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7d3d60a1e78d49fe" /></Relationships>
</file>

<file path=xl/workbook.xml><?xml version="1.0" encoding="utf-8"?>
<x:workbook xmlns:x="http://schemas.openxmlformats.org/spreadsheetml/2006/main">
  <x:sheets>
    <x:sheet xmlns:r="http://schemas.openxmlformats.org/officeDocument/2006/relationships" name="Atlas" sheetId="1" r:id="R64c1b3a8bd794ded"/>
    <x:sheet xmlns:r="http://schemas.openxmlformats.org/officeDocument/2006/relationships" name="Method" sheetId="2" r:id="Rb5755bc30eff456b"/>
  </x:sheets>
</x:workbook>
</file>

<file path=xl/sharedStrings.xml><?xml version="1.0" encoding="utf-8"?>
<x:sst xmlns:x="http://schemas.openxmlformats.org/spreadsheetml/2006/main"/>
</file>

<file path=xl/styles.xml><?xml version="1.0" encoding="utf-8"?>
<x:styleSheet xmlns:x="http://schemas.openxmlformats.org/spreadsheetml/2006/main">
  <x:numFmts count="6">
    <x:numFmt numFmtId="200" formatCode="#,##0"/>
    <x:numFmt numFmtId="201" formatCode="0"/>
    <x:numFmt numFmtId="202" formatCode="0.00"/>
    <x:numFmt numFmtId="203" formatCode="0.0"/>
    <x:numFmt numFmtId="204" formatCode="0.000"/>
    <x:numFmt numFmtId="205" formatCode="yyyy-mm-dd"/>
  </x:numFmts>
  <x:fonts count="6">
    <x:font>
      <x:sz val="11"/>
      <x:name val="Carlito"/>
    </x:font>
    <x:font>
      <x:sz val="10"/>
      <x:color rgb="FF20312A"/>
      <x:name val="Arial"/>
    </x:font>
    <x:font>
      <x:b/>
      <x:sz val="16"/>
      <x:color rgb="FF20312A"/>
      <x:name val="Arial"/>
    </x:font>
    <x:font>
      <x:i/>
      <x:sz val="10"/>
      <x:color rgb="FF607168"/>
      <x:name val="Arial"/>
    </x:font>
    <x:font>
      <x:b/>
      <x:sz val="10"/>
      <x:color rgb="FFFFFFFF"/>
      <x:name val="Arial"/>
    </x:font>
    <x:font>
      <x:b/>
      <x:sz val="10"/>
      <x:color rgb="FF20312A"/>
      <x:name val="Arial"/>
    </x:font>
  </x:fonts>
  <x:fills count="4">
    <x:fill>
      <x:patternFill patternType="none"/>
    </x:fill>
    <x:fill>
      <x:patternFill patternType="gray125"/>
    </x:fill>
    <x:fill>
      <x:patternFill patternType="solid">
        <x:fgColor rgb="FF264B3B"/>
      </x:patternFill>
    </x:fill>
    <x:fill>
      <x:patternFill patternType="solid">
        <x:fgColor rgb="FFF4EDD7"/>
      </x:patternFill>
    </x:fill>
  </x:fills>
  <x:borders count="1">
    <x:border/>
  </x:borders>
  <x:cellStyleXfs count="1">
    <x:xf numFmtId="0" fontId="0" fillId="0" borderId="0"/>
  </x:cellStyleXfs>
  <x:cellXfs count="26">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3"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4" fillId="2" borderId="0" xfId="0" applyNumberFormat="1" applyFont="1" applyFill="1" applyBorder="1" applyAlignment="1">
      <x:alignment vertical="center"/>
    </x:xf>
    <x:xf numFmtId="0" fontId="4" fillId="2" borderId="0" xfId="0" applyNumberFormat="1" applyFont="1" applyFill="1" applyBorder="1" applyAlignment="1">
      <x:alignment vertical="center" wrapText="1"/>
    </x:xf>
    <x:xf numFmtId="0" fontId="4" fillId="2" borderId="0" xfId="0" applyNumberFormat="1" applyFont="1" applyFill="1" applyBorder="1" applyAlignment="1">
      <x:alignment horizontal="center" vertical="center" wrapText="1"/>
    </x:xf>
    <x:xf numFmtId="0" fontId="1" fillId="0" borderId="0" xfId="0" applyNumberFormat="1" applyFont="1" applyFill="1" applyBorder="1" applyAlignment="1">
      <x:alignment vertical="center" wrapText="1"/>
    </x:xf>
    <x:xf numFmtId="200" fontId="1" fillId="0" borderId="0" xfId="0" applyNumberFormat="1" applyFont="1" applyFill="1" applyBorder="1" applyAlignment="1">
      <x:alignment vertical="center" wrapText="1"/>
    </x:xf>
    <x:xf numFmtId="201" fontId="1" fillId="0" borderId="0" xfId="0" applyNumberFormat="1" applyFont="1" applyFill="1" applyBorder="1" applyAlignment="1">
      <x:alignment vertical="center" wrapText="1"/>
    </x:xf>
    <x:xf numFmtId="202" fontId="1" fillId="0" borderId="0" xfId="0" applyNumberFormat="1" applyFont="1" applyFill="1" applyBorder="1" applyAlignment="1">
      <x:alignment vertical="center" wrapText="1"/>
    </x:xf>
    <x:xf numFmtId="203" fontId="1" fillId="0" borderId="0" xfId="0" applyNumberFormat="1" applyFont="1" applyFill="1" applyBorder="1" applyAlignment="1">
      <x:alignment vertical="center" wrapText="1"/>
    </x:xf>
    <x:xf numFmtId="204" fontId="1" fillId="0" borderId="0" xfId="0" applyNumberFormat="1" applyFont="1" applyFill="1" applyBorder="1" applyAlignment="1">
      <x:alignment vertical="center" wrapText="1"/>
    </x:xf>
    <x:xf numFmtId="205" fontId="1" fillId="0" borderId="0" xfId="0" applyNumberFormat="1" applyFont="1" applyFill="1" applyBorder="1" applyAlignment="1">
      <x:alignment vertical="center" wrapText="1"/>
    </x:xf>
    <x:xf numFmtId="0" fontId="2" fillId="0" borderId="0" xfId="0" applyNumberFormat="1" applyFont="1" applyFill="1" applyBorder="1"/>
    <x:xf numFmtId="0" fontId="1" fillId="2" borderId="0" xfId="0" applyNumberFormat="1" applyFont="1" applyFill="1" applyBorder="1"/>
    <x:xf numFmtId="0" fontId="4" fillId="2" borderId="0" xfId="0" applyNumberFormat="1" applyFont="1" applyFill="1" applyBorder="1"/>
    <x:xf numFmtId="0" fontId="1" fillId="3" borderId="0" xfId="0" applyNumberFormat="1" applyFont="1" applyFill="1" applyBorder="1"/>
    <x:xf numFmtId="203" fontId="1" fillId="3" borderId="0" xfId="0" applyNumberFormat="1" applyFont="1" applyFill="1" applyBorder="1"/>
    <x:xf numFmtId="200" fontId="1" fillId="0" borderId="0" xfId="0" applyNumberFormat="1" applyFont="1" applyFill="1" applyBorder="1"/>
    <x:xf numFmtId="202"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top" wrapText="1"/>
    </x:xf>
    <x:xf numFmtId="0" fontId="5" fillId="0" borderId="0" xfId="0" applyNumberFormat="1" applyFont="1" applyFill="1" applyBorder="1" applyAlignment="1">
      <x:alignment vertical="top" wrapText="1"/>
    </x:xf>
  </x:cellXfs>
  <x:cellStyles count="1">
    <x:cellStyle name="Normal" xfId="0"/>
  </x:cellStyles>
  <x:dxfs count="1">
    <x:dxf>
      <x:font>
        <x:color rgb="FF815414"/>
      </x:font>
      <x:fill>
        <x:patternFill patternType="solid">
          <x:bgColor rgb="FFF7EFD9"/>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bc3ca8c62dd54252" /><Relationship Type="http://schemas.openxmlformats.org/officeDocument/2006/relationships/theme" Target="/xl/theme/theme1.xml" Id="Re473edff135b4356" /><Relationship Type="http://schemas.openxmlformats.org/officeDocument/2006/relationships/sharedStrings" Target="/xl/sharedStrings.xml" Id="Rced56d59ac174167" /><Relationship Type="http://schemas.openxmlformats.org/officeDocument/2006/relationships/worksheet" Target="/xl/worksheets/sheet1.xml" Id="R64c1b3a8bd794ded" /><Relationship Type="http://schemas.openxmlformats.org/officeDocument/2006/relationships/worksheet" Target="/xl/worksheets/sheet2.xml" Id="Rb5755bc30eff456b" /></Relationships>
</file>

<file path=xl/tables/table1.xml><?xml version="1.0" encoding="utf-8"?>
<x:table xmlns:x="http://schemas.openxmlformats.org/spreadsheetml/2006/main" id="1" name="FragranceAtlas" displayName="FragranceAtlas" ref="A6:AB1929" headerRowCount="1" totalsRowCount="0" totalsRowShown="0">
  <x:autoFilter ref="A6:AB1929"/>
  <x:tableColumns count="28">
    <x:tableColumn id="1" name="Parfumo rank"/>
    <x:tableColumn id="2" name="Brand"/>
    <x:tableColumn id="3" name="Fragrance"/>
    <x:tableColumn id="4" name="Concentration / variant"/>
    <x:tableColumn id="5" name="Resolved release year"/>
    <x:tableColumn id="6" name="Parfumo / 10"/>
    <x:tableColumn id="7" name="Parfumo votes"/>
    <x:tableColumn id="8" name="Fragrantica candidate / 5"/>
    <x:tableColumn id="9" name="Fragrantica votes"/>
    <x:tableColumn id="10" name="Combined / 10"/>
    <x:tableColumn id="11" name="Adjusted / 10"/>
    <x:tableColumn id="12" name="Combined rank"/>
    <x:tableColumn id="13" name="Pair status"/>
    <x:tableColumn id="14" name="Review reason"/>
    <x:tableColumn id="15" name="Parfumo URL"/>
    <x:tableColumn id="16" name="Fragrantica candidate URL"/>
    <x:tableColumn id="17" name="Parfumo photo URL"/>
    <x:tableColumn id="18" name="Fragrantica photo URL"/>
    <x:tableColumn id="19" name="Original name"/>
    <x:tableColumn id="20" name="Original release year"/>
    <x:tableColumn id="21" name="Export row"/>
    <x:tableColumn id="22" name="Parfumo weight"/>
    <x:tableColumn id="23" name="Fragrantica weight"/>
    <x:tableColumn id="24" name="Eligible total votes"/>
    <x:tableColumn id="25" name="Adjusted rank"/>
    <x:tableColumn id="26" name="Corrections"/>
    <x:tableColumn id="27" name="Export file date"/>
    <x:tableColumn id="28" name="Individual capture date"/>
  </x:tableColumns>
  <x:tableStyleInfo name="TableStyleLight1"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37b6aeed68da42e1" /></Relationships>
</file>

<file path=xl/worksheets/sheet1.xml><?xml version="1.0" encoding="utf-8"?>
<x:worksheet xmlns:x="http://schemas.openxmlformats.org/spreadsheetml/2006/main">
  <x:sheetPr>
    <x:tabColor rgb="FF264B3B"/>
  </x:sheetPr>
  <x:sheetViews>
    <x:sheetView showGridLines="0" workbookViewId="0">
      <x:pane xSplit="3" ySplit="6" topLeftCell="D7" activePane="bottomRight" state="frozen"/>
    </x:sheetView>
  </x:sheetViews>
  <x:sheetFormatPr defaultRowHeight="15"/>
  <x:cols>
    <x:col min="1" max="1" width="11" hidden="0" customWidth="1"/>
    <x:col min="2" max="2" width="28" hidden="0" customWidth="1"/>
    <x:col min="3" max="3" width="46" hidden="0" customWidth="1"/>
    <x:col min="4" max="4" width="29" hidden="0" customWidth="1"/>
    <x:col min="5" max="5" width="17" hidden="0" customWidth="1"/>
    <x:col min="6" max="6" width="13" hidden="0" customWidth="1"/>
    <x:col min="7" max="7" width="15" hidden="0" customWidth="1"/>
    <x:col min="8" max="8" width="18" hidden="0" customWidth="1"/>
    <x:col min="9" max="9" width="17" hidden="0" customWidth="1"/>
    <x:col min="10" max="10" width="14" hidden="0" customWidth="1"/>
    <x:col min="11" max="11" width="14" hidden="0" customWidth="1"/>
    <x:col min="12" max="12" width="14" hidden="0" customWidth="1"/>
    <x:col min="13" max="13" width="24" hidden="0" customWidth="1"/>
    <x:col min="14" max="14" width="92" hidden="0" customWidth="1"/>
    <x:col min="15" max="15" width="68" hidden="0" customWidth="1"/>
    <x:col min="16" max="16" width="72" hidden="0" customWidth="1"/>
    <x:col min="17" max="17" width="74" hidden="0" customWidth="1"/>
    <x:col min="18" max="18" width="70" hidden="0" customWidth="1"/>
    <x:col min="19" max="19" width="48" hidden="0" customWidth="1"/>
    <x:col min="20" max="20" width="19" hidden="0" customWidth="1"/>
    <x:col min="21" max="21" width="13" hidden="0" customWidth="1"/>
    <x:col min="22" max="22" width="16" hidden="0" customWidth="1"/>
    <x:col min="23" max="23" width="17" hidden="0" customWidth="1"/>
    <x:col min="24" max="24" width="18" hidden="0" customWidth="1"/>
    <x:col min="25" max="25" width="14" hidden="0" customWidth="1"/>
    <x:col min="26" max="26" width="110" hidden="0" customWidth="1"/>
    <x:col min="27" max="27" width="17" hidden="0" customWidth="1"/>
    <x:col min="28" max="28" width="22" hidden="0" customWidth="1"/>
  </x:cols>
  <x:sheetData>
    <x:row r="2">
      <x:c r="A2" s="3" t="str">
        <x:v>Fragrance Atlas</x:v>
      </x:c>
      <x:c r="B2" s="2"/>
      <x:c r="C2" s="2"/>
      <x:c r="D2" s="2"/>
      <x:c r="E2" s="2"/>
      <x:c r="F2" s="2"/>
      <x:c r="G2" s="2"/>
      <x:c r="H2" s="2"/>
      <x:c r="I2" s="2"/>
      <x:c r="J2" s="2"/>
      <x:c r="K2" s="2"/>
      <x:c r="L2" s="2"/>
      <x:c r="M2" s="2"/>
      <x:c r="N2" s="2"/>
      <x:c r="O2" s="2"/>
      <x:c r="P2" s="2"/>
      <x:c r="Q2" s="2"/>
      <x:c r="R2" s="2"/>
      <x:c r="S2" s="2"/>
      <x:c r="T2" s="2"/>
      <x:c r="U2" s="2"/>
      <x:c r="V2" s="2"/>
      <x:c r="W2" s="2"/>
      <x:c r="X2" s="2"/>
      <x:c r="Y2" s="2"/>
      <x:c r="Z2" s="2"/>
      <x:c r="AA2" s="2"/>
      <x:c r="AB2" s="2"/>
    </x:row>
    <x:row r="3" ht="21" customHeight="1">
      <x:c r="A3" s="4" t="str">
        <x:v>Archived results. Bulk work: December 2025. Export saved: March 27, 2026. Individual capture dates unknown.</x:v>
      </x:c>
      <x:c r="B3" s="2"/>
      <x:c r="C3" s="2"/>
      <x:c r="D3" s="2"/>
      <x:c r="E3" s="2"/>
      <x:c r="F3" s="2"/>
      <x:c r="G3" s="2"/>
      <x:c r="H3" s="2"/>
      <x:c r="I3" s="2"/>
      <x:c r="J3" s="2"/>
      <x:c r="K3" s="2"/>
      <x:c r="L3" s="2"/>
      <x:c r="M3" s="2"/>
      <x:c r="N3" s="2"/>
      <x:c r="O3" s="2"/>
      <x:c r="P3" s="2"/>
      <x:c r="Q3" s="2"/>
      <x:c r="R3" s="2"/>
      <x:c r="S3" s="2"/>
      <x:c r="T3" s="2"/>
      <x:c r="U3" s="2"/>
      <x:c r="V3" s="2"/>
      <x:c r="W3" s="2"/>
      <x:c r="X3" s="2"/>
      <x:c r="Y3" s="2"/>
      <x:c r="Z3" s="2"/>
      <x:c r="AA3" s="2"/>
      <x:c r="AB3" s="2"/>
    </x:row>
    <x:row r="4" ht="21" customHeight="1">
      <x:c r="A4" s="4" t="str">
        <x:v>Both sources remain visible. Combined rankings include only URL-aligned pairs. Use table filters and sort controls.</x:v>
      </x:c>
      <x:c r="B4" s="2"/>
      <x:c r="C4" s="2"/>
      <x:c r="D4" s="2"/>
      <x:c r="E4" s="2"/>
      <x:c r="F4" s="2"/>
      <x:c r="G4" s="2"/>
      <x:c r="H4" s="2"/>
      <x:c r="I4" s="2"/>
      <x:c r="J4" s="2"/>
      <x:c r="K4" s="2"/>
      <x:c r="L4" s="2"/>
      <x:c r="M4" s="2"/>
      <x:c r="N4" s="2"/>
      <x:c r="O4" s="2"/>
      <x:c r="P4" s="2"/>
      <x:c r="Q4" s="2"/>
      <x:c r="R4" s="2"/>
      <x:c r="S4" s="2"/>
      <x:c r="T4" s="2"/>
      <x:c r="U4" s="2"/>
      <x:c r="V4" s="2"/>
      <x:c r="W4" s="2"/>
      <x:c r="X4" s="2"/>
      <x:c r="Y4" s="2"/>
      <x:c r="Z4" s="2"/>
      <x:c r="AA4" s="2"/>
      <x:c r="AB4" s="2"/>
    </x:row>
    <x:row r="5">
      <x:c r="A5" s="2"/>
      <x:c r="B5" s="2"/>
      <x:c r="C5" s="2"/>
      <x:c r="D5" s="2"/>
      <x:c r="E5" s="2"/>
      <x:c r="F5" s="2"/>
      <x:c r="G5" s="2"/>
      <x:c r="H5" s="2"/>
      <x:c r="I5" s="2"/>
      <x:c r="J5" s="2"/>
      <x:c r="K5" s="2"/>
      <x:c r="L5" s="2"/>
      <x:c r="M5" s="2"/>
      <x:c r="N5" s="2"/>
      <x:c r="O5" s="2"/>
      <x:c r="P5" s="2"/>
      <x:c r="Q5" s="2"/>
      <x:c r="R5" s="2"/>
      <x:c r="S5" s="2"/>
      <x:c r="T5" s="2"/>
      <x:c r="U5" s="2"/>
      <x:c r="V5" s="2"/>
      <x:c r="W5" s="2"/>
      <x:c r="X5" s="2"/>
      <x:c r="Y5" s="2"/>
      <x:c r="Z5" s="2"/>
      <x:c r="AA5" s="2"/>
      <x:c r="AB5" s="2"/>
    </x:row>
    <x:row r="6" ht="48" customHeight="1">
      <x:c r="A6" s="8" t="str">
        <x:v>Parfumo rank</x:v>
      </x:c>
      <x:c r="B6" s="8" t="str">
        <x:v>Brand</x:v>
      </x:c>
      <x:c r="C6" s="8" t="str">
        <x:v>Fragrance</x:v>
      </x:c>
      <x:c r="D6" s="8" t="str">
        <x:v>Concentration / variant</x:v>
      </x:c>
      <x:c r="E6" s="8" t="str">
        <x:v>Resolved release year</x:v>
      </x:c>
      <x:c r="F6" s="8" t="str">
        <x:v>Parfumo / 10</x:v>
      </x:c>
      <x:c r="G6" s="8" t="str">
        <x:v>Parfumo votes</x:v>
      </x:c>
      <x:c r="H6" s="8" t="str">
        <x:v>Fragrantica candidate / 5</x:v>
      </x:c>
      <x:c r="I6" s="8" t="str">
        <x:v>Fragrantica votes</x:v>
      </x:c>
      <x:c r="J6" s="8" t="str">
        <x:v>Combined / 10</x:v>
      </x:c>
      <x:c r="K6" s="8" t="str">
        <x:v>Adjusted / 10</x:v>
      </x:c>
      <x:c r="L6" s="8" t="str">
        <x:v>Combined rank</x:v>
      </x:c>
      <x:c r="M6" s="8" t="str">
        <x:v>Pair status</x:v>
      </x:c>
      <x:c r="N6" s="8" t="str">
        <x:v>Review reason</x:v>
      </x:c>
      <x:c r="O6" s="8" t="str">
        <x:v>Parfumo URL</x:v>
      </x:c>
      <x:c r="P6" s="8" t="str">
        <x:v>Fragrantica candidate URL</x:v>
      </x:c>
      <x:c r="Q6" s="8" t="str">
        <x:v>Parfumo photo URL</x:v>
      </x:c>
      <x:c r="R6" s="8" t="str">
        <x:v>Fragrantica photo URL</x:v>
      </x:c>
      <x:c r="S6" s="8" t="str">
        <x:v>Original name</x:v>
      </x:c>
      <x:c r="T6" s="8" t="str">
        <x:v>Original release year</x:v>
      </x:c>
      <x:c r="U6" s="8" t="str">
        <x:v>Export row</x:v>
      </x:c>
      <x:c r="V6" s="8" t="str">
        <x:v>Parfumo weight</x:v>
      </x:c>
      <x:c r="W6" s="8" t="str">
        <x:v>Fragrantica weight</x:v>
      </x:c>
      <x:c r="X6" s="8" t="str">
        <x:v>Eligible total votes</x:v>
      </x:c>
      <x:c r="Y6" s="8" t="str">
        <x:v>Adjusted rank</x:v>
      </x:c>
      <x:c r="Z6" s="8" t="str">
        <x:v>Corrections</x:v>
      </x:c>
      <x:c r="AA6" s="8" t="str">
        <x:v>Export file date</x:v>
      </x:c>
      <x:c r="AB6" s="8" t="str">
        <x:v>Individual capture date</x:v>
      </x:c>
    </x:row>
    <x:row r="7" ht="50" customHeight="1">
      <x:c r="A7" s="10" t="n">
        <x:f>IF(ISNUMBER(F7),RANK(F7,$F$7:$F$1929,0),"")</x:f>
        <x:v>1</x:v>
      </x:c>
      <x:c r="B7" s="9" t="str">
        <x:v>Fragrance World</x:v>
      </x:c>
      <x:c r="C7" s="9" t="str">
        <x:v>Invicto Victorious Elixir</x:v>
      </x:c>
      <x:c r="D7" s="9" t="str">
        <x:v>Elixir</x:v>
      </x:c>
      <x:c r="E7" s="11" t="n">
        <x:v>2025</x:v>
      </x:c>
      <x:c r="F7" s="13" t="n">
        <x:v>9.4</x:v>
      </x:c>
      <x:c r="G7" s="10" t="n">
        <x:v>7</x:v>
      </x:c>
      <x:c r="H7" s="12" t="n">
        <x:v>4.34</x:v>
      </x:c>
      <x:c r="I7" s="10" t="n">
        <x:v>90</x:v>
      </x:c>
      <x:c r="J7" s="12" t="str">
        <x:f>IF(AND(M7="URL identity aligns",ISNUMBER(F7),ISNUMBER(H7),G7&gt;0,I7&gt;0,SUM(V7:W7)&gt;0),(F7*V7+((H7-1)/4*10)*W7)/SUM(V7:W7),"")</x:f>
      </x:c>
      <x:c r="K7" s="12" t="str">
        <x:f>IF(ISNUMBER(J7),(X7*J7+'Method'!$B$10*'Method'!$B$11)/(X7+'Method'!$B$10),"")</x:f>
      </x:c>
      <x:c r="L7" s="10" t="str">
        <x:f>IF(ISNUMBER(J7),COUNTIFS($J$7:$J$1929,"&gt;"&amp;J7)+1,"")</x:f>
      </x:c>
      <x:c r="M7" s="9" t="str">
        <x:v>Review required</x:v>
      </x:c>
      <x:c r="N7" s="9" t="str">
        <x:v>Concentration not explicit on both saved identities</x:v>
      </x:c>
      <x:c r="O7" s="9" t="str">
        <x:v>https://www.parfumo.com/Perfumes/fragrance-world/invicto-victorious-elixir</x:v>
      </x:c>
      <x:c r="P7" s="9" t="str">
        <x:v>https://www.fragrantica.com/perfume/Fragrance-World/Invicto-Victorious-Elixir-101992.html</x:v>
      </x:c>
      <x:c r="Q7" s="9" t="str">
        <x:v>https://media.parfumo.com/perfumes/47/479ac1_invicto-victorious-elixir-fragrance-world_1200.jpg?width=720&amp;aspect_ratio=1:1</x:v>
      </x:c>
      <x:c r="R7" s="9" t="str">
        <x:v>https://fimgs.net/mdimg/perfume-thumbs/375x500.101992.jpg</x:v>
      </x:c>
      <x:c r="S7" s="9" t="str">
        <x:v>Invicto Victorious Elixir</x:v>
      </x:c>
      <x:c r="T7" s="11" t="str">
        <x:v>2025</x:v>
      </x:c>
      <x:c r="U7" s="10" t="n">
        <x:v>202</x:v>
      </x:c>
      <x:c r="V7" s="14" t="n">
        <x:f>IF(AND(ISNUMBER(G7),G7&gt;0),LOG10(G7)*'Method'!$B$8,"")</x:f>
        <x:v>1.0141176480171084</x:v>
      </x:c>
      <x:c r="W7" s="14" t="n">
        <x:f>IF(AND(ISNUMBER(I7),I7&gt;0),LOG10(I7)*'Method'!$B$9,"")</x:f>
        <x:v>1.563394007551456</x:v>
      </x:c>
      <x:c r="X7" s="10" t="str">
        <x:f>IF(ISNUMBER(J7),SUM(G7,I7),"")</x:f>
      </x:c>
      <x:c r="Y7" s="10" t="str">
        <x:f>IF(ISNUMBER(K7),COUNTIFS($K$7:$K$1929,"&gt;"&amp;K7)+1,"")</x:f>
      </x:c>
      <x:c r="Z7" s="9" t="str"/>
      <x:c r="AA7" s="15" t="n">
        <x:v>46108</x:v>
      </x:c>
      <x:c r="AB7" s="9" t="str">
        <x:v>Unknown</x:v>
      </x:c>
    </x:row>
    <x:row r="8" ht="50" customHeight="1">
      <x:c r="A8" s="10" t="n">
        <x:f>IF(ISNUMBER(F8),RANK(F8,$F$7:$F$1929,0),"")</x:f>
        <x:v>2</x:v>
      </x:c>
      <x:c r="B8" s="9" t="str">
        <x:v>Roja Parfums</x:v>
      </x:c>
      <x:c r="C8" s="9" t="str">
        <x:v>Amber Aoud Absolue Précieux</x:v>
      </x:c>
      <x:c r="D8" s="9" t="str">
        <x:v>Absolu</x:v>
      </x:c>
      <x:c r="E8" s="11" t="n">
        <x:v>2012</x:v>
      </x:c>
      <x:c r="F8" s="13" t="n">
        <x:v>9.1</x:v>
      </x:c>
      <x:c r="G8" s="10" t="n">
        <x:v>223</x:v>
      </x:c>
      <x:c r="H8" s="12" t="n">
        <x:v>4.68</x:v>
      </x:c>
      <x:c r="I8" s="10" t="n">
        <x:v>210</x:v>
      </x:c>
      <x:c r="J8" s="12" t="str">
        <x:f>IF(AND(M8="URL identity aligns",ISNUMBER(F8),ISNUMBER(H8),G8&gt;0,I8&gt;0,SUM(V8:W8)&gt;0),(F8*V8+((H8-1)/4*10)*W8)/SUM(V8:W8),"")</x:f>
      </x:c>
      <x:c r="K8" s="12" t="str">
        <x:f>IF(ISNUMBER(J8),(X8*J8+'Method'!$B$10*'Method'!$B$11)/(X8+'Method'!$B$10),"")</x:f>
      </x:c>
      <x:c r="L8" s="10" t="str">
        <x:f>IF(ISNUMBER(J8),COUNTIFS($J$7:$J$1929,"&gt;"&amp;J8)+1,"")</x:f>
      </x:c>
      <x:c r="M8" s="9" t="str">
        <x:v>Review required</x:v>
      </x:c>
      <x:c r="N8" s="9" t="str">
        <x:v>Concentration not explicit on both saved identities</x:v>
      </x:c>
      <x:c r="O8" s="9" t="str">
        <x:v>https://www.parfumo.com/Perfumes/Roja_Parfums/Amber_Aoud_Absolue_Precieux</x:v>
      </x:c>
      <x:c r="P8" s="9" t="str">
        <x:v>https://www.fragrantica.com/perfume/Roja-Dove/Amber-Aoud-Absolue-Precieux-41900.html</x:v>
      </x:c>
      <x:c r="Q8" s="9" t="str">
        <x:v>https://media.parfumo.com/perfumes/97/97bedc-amber-aoud-absolue-precieux-roja-parfums_1200.jpg?width=720&amp;aspect_ratio=1:1</x:v>
      </x:c>
      <x:c r="R8" s="9" t="str">
        <x:v>https://fimgs.net/mdimg/perfume-thumbs/375x500.41900.jpg</x:v>
      </x:c>
      <x:c r="S8" s="9" t="str">
        <x:v>Amber Aoud Absolue Précieux</x:v>
      </x:c>
      <x:c r="T8" s="11" t="str">
        <x:v>2012</x:v>
      </x:c>
      <x:c r="U8" s="10" t="n">
        <x:v>294</x:v>
      </x:c>
      <x:c r="V8" s="14" t="n">
        <x:f>IF(AND(ISNUMBER(G8),G8&gt;0),LOG10(G8)*'Method'!$B$8,"")</x:f>
        <x:v>2.8179658356577924</x:v>
      </x:c>
      <x:c r="W8" s="14" t="n">
        <x:f>IF(AND(ISNUMBER(I8),I8&gt;0),LOG10(I8)*'Method'!$B$9,"")</x:f>
        <x:v>1.857775435787136</x:v>
      </x:c>
      <x:c r="X8" s="10" t="str">
        <x:f>IF(ISNUMBER(J8),SUM(G8,I8),"")</x:f>
      </x:c>
      <x:c r="Y8" s="10" t="str">
        <x:f>IF(ISNUMBER(K8),COUNTIFS($K$7:$K$1929,"&gt;"&amp;K8)+1,"")</x:f>
      </x:c>
      <x:c r="Z8" s="9" t="str"/>
      <x:c r="AA8" s="15" t="n">
        <x:v>46108</x:v>
      </x:c>
      <x:c r="AB8" s="9" t="str">
        <x:v>Unknown</x:v>
      </x:c>
    </x:row>
    <x:row r="9" ht="50" customHeight="1">
      <x:c r="A9" s="10" t="n">
        <x:f>IF(ISNUMBER(F9),RANK(F9,$F$7:$F$1929,0),"")</x:f>
        <x:v>3</x:v>
      </x:c>
      <x:c r="B9" s="9" t="str">
        <x:v>Widian</x:v>
      </x:c>
      <x:c r="C9" s="9" t="str">
        <x:v>London</x:v>
      </x:c>
      <x:c r="D9" s="9" t="str">
        <x:v>Extrait de Parfum</x:v>
      </x:c>
      <x:c r="E9" s="11" t="n">
        <x:v>2018</x:v>
      </x:c>
      <x:c r="F9" s="13" t="n">
        <x:v>9</x:v>
      </x:c>
      <x:c r="G9" s="10" t="n">
        <x:v>3757</x:v>
      </x:c>
      <x:c r="H9" s="12" t="n">
        <x:v>4.34</x:v>
      </x:c>
      <x:c r="I9" s="10" t="n">
        <x:v>1286</x:v>
      </x:c>
      <x:c r="J9" s="12" t="str">
        <x:f>IF(AND(M9="URL identity aligns",ISNUMBER(F9),ISNUMBER(H9),G9&gt;0,I9&gt;0,SUM(V9:W9)&gt;0),(F9*V9+((H9-1)/4*10)*W9)/SUM(V9:W9),"")</x:f>
      </x:c>
      <x:c r="K9" s="12" t="str">
        <x:f>IF(ISNUMBER(J9),(X9*J9+'Method'!$B$10*'Method'!$B$11)/(X9+'Method'!$B$10),"")</x:f>
      </x:c>
      <x:c r="L9" s="10" t="str">
        <x:f>IF(ISNUMBER(J9),COUNTIFS($J$7:$J$1929,"&gt;"&amp;J9)+1,"")</x:f>
      </x:c>
      <x:c r="M9" s="9" t="str">
        <x:v>Review required</x:v>
      </x:c>
      <x:c r="N9" s="9" t="str">
        <x:v>Concentration not explicit on both saved identities</x:v>
      </x:c>
      <x:c r="O9" s="9" t="str">
        <x:v>https://www.parfumo.com/Perfumes/Widian/london-extrait-de-parfum</x:v>
      </x:c>
      <x:c r="P9" s="9" t="str">
        <x:v>https://www.fragrantica.com/perfume/WIDIAN/London-47781.html</x:v>
      </x:c>
      <x:c r="Q9" s="9" t="str">
        <x:v>https://media.parfumo.com/perfumes/0b/0b5616-london-extrait-de-parfum-widian-aj-arabia_1200.jpg?width=720&amp;aspect_ratio=1:1</x:v>
      </x:c>
      <x:c r="R9" s="9" t="str">
        <x:v>https://fimgs.net/mdimg/perfume-thumbs/375x500.47781.jpg</x:v>
      </x:c>
      <x:c r="S9" s="9" t="str">
        <x:v>London</x:v>
      </x:c>
      <x:c r="T9" s="11" t="str">
        <x:v>2018</x:v>
      </x:c>
      <x:c r="U9" s="10" t="n">
        <x:v>1010</x:v>
      </x:c>
      <x:c r="V9" s="14" t="n">
        <x:f>IF(AND(ISNUMBER(G9),G9&gt;0),LOG10(G9)*'Method'!$B$8,"")</x:f>
        <x:v>4.289809434076056</x:v>
      </x:c>
      <x:c r="W9" s="14" t="n">
        <x:f>IF(AND(ISNUMBER(I9),I9&gt;0),LOG10(I9)*'Method'!$B$9,"")</x:f>
        <x:v>2.4873927748705604</x:v>
      </x:c>
      <x:c r="X9" s="10" t="str">
        <x:f>IF(ISNUMBER(J9),SUM(G9,I9),"")</x:f>
      </x:c>
      <x:c r="Y9" s="10" t="str">
        <x:f>IF(ISNUMBER(K9),COUNTIFS($K$7:$K$1929,"&gt;"&amp;K9)+1,"")</x:f>
      </x:c>
      <x:c r="Z9" s="9" t="str"/>
      <x:c r="AA9" s="15" t="n">
        <x:v>46108</x:v>
      </x:c>
      <x:c r="AB9" s="9" t="str">
        <x:v>Unknown</x:v>
      </x:c>
    </x:row>
    <x:row r="10" ht="50" customHeight="1">
      <x:c r="A10" s="10" t="n">
        <x:f>IF(ISNUMBER(F10),RANK(F10,$F$7:$F$1929,0),"")</x:f>
        <x:v>3</x:v>
      </x:c>
      <x:c r="B10" s="9" t="str">
        <x:v>Clive Christian</x:v>
      </x:c>
      <x:c r="C10" s="9" t="str">
        <x:v>XXI: Art Deco - Blonde Amber</x:v>
      </x:c>
      <x:c r="D10" s="9" t="str">
        <x:v>Not recorded</x:v>
      </x:c>
      <x:c r="E10" s="11" t="n">
        <x:v>2022</x:v>
      </x:c>
      <x:c r="F10" s="13" t="n">
        <x:v>9</x:v>
      </x:c>
      <x:c r="G10" s="10" t="n">
        <x:v>2334</x:v>
      </x:c>
      <x:c r="H10" s="12" t="n">
        <x:v>4.56</x:v>
      </x:c>
      <x:c r="I10" s="10" t="n">
        <x:v>2358</x:v>
      </x:c>
      <x:c r="J10" s="12" t="str">
        <x:f>IF(AND(M10="URL identity aligns",ISNUMBER(F10),ISNUMBER(H10),G10&gt;0,I10&gt;0,SUM(V10:W10)&gt;0),(F10*V10+((H10-1)/4*10)*W10)/SUM(V10:W10),"")</x:f>
      </x:c>
      <x:c r="K10" s="12" t="str">
        <x:f>IF(ISNUMBER(J10),(X10*J10+'Method'!$B$10*'Method'!$B$11)/(X10+'Method'!$B$10),"")</x:f>
      </x:c>
      <x:c r="L10" s="10" t="str">
        <x:f>IF(ISNUMBER(J10),COUNTIFS($J$7:$J$1929,"&gt;"&amp;J10)+1,"")</x:f>
      </x:c>
      <x:c r="M10" s="9" t="str">
        <x:v>Review required</x:v>
      </x:c>
      <x:c r="N10" s="9" t="str">
        <x:v>Product, variant, gender or year terms differ between URLs; Concentration not explicit on both saved identities</x:v>
      </x:c>
      <x:c r="O10" s="9" t="str">
        <x:v>https://www.parfumo.com/Perfumes/Clive_Christian/xxi-art-deco-blonde-amber</x:v>
      </x:c>
      <x:c r="P10" s="9" t="str">
        <x:v>https://www.fragrantica.com/perfume/Clive-Christian/Blonde-Amber-73595.html</x:v>
      </x:c>
      <x:c r="Q10" s="9" t="str">
        <x:v>https://media.parfumo.com/perfumes/5e/5eb07e-xxi-art-deco-blonde-amber-clive-christian_1200.jpg?width=720&amp;aspect_ratio=1:1</x:v>
      </x:c>
      <x:c r="R10" s="9" t="str">
        <x:v>https://fimgs.net/mdimg/perfume-thumbs/375x500.73595.jpg</x:v>
      </x:c>
      <x:c r="S10" s="9" t="str">
        <x:v>XXI: Art Deco - Blonde Amber</x:v>
      </x:c>
      <x:c r="T10" s="11" t="str">
        <x:v>2022</x:v>
      </x:c>
      <x:c r="U10" s="10" t="n">
        <x:v>305</x:v>
      </x:c>
      <x:c r="V10" s="14" t="n">
        <x:f>IF(AND(ISNUMBER(G10),G10&gt;0),LOG10(G10)*'Method'!$B$8,"")</x:f>
        <x:v>4.041721022051219</x:v>
      </x:c>
      <x:c r="W10" s="14" t="n">
        <x:f>IF(AND(ISNUMBER(I10),I10&gt;0),LOG10(I10)*'Method'!$B$9,"")</x:f>
        <x:v>2.698035040607256</x:v>
      </x:c>
      <x:c r="X10" s="10" t="str">
        <x:f>IF(ISNUMBER(J10),SUM(G10,I10),"")</x:f>
      </x:c>
      <x:c r="Y10" s="10" t="str">
        <x:f>IF(ISNUMBER(K10),COUNTIFS($K$7:$K$1929,"&gt;"&amp;K10)+1,"")</x:f>
      </x:c>
      <x:c r="Z10" s="9" t="str"/>
      <x:c r="AA10" s="15" t="n">
        <x:v>46108</x:v>
      </x:c>
      <x:c r="AB10" s="9" t="str">
        <x:v>Unknown</x:v>
      </x:c>
    </x:row>
    <x:row r="11" ht="50" customHeight="1">
      <x:c r="A11" s="10" t="n">
        <x:f>IF(ISNUMBER(F11),RANK(F11,$F$7:$F$1929,0),"")</x:f>
        <x:v>5</x:v>
      </x:c>
      <x:c r="B11" s="9" t="str">
        <x:v>Xerjoff</x:v>
      </x:c>
      <x:c r="C11" s="9" t="str">
        <x:v>Naxos</x:v>
      </x:c>
      <x:c r="D11" s="9" t="str">
        <x:v>Not recorded</x:v>
      </x:c>
      <x:c r="E11" s="11" t="n">
        <x:v>2015</x:v>
      </x:c>
      <x:c r="F11" s="13" t="n">
        <x:v>8.9</x:v>
      </x:c>
      <x:c r="G11" s="10" t="n">
        <x:v>12611</x:v>
      </x:c>
      <x:c r="H11" s="12" t="n">
        <x:v>4.5</x:v>
      </x:c>
      <x:c r="I11" s="10" t="n">
        <x:v>18340</x:v>
      </x:c>
      <x:c r="J11" s="12" t="str">
        <x:f>IF(AND(M11="URL identity aligns",ISNUMBER(F11),ISNUMBER(H11),G11&gt;0,I11&gt;0,SUM(V11:W11)&gt;0),(F11*V11+((H11-1)/4*10)*W11)/SUM(V11:W11),"")</x:f>
      </x:c>
      <x:c r="K11" s="12" t="str">
        <x:f>IF(ISNUMBER(J11),(X11*J11+'Method'!$B$10*'Method'!$B$11)/(X11+'Method'!$B$10),"")</x:f>
      </x:c>
      <x:c r="L11" s="10" t="str">
        <x:f>IF(ISNUMBER(J11),COUNTIFS($J$7:$J$1929,"&gt;"&amp;J11)+1,"")</x:f>
      </x:c>
      <x:c r="M11" s="9" t="str">
        <x:v>Review required</x:v>
      </x:c>
      <x:c r="N11" s="9" t="str">
        <x:v>Product, variant, gender or year terms differ between URLs; Concentration not explicit on both saved identities</x:v>
      </x:c>
      <x:c r="O11" s="9" t="str">
        <x:v>https://www.parfumo.com/Perfumes/Xerjoff/naxos</x:v>
      </x:c>
      <x:c r="P11" s="9" t="str">
        <x:v>https://www.fragrantica.com/perfume/Xerjoff/XJ-1861-Naxos-30529.html</x:v>
      </x:c>
      <x:c r="Q11" s="9" t="str">
        <x:v>https://media.parfumo.com/perfumes/87/87c77f_naxos-xerjoff_1200.jpg?width=720&amp;aspect_ratio=1:1</x:v>
      </x:c>
      <x:c r="R11" s="9" t="str">
        <x:v>https://fimgs.net/mdimg/perfume-thumbs/375x500.30529.jpg</x:v>
      </x:c>
      <x:c r="S11" s="9" t="str">
        <x:v>Naxos</x:v>
      </x:c>
      <x:c r="T11" s="11" t="str">
        <x:v>2015</x:v>
      </x:c>
      <x:c r="U11" s="10" t="n">
        <x:v>916</x:v>
      </x:c>
      <x:c r="V11" s="14" t="n">
        <x:f>IF(AND(ISNUMBER(G11),G11&gt;0),LOG10(G11)*'Method'!$B$8,"")</x:f>
        <x:v>4.9208994308278315</x:v>
      </x:c>
      <x:c r="W11" s="14" t="n">
        <x:f>IF(AND(ISNUMBER(I11),I11&gt;0),LOG10(I11)*'Method'!$B$9,"")</x:f>
        <x:v>3.4107194650672</x:v>
      </x:c>
      <x:c r="X11" s="10" t="str">
        <x:f>IF(ISNUMBER(J11),SUM(G11,I11),"")</x:f>
      </x:c>
      <x:c r="Y11" s="10" t="str">
        <x:f>IF(ISNUMBER(K11),COUNTIFS($K$7:$K$1929,"&gt;"&amp;K11)+1,"")</x:f>
      </x:c>
      <x:c r="Z11" s="9" t="str"/>
      <x:c r="AA11" s="15" t="n">
        <x:v>46108</x:v>
      </x:c>
      <x:c r="AB11" s="9" t="str">
        <x:v>Unknown</x:v>
      </x:c>
    </x:row>
    <x:row r="12" ht="50" customHeight="1">
      <x:c r="A12" s="10" t="n">
        <x:f>IF(ISNUMBER(F12),RANK(F12,$F$7:$F$1929,0),"")</x:f>
        <x:v>5</x:v>
      </x:c>
      <x:c r="B12" s="9" t="str">
        <x:v>Louis Vuitton</x:v>
      </x:c>
      <x:c r="C12" s="9" t="str">
        <x:v>Imagination</x:v>
      </x:c>
      <x:c r="D12" s="9" t="str">
        <x:v>Not recorded</x:v>
      </x:c>
      <x:c r="E12" s="11" t="n">
        <x:v>2021</x:v>
      </x:c>
      <x:c r="F12" s="13" t="n">
        <x:v>8.9</x:v>
      </x:c>
      <x:c r="G12" s="10" t="n">
        <x:v>8440</x:v>
      </x:c>
      <x:c r="H12" s="12" t="n">
        <x:v>4.55</x:v>
      </x:c>
      <x:c r="I12" s="10" t="n">
        <x:v>10448</x:v>
      </x:c>
      <x:c r="J12" s="12" t="str">
        <x:f>IF(AND(M12="URL identity aligns",ISNUMBER(F12),ISNUMBER(H12),G12&gt;0,I12&gt;0,SUM(V12:W12)&gt;0),(F12*V12+((H12-1)/4*10)*W12)/SUM(V12:W12),"")</x:f>
      </x:c>
      <x:c r="K12" s="12" t="str">
        <x:f>IF(ISNUMBER(J12),(X12*J12+'Method'!$B$10*'Method'!$B$11)/(X12+'Method'!$B$10),"")</x:f>
      </x:c>
      <x:c r="L12" s="10" t="str">
        <x:f>IF(ISNUMBER(J12),COUNTIFS($J$7:$J$1929,"&gt;"&amp;J12)+1,"")</x:f>
      </x:c>
      <x:c r="M12" s="9" t="str">
        <x:v>Review required</x:v>
      </x:c>
      <x:c r="N12" s="9" t="str">
        <x:v>Concentration not explicit on both saved identities</x:v>
      </x:c>
      <x:c r="O12" s="9" t="str">
        <x:v>https://www.parfumo.com/Perfumes/Louis_Vuitton/imagination</x:v>
      </x:c>
      <x:c r="P12" s="9" t="str">
        <x:v>https://www.fragrantica.com/perfume/Louis-Vuitton/Imagination-67370.html</x:v>
      </x:c>
      <x:c r="Q12" s="9" t="str">
        <x:v>https://media.parfumo.com/perfumes/b5/b5a991-imagination-louis-vuitton_1200.jpg?width=720&amp;aspect_ratio=1:1</x:v>
      </x:c>
      <x:c r="R12" s="9" t="str">
        <x:v>https://fimgs.net/mdimg/perfume-thumbs/375x500.67370.jpg</x:v>
      </x:c>
      <x:c r="S12" s="9" t="str">
        <x:v>Imagination</x:v>
      </x:c>
      <x:c r="T12" s="11" t="str">
        <x:v>2021</x:v>
      </x:c>
      <x:c r="U12" s="10" t="n">
        <x:v>1344</x:v>
      </x:c>
      <x:c r="V12" s="14" t="n">
        <x:f>IF(AND(ISNUMBER(G12),G12&gt;0),LOG10(G12)*'Method'!$B$8,"")</x:f>
        <x:v>4.711610935950792</x:v>
      </x:c>
      <x:c r="W12" s="14" t="n">
        <x:f>IF(AND(ISNUMBER(I12),I12&gt;0),LOG10(I12)*'Method'!$B$9,"")</x:f>
        <x:v>3.2152265311448</x:v>
      </x:c>
      <x:c r="X12" s="10" t="str">
        <x:f>IF(ISNUMBER(J12),SUM(G12,I12),"")</x:f>
      </x:c>
      <x:c r="Y12" s="10" t="str">
        <x:f>IF(ISNUMBER(K12),COUNTIFS($K$7:$K$1929,"&gt;"&amp;K12)+1,"")</x:f>
      </x:c>
      <x:c r="Z12" s="9" t="str"/>
      <x:c r="AA12" s="15" t="n">
        <x:v>46108</x:v>
      </x:c>
      <x:c r="AB12" s="9" t="str">
        <x:v>Unknown</x:v>
      </x:c>
    </x:row>
    <x:row r="13" ht="50" customHeight="1">
      <x:c r="A13" s="10" t="n">
        <x:f>IF(ISNUMBER(F13),RANK(F13,$F$7:$F$1929,0),"")</x:f>
        <x:v>5</x:v>
      </x:c>
      <x:c r="B13" s="9" t="str">
        <x:v>pana dora</x:v>
      </x:c>
      <x:c r="C13" s="9" t="str">
        <x:v>Oud Republic</x:v>
      </x:c>
      <x:c r="D13" s="9" t="str">
        <x:v>Not recorded</x:v>
      </x:c>
      <x:c r="E13" s="11" t="n">
        <x:v>2023</x:v>
      </x:c>
      <x:c r="F13" s="13" t="n">
        <x:v>8.9</x:v>
      </x:c>
      <x:c r="G13" s="10" t="n">
        <x:v>1713</x:v>
      </x:c>
      <x:c r="H13" s="12" t="n">
        <x:v>4.43</x:v>
      </x:c>
      <x:c r="I13" s="10" t="n">
        <x:v>220</x:v>
      </x:c>
      <x:c r="J13" s="12" t="str">
        <x:f>IF(AND(M13="URL identity aligns",ISNUMBER(F13),ISNUMBER(H13),G13&gt;0,I13&gt;0,SUM(V13:W13)&gt;0),(F13*V13+((H13-1)/4*10)*W13)/SUM(V13:W13),"")</x:f>
      </x:c>
      <x:c r="K13" s="12" t="str">
        <x:f>IF(ISNUMBER(J13),(X13*J13+'Method'!$B$10*'Method'!$B$11)/(X13+'Method'!$B$10),"")</x:f>
      </x:c>
      <x:c r="L13" s="10" t="str">
        <x:f>IF(ISNUMBER(J13),COUNTIFS($J$7:$J$1929,"&gt;"&amp;J13)+1,"")</x:f>
      </x:c>
      <x:c r="M13" s="9" t="str">
        <x:v>Review required</x:v>
      </x:c>
      <x:c r="N13" s="9" t="str">
        <x:v>Concentration not explicit on both saved identities</x:v>
      </x:c>
      <x:c r="O13" s="9" t="str">
        <x:v>https://www.parfumo.com/Perfumes/pana-dora/oud-republic</x:v>
      </x:c>
      <x:c r="P13" s="9" t="str">
        <x:v>https://www.fragrantica.com/perfume/Pana-Dora/Oud-Republic-79049.html</x:v>
      </x:c>
      <x:c r="Q13" s="9" t="str">
        <x:v>https://media.parfumo.com/perfumes/59/59c48d-oud-republic-pana-dora_1200.jpg?width=480&amp;aspect_ratio=1:1</x:v>
      </x:c>
      <x:c r="R13" s="9" t="str">
        <x:v>https://fimgs.net/mdimg/perfume-thumbs/375x500.79049.jpg</x:v>
      </x:c>
      <x:c r="S13" s="9" t="str">
        <x:v>Oud Republic</x:v>
      </x:c>
      <x:c r="T13" s="11" t="str">
        <x:v>2023</x:v>
      </x:c>
      <x:c r="U13" s="10" t="n">
        <x:v>252</x:v>
      </x:c>
      <x:c r="V13" s="14" t="n">
        <x:f>IF(AND(ISNUMBER(G13),G13&gt;0),LOG10(G13)*'Method'!$B$8,"")</x:f>
        <x:v>3.8805088355586115</x:v>
      </x:c>
      <x:c r="W13" s="14" t="n">
        <x:f>IF(AND(ISNUMBER(I13),I13&gt;0),LOG10(I13)*'Method'!$B$9,"")</x:f>
        <x:v>1.8739381446577683</x:v>
      </x:c>
      <x:c r="X13" s="10" t="str">
        <x:f>IF(ISNUMBER(J13),SUM(G13,I13),"")</x:f>
      </x:c>
      <x:c r="Y13" s="10" t="str">
        <x:f>IF(ISNUMBER(K13),COUNTIFS($K$7:$K$1929,"&gt;"&amp;K13)+1,"")</x:f>
      </x:c>
      <x:c r="Z13" s="9" t="str"/>
      <x:c r="AA13" s="15" t="n">
        <x:v>46108</x:v>
      </x:c>
      <x:c r="AB13" s="9" t="str">
        <x:v>Unknown</x:v>
      </x:c>
    </x:row>
    <x:row r="14" ht="50" customHeight="1">
      <x:c r="A14" s="10" t="n">
        <x:f>IF(ISNUMBER(F14),RANK(F14,$F$7:$F$1929,0),"")</x:f>
        <x:v>5</x:v>
      </x:c>
      <x:c r="B14" s="9" t="str">
        <x:v>Clive Christian</x:v>
      </x:c>
      <x:c r="C14" s="9" t="str">
        <x:v>Jump Up and Kiss Me Hedonistic</x:v>
      </x:c>
      <x:c r="D14" s="9" t="str">
        <x:v>Not recorded</x:v>
      </x:c>
      <x:c r="E14" s="11" t="n">
        <x:v>2017</x:v>
      </x:c>
      <x:c r="F14" s="13" t="n">
        <x:v>8.9</x:v>
      </x:c>
      <x:c r="G14" s="10" t="n">
        <x:v>1580</x:v>
      </x:c>
      <x:c r="H14" s="12" t="n">
        <x:v>4.07</x:v>
      </x:c>
      <x:c r="I14" s="10" t="n">
        <x:v>153</x:v>
      </x:c>
      <x:c r="J14" s="12" t="str">
        <x:f>IF(AND(M14="URL identity aligns",ISNUMBER(F14),ISNUMBER(H14),G14&gt;0,I14&gt;0,SUM(V14:W14)&gt;0),(F14*V14+((H14-1)/4*10)*W14)/SUM(V14:W14),"")</x:f>
      </x:c>
      <x:c r="K14" s="12" t="str">
        <x:f>IF(ISNUMBER(J14),(X14*J14+'Method'!$B$10*'Method'!$B$11)/(X14+'Method'!$B$10),"")</x:f>
      </x:c>
      <x:c r="L14" s="10" t="str">
        <x:f>IF(ISNUMBER(J14),COUNTIFS($J$7:$J$1929,"&gt;"&amp;J14)+1,"")</x:f>
      </x:c>
      <x:c r="M14" s="9" t="str">
        <x:v>Review required</x:v>
      </x:c>
      <x:c r="N14" s="9" t="str">
        <x:v>Concentration not explicit on both saved identities</x:v>
      </x:c>
      <x:c r="O14" s="9" t="str">
        <x:v>https://www.parfumo.com/Perfumes/Clive_Christian/jump-up-and-kiss-me-hedonistic</x:v>
      </x:c>
      <x:c r="P14" s="9" t="str">
        <x:v>https://www.fragrantica.com/perfume/Clive-Christian/Jump-up-and-Kiss-Me-Hedonistic-47116.html</x:v>
      </x:c>
      <x:c r="Q14" s="9" t="str">
        <x:v>https://media.parfumo.com/perfumes/6f/6f5419-jump-up-and-kiss-me-hedonistic-clive-christian_1200.jpg?width=720&amp;aspect_ratio=1:1</x:v>
      </x:c>
      <x:c r="R14" s="9" t="str">
        <x:v>https://fimgs.net/mdimg/perfume-thumbs/375x500.47116.jpg</x:v>
      </x:c>
      <x:c r="S14" s="9" t="str">
        <x:v>Jump Up and Kiss Me Hedonistic</x:v>
      </x:c>
      <x:c r="T14" s="11" t="str">
        <x:v>2017</x:v>
      </x:c>
      <x:c r="U14" s="10" t="n">
        <x:v>526</x:v>
      </x:c>
      <x:c r="V14" s="14" t="n">
        <x:f>IF(AND(ISNUMBER(G14),G14&gt;0),LOG10(G14)*'Method'!$B$8,"")</x:f>
        <x:v>3.838388504345304</x:v>
      </x:c>
      <x:c r="W14" s="14" t="n">
        <x:f>IF(AND(ISNUMBER(I14),I14&gt;0),LOG10(I14)*'Method'!$B$9,"")</x:f>
        <x:v>1.7477531446540802</x:v>
      </x:c>
      <x:c r="X14" s="10" t="str">
        <x:f>IF(ISNUMBER(J14),SUM(G14,I14),"")</x:f>
      </x:c>
      <x:c r="Y14" s="10" t="str">
        <x:f>IF(ISNUMBER(K14),COUNTIFS($K$7:$K$1929,"&gt;"&amp;K14)+1,"")</x:f>
      </x:c>
      <x:c r="Z14" s="9" t="str"/>
      <x:c r="AA14" s="15" t="n">
        <x:v>46108</x:v>
      </x:c>
      <x:c r="AB14" s="9" t="str">
        <x:v>Unknown</x:v>
      </x:c>
    </x:row>
    <x:row r="15" ht="50" customHeight="1">
      <x:c r="A15" s="10" t="n">
        <x:f>IF(ISNUMBER(F15),RANK(F15,$F$7:$F$1929,0),"")</x:f>
        <x:v>5</x:v>
      </x:c>
      <x:c r="B15" s="9" t="str">
        <x:v>Ex Nihilo</x:v>
      </x:c>
      <x:c r="C15" s="9" t="str">
        <x:v>Brompton Immortals</x:v>
      </x:c>
      <x:c r="D15" s="9" t="str">
        <x:v>Extrait de Parfum</x:v>
      </x:c>
      <x:c r="E15" s="11" t="n">
        <x:v>2023</x:v>
      </x:c>
      <x:c r="F15" s="13" t="n">
        <x:v>8.9</x:v>
      </x:c>
      <x:c r="G15" s="10" t="n">
        <x:v>73</x:v>
      </x:c>
      <x:c r="H15" s="12" t="n">
        <x:v>4.26</x:v>
      </x:c>
      <x:c r="I15" s="10" t="n">
        <x:v>275</x:v>
      </x:c>
      <x:c r="J15" s="12" t="str">
        <x:f>IF(AND(M15="URL identity aligns",ISNUMBER(F15),ISNUMBER(H15),G15&gt;0,I15&gt;0,SUM(V15:W15)&gt;0),(F15*V15+((H15-1)/4*10)*W15)/SUM(V15:W15),"")</x:f>
      </x:c>
      <x:c r="K15" s="12" t="str">
        <x:f>IF(ISNUMBER(J15),(X15*J15+'Method'!$B$10*'Method'!$B$11)/(X15+'Method'!$B$10),"")</x:f>
      </x:c>
      <x:c r="L15" s="10" t="str">
        <x:f>IF(ISNUMBER(J15),COUNTIFS($J$7:$J$1929,"&gt;"&amp;J15)+1,"")</x:f>
      </x:c>
      <x:c r="M15" s="9" t="str">
        <x:v>Review required</x:v>
      </x:c>
      <x:c r="N15" s="9" t="str">
        <x:v>Concentration not explicit on both saved identities</x:v>
      </x:c>
      <x:c r="O15" s="9" t="str">
        <x:v>https://www.parfumo.com/Perfumes/Ex_Nihilo/brompton-immortals-extrait-de-parfum</x:v>
      </x:c>
      <x:c r="P15" s="9" t="str">
        <x:v>https://www.fragrantica.com/perfume/Ex-Nihilo/Brompton-Immortals-52591.html</x:v>
      </x:c>
      <x:c r="Q15" s="9" t="str">
        <x:v>https://media.parfumo.com/perfumes/5a/5a23a6-brompton-immortals-extrait-de-parfum-ex-nihilo_1200.jpg?width=720&amp;aspect_ratio=1:1</x:v>
      </x:c>
      <x:c r="R15" s="9" t="str">
        <x:v>https://fimgs.net/mdimg/perfume-thumbs/375x500.52591.jpg</x:v>
      </x:c>
      <x:c r="S15" s="9" t="str">
        <x:v>Brompton Immortals</x:v>
      </x:c>
      <x:c r="T15" s="11" t="str">
        <x:v>2023</x:v>
      </x:c>
      <x:c r="U15" s="10" t="n">
        <x:v>379</x:v>
      </x:c>
      <x:c r="V15" s="14" t="n">
        <x:f>IF(AND(ISNUMBER(G15),G15&gt;0),LOG10(G15)*'Method'!$B$8,"")</x:f>
        <x:v>2.235987432144552</x:v>
      </x:c>
      <x:c r="W15" s="14" t="n">
        <x:f>IF(AND(ISNUMBER(I15),I15&gt;0),LOG10(I15)*'Method'!$B$9,"")</x:f>
        <x:v>1.9514661550642083</x:v>
      </x:c>
      <x:c r="X15" s="10" t="str">
        <x:f>IF(ISNUMBER(J15),SUM(G15,I15),"")</x:f>
      </x:c>
      <x:c r="Y15" s="10" t="str">
        <x:f>IF(ISNUMBER(K15),COUNTIFS($K$7:$K$1929,"&gt;"&amp;K15)+1,"")</x:f>
      </x:c>
      <x:c r="Z15" s="9" t="str"/>
      <x:c r="AA15" s="15" t="n">
        <x:v>46108</x:v>
      </x:c>
      <x:c r="AB15" s="9" t="str">
        <x:v>Unknown</x:v>
      </x:c>
    </x:row>
    <x:row r="16" ht="50" customHeight="1">
      <x:c r="A16" s="10" t="n">
        <x:f>IF(ISNUMBER(F16),RANK(F16,$F$7:$F$1929,0),"")</x:f>
        <x:v>10</x:v>
      </x:c>
      <x:c r="B16" s="9" t="str">
        <x:v>Nishane</x:v>
      </x:c>
      <x:c r="C16" s="9" t="str">
        <x:v>Nefs</x:v>
      </x:c>
      <x:c r="D16" s="9" t="str">
        <x:v>Not recorded</x:v>
      </x:c>
      <x:c r="E16" s="11" t="n">
        <x:v>2019</x:v>
      </x:c>
      <x:c r="F16" s="13" t="n">
        <x:v>8.8</x:v>
      </x:c>
      <x:c r="G16" s="10" t="n">
        <x:v>1950</x:v>
      </x:c>
      <x:c r="H16" s="12" t="n">
        <x:v>4.35</x:v>
      </x:c>
      <x:c r="I16" s="10" t="n">
        <x:v>1651</x:v>
      </x:c>
      <x:c r="J16" s="12" t="str">
        <x:f>IF(AND(M16="URL identity aligns",ISNUMBER(F16),ISNUMBER(H16),G16&gt;0,I16&gt;0,SUM(V16:W16)&gt;0),(F16*V16+((H16-1)/4*10)*W16)/SUM(V16:W16),"")</x:f>
      </x:c>
      <x:c r="K16" s="12" t="str">
        <x:f>IF(ISNUMBER(J16),(X16*J16+'Method'!$B$10*'Method'!$B$11)/(X16+'Method'!$B$10),"")</x:f>
      </x:c>
      <x:c r="L16" s="10" t="str">
        <x:f>IF(ISNUMBER(J16),COUNTIFS($J$7:$J$1929,"&gt;"&amp;J16)+1,"")</x:f>
      </x:c>
      <x:c r="M16" s="9" t="str">
        <x:v>Review required</x:v>
      </x:c>
      <x:c r="N16" s="9" t="str">
        <x:v>Concentration not explicit on both saved identities</x:v>
      </x:c>
      <x:c r="O16" s="9" t="str">
        <x:v>https://www.parfumo.com/Perfumes/Nishane/Nefs</x:v>
      </x:c>
      <x:c r="P16" s="9" t="str">
        <x:v>https://www.fragrantica.com/perfume/Nishane/Nefs-54786.html</x:v>
      </x:c>
      <x:c r="Q16" s="9" t="str">
        <x:v>https://media.parfumo.com/perfumes/d8/d8059f-nefs-nishane_1200.jpg?width=720&amp;aspect_ratio=1:1</x:v>
      </x:c>
      <x:c r="R16" s="9" t="str">
        <x:v>https://fimgs.net/mdimg/perfume-thumbs/375x500.54786.jpg</x:v>
      </x:c>
      <x:c r="S16" s="9" t="str">
        <x:v>Nefs</x:v>
      </x:c>
      <x:c r="T16" s="11" t="str">
        <x:v>2019</x:v>
      </x:c>
      <x:c r="U16" s="10" t="n">
        <x:v>184</x:v>
      </x:c>
      <x:c r="V16" s="14" t="n">
        <x:f>IF(AND(ISNUMBER(G16),G16&gt;0),LOG10(G16)*'Method'!$B$8,"")</x:f>
        <x:v>3.948041533635024</x:v>
      </x:c>
      <x:c r="W16" s="14" t="n">
        <x:f>IF(AND(ISNUMBER(I16),I16&gt;0),LOG10(I16)*'Method'!$B$9,"")</x:f>
        <x:v>2.5741976586102324</x:v>
      </x:c>
      <x:c r="X16" s="10" t="str">
        <x:f>IF(ISNUMBER(J16),SUM(G16,I16),"")</x:f>
      </x:c>
      <x:c r="Y16" s="10" t="str">
        <x:f>IF(ISNUMBER(K16),COUNTIFS($K$7:$K$1929,"&gt;"&amp;K16)+1,"")</x:f>
      </x:c>
      <x:c r="Z16" s="9" t="str"/>
      <x:c r="AA16" s="15" t="n">
        <x:v>46108</x:v>
      </x:c>
      <x:c r="AB16" s="9" t="str">
        <x:v>Unknown</x:v>
      </x:c>
    </x:row>
    <x:row r="17" ht="50" customHeight="1">
      <x:c r="A17" s="10" t="n">
        <x:f>IF(ISNUMBER(F17),RANK(F17,$F$7:$F$1929,0),"")</x:f>
        <x:v>10</x:v>
      </x:c>
      <x:c r="B17" s="9" t="str">
        <x:v>Amouage</x:v>
      </x:c>
      <x:c r="C17" s="9" t="str">
        <x:v>Reflection 45</x:v>
      </x:c>
      <x:c r="D17" s="9" t="str">
        <x:v>Not recorded</x:v>
      </x:c>
      <x:c r="E17" s="11" t="n">
        <x:v>2021</x:v>
      </x:c>
      <x:c r="F17" s="13" t="n">
        <x:v>8.8</x:v>
      </x:c>
      <x:c r="G17" s="10" t="n">
        <x:v>1892</x:v>
      </x:c>
      <x:c r="H17" s="12" t="n">
        <x:v>4.4</x:v>
      </x:c>
      <x:c r="I17" s="10" t="n">
        <x:v>2175</x:v>
      </x:c>
      <x:c r="J17" s="12" t="str">
        <x:f>IF(AND(M17="URL identity aligns",ISNUMBER(F17),ISNUMBER(H17),G17&gt;0,I17&gt;0,SUM(V17:W17)&gt;0),(F17*V17+((H17-1)/4*10)*W17)/SUM(V17:W17),"")</x:f>
      </x:c>
      <x:c r="K17" s="12" t="str">
        <x:f>IF(ISNUMBER(J17),(X17*J17+'Method'!$B$10*'Method'!$B$11)/(X17+'Method'!$B$10),"")</x:f>
      </x:c>
      <x:c r="L17" s="10" t="str">
        <x:f>IF(ISNUMBER(J17),COUNTIFS($J$7:$J$1929,"&gt;"&amp;J17)+1,"")</x:f>
      </x:c>
      <x:c r="M17" s="9" t="str">
        <x:v>Review required</x:v>
      </x:c>
      <x:c r="N17" s="9" t="str">
        <x:v>Product, variant, gender or year terms differ between URLs; Concentration not explicit on both saved identities</x:v>
      </x:c>
      <x:c r="O17" s="9" t="str">
        <x:v>https://www.parfumo.com/Perfumes/Amouage/reflection-45</x:v>
      </x:c>
      <x:c r="P17" s="9" t="str">
        <x:v>https://www.fragrantica.com/perfume/Amouage/Reflection-45-Man-69488.html</x:v>
      </x:c>
      <x:c r="Q17" s="9" t="str">
        <x:v>https://media.parfumo.com/perfumes/2f/2f7536-reflection-45-amouage_1200.jpg?width=720&amp;aspect_ratio=1:1</x:v>
      </x:c>
      <x:c r="R17" s="9" t="str">
        <x:v>https://fimgs.net/mdimg/perfume-thumbs/375x500.69488.jpg</x:v>
      </x:c>
      <x:c r="S17" s="9" t="str">
        <x:v>Reflection 45</x:v>
      </x:c>
      <x:c r="T17" s="11" t="str">
        <x:v>2021</x:v>
      </x:c>
      <x:c r="U17" s="10" t="n">
        <x:v>742</x:v>
      </x:c>
      <x:c r="V17" s="14" t="n">
        <x:f>IF(AND(ISNUMBER(G17),G17&gt;0),LOG10(G17)*'Method'!$B$8,"")</x:f>
        <x:v>3.932305358478924</x:v>
      </x:c>
      <x:c r="W17" s="14" t="n">
        <x:f>IF(AND(ISNUMBER(I17),I17&gt;0),LOG10(I17)*'Method'!$B$9,"")</x:f>
        <x:v>2.6699674090325285</x:v>
      </x:c>
      <x:c r="X17" s="10" t="str">
        <x:f>IF(ISNUMBER(J17),SUM(G17,I17),"")</x:f>
      </x:c>
      <x:c r="Y17" s="10" t="str">
        <x:f>IF(ISNUMBER(K17),COUNTIFS($K$7:$K$1929,"&gt;"&amp;K17)+1,"")</x:f>
      </x:c>
      <x:c r="Z17" s="9" t="str"/>
      <x:c r="AA17" s="15" t="n">
        <x:v>46108</x:v>
      </x:c>
      <x:c r="AB17" s="9" t="str">
        <x:v>Unknown</x:v>
      </x:c>
    </x:row>
    <x:row r="18" ht="50" customHeight="1">
      <x:c r="A18" s="10" t="n">
        <x:f>IF(ISNUMBER(F18),RANK(F18,$F$7:$F$1929,0),"")</x:f>
        <x:v>10</x:v>
      </x:c>
      <x:c r="B18" s="9" t="str">
        <x:v>Sospiro</x:v>
      </x:c>
      <x:c r="C18" s="9" t="str">
        <x:v>Vibrato</x:v>
      </x:c>
      <x:c r="D18" s="9" t="str">
        <x:v>Parfum</x:v>
      </x:c>
      <x:c r="E18" s="11" t="n">
        <x:v>2022</x:v>
      </x:c>
      <x:c r="F18" s="13" t="n">
        <x:v>8.8</x:v>
      </x:c>
      <x:c r="G18" s="10" t="n">
        <x:v>1502</x:v>
      </x:c>
      <x:c r="H18" s="12" t="n">
        <x:v>4.57</x:v>
      </x:c>
      <x:c r="I18" s="10" t="n">
        <x:v>4053</x:v>
      </x:c>
      <x:c r="J18" s="12" t="str">
        <x:f>IF(AND(M18="URL identity aligns",ISNUMBER(F18),ISNUMBER(H18),G18&gt;0,I18&gt;0,SUM(V18:W18)&gt;0),(F18*V18+((H18-1)/4*10)*W18)/SUM(V18:W18),"")</x:f>
      </x:c>
      <x:c r="K18" s="12" t="str">
        <x:f>IF(ISNUMBER(J18),(X18*J18+'Method'!$B$10*'Method'!$B$11)/(X18+'Method'!$B$10),"")</x:f>
      </x:c>
      <x:c r="L18" s="10" t="str">
        <x:f>IF(ISNUMBER(J18),COUNTIFS($J$7:$J$1929,"&gt;"&amp;J18)+1,"")</x:f>
      </x:c>
      <x:c r="M18" s="9" t="str">
        <x:v>Review required</x:v>
      </x:c>
      <x:c r="N18" s="9" t="str">
        <x:v>Brand differs between product URLs; Concentration not explicit on both saved identities</x:v>
      </x:c>
      <x:c r="O18" s="9" t="str">
        <x:v>https://www.parfumo.com/Perfumes/Sospiro/vibrato</x:v>
      </x:c>
      <x:c r="P18" s="9" t="str">
        <x:v>https://www.fragrantica.com/perfume/Sospiro-Perfumes/Vibrato-75930.html</x:v>
      </x:c>
      <x:c r="Q18" s="9" t="str">
        <x:v>https://media.parfumo.com/perfumes/f1/f17fed-vibrato-sospiro_1200.jpg?width=720&amp;aspect_ratio=1:1</x:v>
      </x:c>
      <x:c r="R18" s="9" t="str">
        <x:v>https://fimgs.net/mdimg/perfume-thumbs/375x500.75930.jpg</x:v>
      </x:c>
      <x:c r="S18" s="9" t="str">
        <x:v>Vibrato</x:v>
      </x:c>
      <x:c r="T18" s="11" t="str">
        <x:v>2022</x:v>
      </x:c>
      <x:c r="U18" s="10" t="n">
        <x:v>1115</x:v>
      </x:c>
      <x:c r="V18" s="14" t="n">
        <x:f>IF(AND(ISNUMBER(G18),G18&gt;0),LOG10(G18)*'Method'!$B$8,"")</x:f>
        <x:v>3.8120039192017794</x:v>
      </x:c>
      <x:c r="W18" s="14" t="n">
        <x:f>IF(AND(ISNUMBER(I18),I18&gt;0),LOG10(I18)*'Method'!$B$9,"")</x:f>
        <x:v>2.8862212829933522</x:v>
      </x:c>
      <x:c r="X18" s="10" t="str">
        <x:f>IF(ISNUMBER(J18),SUM(G18,I18),"")</x:f>
      </x:c>
      <x:c r="Y18" s="10" t="str">
        <x:f>IF(ISNUMBER(K18),COUNTIFS($K$7:$K$1929,"&gt;"&amp;K18)+1,"")</x:f>
      </x:c>
      <x:c r="Z18" s="9" t="str"/>
      <x:c r="AA18" s="15" t="n">
        <x:v>46108</x:v>
      </x:c>
      <x:c r="AB18" s="9" t="str">
        <x:v>Unknown</x:v>
      </x:c>
    </x:row>
    <x:row r="19" ht="50" customHeight="1">
      <x:c r="A19" s="10" t="n">
        <x:f>IF(ISNUMBER(F19),RANK(F19,$F$7:$F$1929,0),"")</x:f>
        <x:v>10</x:v>
      </x:c>
      <x:c r="B19" s="9" t="str">
        <x:v>Roja Parfums</x:v>
      </x:c>
      <x:c r="C19" s="9" t="str">
        <x:v>Elysium pour Homme</x:v>
      </x:c>
      <x:c r="D19" s="9" t="str">
        <x:v>Parfum</x:v>
      </x:c>
      <x:c r="E19" s="11" t="n">
        <x:v>2017</x:v>
      </x:c>
      <x:c r="F19" s="13" t="n">
        <x:v>8.8</x:v>
      </x:c>
      <x:c r="G19" s="10" t="n">
        <x:v>1411</x:v>
      </x:c>
      <x:c r="H19" s="12" t="n">
        <x:v>4.49</x:v>
      </x:c>
      <x:c r="I19" s="10" t="n">
        <x:v>1200</x:v>
      </x:c>
      <x:c r="J19" s="12" t="str">
        <x:f>IF(AND(M19="URL identity aligns",ISNUMBER(F19),ISNUMBER(H19),G19&gt;0,I19&gt;0,SUM(V19:W19)&gt;0),(F19*V19+((H19-1)/4*10)*W19)/SUM(V19:W19),"")</x:f>
      </x:c>
      <x:c r="K19" s="12" t="str">
        <x:f>IF(ISNUMBER(J19),(X19*J19+'Method'!$B$10*'Method'!$B$11)/(X19+'Method'!$B$10),"")</x:f>
      </x:c>
      <x:c r="L19" s="10" t="str">
        <x:f>IF(ISNUMBER(J19),COUNTIFS($J$7:$J$1929,"&gt;"&amp;J19)+1,"")</x:f>
      </x:c>
      <x:c r="M19" s="9" t="str">
        <x:v>Review required</x:v>
      </x:c>
      <x:c r="N19" s="9" t="str">
        <x:v>Fragrantica URL assigned to more than one Parfumo product</x:v>
      </x:c>
      <x:c r="O19" s="9" t="str">
        <x:v>https://www.parfumo.com/Perfumes/Roja_Parfums/Elysium_pour_Homme_Parfum</x:v>
      </x:c>
      <x:c r="P19" s="9" t="str">
        <x:v>https://www.fragrantica.com/perfume/Roja-Dove/Elysium-Pour-Homme-Parfum-47480.html</x:v>
      </x:c>
      <x:c r="Q19" s="9" t="str">
        <x:v>https://media.parfumo.com/perfumes/0f/0f7c86_elysium-pour-homme-parfum-roja-parfums_1200.jpg?width=720&amp;aspect_ratio=1:1</x:v>
      </x:c>
      <x:c r="R19" s="9" t="str">
        <x:v>https://fimgs.net/mdimg/perfume-thumbs/375x500.47480.jpg</x:v>
      </x:c>
      <x:c r="S19" s="9" t="str">
        <x:v>Elysium pour Homme</x:v>
      </x:c>
      <x:c r="T19" s="11" t="str">
        <x:v>2017</x:v>
      </x:c>
      <x:c r="U19" s="10" t="n">
        <x:v>1892</x:v>
      </x:c>
      <x:c r="V19" s="14" t="n">
        <x:f>IF(AND(ISNUMBER(G19),G19&gt;0),LOG10(G19)*'Method'!$B$8,"")</x:f>
        <x:v>3.77943241650522</x:v>
      </x:c>
      <x:c r="W19" s="14" t="n">
        <x:f>IF(AND(ISNUMBER(I19),I19&gt;0),LOG10(I19)*'Method'!$B$9,"")</x:f>
        <x:v>2.463344996838096</x:v>
      </x:c>
      <x:c r="X19" s="10" t="str">
        <x:f>IF(ISNUMBER(J19),SUM(G19,I19),"")</x:f>
      </x:c>
      <x:c r="Y19" s="10" t="str">
        <x:f>IF(ISNUMBER(K19),COUNTIFS($K$7:$K$1929,"&gt;"&amp;K19)+1,"")</x:f>
      </x:c>
      <x:c r="Z19" s="9" t="str"/>
      <x:c r="AA19" s="15" t="n">
        <x:v>46108</x:v>
      </x:c>
      <x:c r="AB19" s="9" t="str">
        <x:v>Unknown</x:v>
      </x:c>
    </x:row>
    <x:row r="20" ht="50" customHeight="1">
      <x:c r="A20" s="10" t="n">
        <x:f>IF(ISNUMBER(F20),RANK(F20,$F$7:$F$1929,0),"")</x:f>
        <x:v>10</x:v>
      </x:c>
      <x:c r="B20" s="9" t="str">
        <x:v>French Avenue</x:v>
      </x:c>
      <x:c r="C20" s="9" t="str">
        <x:v>Liquid Brun Limited Edition</x:v>
      </x:c>
      <x:c r="D20" s="9" t="str">
        <x:v>Not recorded</x:v>
      </x:c>
      <x:c r="E20" s="11" t="n">
        <x:v>2025</x:v>
      </x:c>
      <x:c r="F20" s="13" t="n">
        <x:v>8.8</x:v>
      </x:c>
      <x:c r="G20" s="10" t="n">
        <x:v>238</x:v>
      </x:c>
      <x:c r="H20" s="12" t="n">
        <x:v>4.5</x:v>
      </x:c>
      <x:c r="I20" s="10" t="n">
        <x:v>323</x:v>
      </x:c>
      <x:c r="J20" s="12" t="str">
        <x:f>IF(AND(M20="URL identity aligns",ISNUMBER(F20),ISNUMBER(H20),G20&gt;0,I20&gt;0,SUM(V20:W20)&gt;0),(F20*V20+((H20-1)/4*10)*W20)/SUM(V20:W20),"")</x:f>
      </x:c>
      <x:c r="K20" s="12" t="str">
        <x:f>IF(ISNUMBER(J20),(X20*J20+'Method'!$B$10*'Method'!$B$11)/(X20+'Method'!$B$10),"")</x:f>
      </x:c>
      <x:c r="L20" s="10" t="str">
        <x:f>IF(ISNUMBER(J20),COUNTIFS($J$7:$J$1929,"&gt;"&amp;J20)+1,"")</x:f>
      </x:c>
      <x:c r="M20" s="9" t="str">
        <x:v>Review required</x:v>
      </x:c>
      <x:c r="N20" s="9" t="str">
        <x:v>Concentration not explicit on both saved identities</x:v>
      </x:c>
      <x:c r="O20" s="9" t="str">
        <x:v>https://www.parfumo.com/Perfumes/french-avenue/liquid-brun-limited-edition</x:v>
      </x:c>
      <x:c r="P20" s="9" t="str">
        <x:v>https://www.fragrantica.com/perfume/French-Avenue/Liquid-Brun-Limited-Edition-123526.html</x:v>
      </x:c>
      <x:c r="Q20" s="9" t="str">
        <x:v>https://media.parfumo.com/perfumes/e4/e4fe17_liquid-brun-limited-edition-french-avenue_1200.jpg?width=720&amp;aspect_ratio=1:1</x:v>
      </x:c>
      <x:c r="R20" s="9" t="str">
        <x:v>https://fimgs.net/mdimg/perfume-thumbs/375x500.123526.jpg</x:v>
      </x:c>
      <x:c r="S20" s="9" t="str">
        <x:v>Liquid Brun Limited Edition</x:v>
      </x:c>
      <x:c r="T20" s="11" t="str">
        <x:v>2025</x:v>
      </x:c>
      <x:c r="U20" s="10" t="n">
        <x:v>701</x:v>
      </x:c>
      <x:c r="V20" s="14" t="n">
        <x:f>IF(AND(ISNUMBER(G20),G20&gt;0),LOG10(G20)*'Method'!$B$8,"")</x:f>
        <x:v>2.851892348467812</x:v>
      </x:c>
      <x:c r="W20" s="14" t="n">
        <x:f>IF(AND(ISNUMBER(I20),I20&gt;0),LOG10(I20)*'Method'!$B$9,"")</x:f>
        <x:v>2.00736201786488</x:v>
      </x:c>
      <x:c r="X20" s="10" t="str">
        <x:f>IF(ISNUMBER(J20),SUM(G20,I20),"")</x:f>
      </x:c>
      <x:c r="Y20" s="10" t="str">
        <x:f>IF(ISNUMBER(K20),COUNTIFS($K$7:$K$1929,"&gt;"&amp;K20)+1,"")</x:f>
      </x:c>
      <x:c r="Z20" s="9" t="str"/>
      <x:c r="AA20" s="15" t="n">
        <x:v>46108</x:v>
      </x:c>
      <x:c r="AB20" s="9" t="str">
        <x:v>Unknown</x:v>
      </x:c>
    </x:row>
    <x:row r="21" ht="50" customHeight="1">
      <x:c r="A21" s="10" t="n">
        <x:f>IF(ISNUMBER(F21),RANK(F21,$F$7:$F$1929,0),"")</x:f>
        <x:v>10</x:v>
      </x:c>
      <x:c r="B21" s="9" t="str">
        <x:v>Boadicea the Victorious</x:v>
      </x:c>
      <x:c r="C21" s="9" t="str">
        <x:v>Dragon</x:v>
      </x:c>
      <x:c r="D21" s="9" t="str">
        <x:v>Not recorded</x:v>
      </x:c>
      <x:c r="E21" s="11" t="n">
        <x:v>2024</x:v>
      </x:c>
      <x:c r="F21" s="13" t="n">
        <x:v>8.8</x:v>
      </x:c>
      <x:c r="G21" s="10" t="n">
        <x:v>178</x:v>
      </x:c>
      <x:c r="H21" s="12" t="n">
        <x:v>4.2</x:v>
      </x:c>
      <x:c r="I21" s="10" t="n">
        <x:v>152</x:v>
      </x:c>
      <x:c r="J21" s="12" t="str">
        <x:f>IF(AND(M21="URL identity aligns",ISNUMBER(F21),ISNUMBER(H21),G21&gt;0,I21&gt;0,SUM(V21:W21)&gt;0),(F21*V21+((H21-1)/4*10)*W21)/SUM(V21:W21),"")</x:f>
      </x:c>
      <x:c r="K21" s="12" t="str">
        <x:f>IF(ISNUMBER(J21),(X21*J21+'Method'!$B$10*'Method'!$B$11)/(X21+'Method'!$B$10),"")</x:f>
      </x:c>
      <x:c r="L21" s="10" t="str">
        <x:f>IF(ISNUMBER(J21),COUNTIFS($J$7:$J$1929,"&gt;"&amp;J21)+1,"")</x:f>
      </x:c>
      <x:c r="M21" s="9" t="str">
        <x:v>Review required</x:v>
      </x:c>
      <x:c r="N21" s="9" t="str">
        <x:v>Concentration not explicit on both saved identities</x:v>
      </x:c>
      <x:c r="O21" s="9" t="str">
        <x:v>https://www.parfumo.com/Perfumes/Boadicea_the_Victorious/dragon</x:v>
      </x:c>
      <x:c r="P21" s="9" t="str">
        <x:v>https://www.fragrantica.com/perfume/Boadicea-the-Victorious/Dragon-90202.html</x:v>
      </x:c>
      <x:c r="Q21" s="9" t="str">
        <x:v>https://media.parfumo.com/perfumes/e1/e12919-dragon-boadicea-the-victorious_1200.jpg?width=720&amp;aspect_ratio=1:1</x:v>
      </x:c>
      <x:c r="R21" s="9" t="str">
        <x:v>https://fimgs.net/mdimg/perfume-thumbs/375x500.90202.jpg</x:v>
      </x:c>
      <x:c r="S21" s="9" t="str">
        <x:v>Dragon</x:v>
      </x:c>
      <x:c r="T21" s="11" t="str">
        <x:v>2024</x:v>
      </x:c>
      <x:c r="U21" s="10" t="n">
        <x:v>388</x:v>
      </x:c>
      <x:c r="V21" s="14" t="n">
        <x:f>IF(AND(ISNUMBER(G21),G21&gt;0),LOG10(G21)*'Method'!$B$8,"")</x:f>
        <x:v>2.700504002770668</x:v>
      </x:c>
      <x:c r="W21" s="14" t="n">
        <x:f>IF(AND(ISNUMBER(I21),I21&gt;0),LOG10(I21)*'Method'!$B$9,"")</x:f>
        <x:v>1.745474870355816</x:v>
      </x:c>
      <x:c r="X21" s="10" t="str">
        <x:f>IF(ISNUMBER(J21),SUM(G21,I21),"")</x:f>
      </x:c>
      <x:c r="Y21" s="10" t="str">
        <x:f>IF(ISNUMBER(K21),COUNTIFS($K$7:$K$1929,"&gt;"&amp;K21)+1,"")</x:f>
      </x:c>
      <x:c r="Z21" s="9" t="str"/>
      <x:c r="AA21" s="15" t="n">
        <x:v>46108</x:v>
      </x:c>
      <x:c r="AB21" s="9" t="str">
        <x:v>Unknown</x:v>
      </x:c>
    </x:row>
    <x:row r="22" ht="50" customHeight="1">
      <x:c r="A22" s="10" t="n">
        <x:f>IF(ISNUMBER(F22),RANK(F22,$F$7:$F$1929,0),"")</x:f>
        <x:v>10</x:v>
      </x:c>
      <x:c r="B22" s="9" t="str">
        <x:v>Dior</x:v>
      </x:c>
      <x:c r="C22" s="9" t="str">
        <x:v>Rouge Trafalgar</x:v>
      </x:c>
      <x:c r="D22" s="9" t="str">
        <x:v>Esprit de Parfum</x:v>
      </x:c>
      <x:c r="E22" s="11" t="n">
        <x:v>2024</x:v>
      </x:c>
      <x:c r="F22" s="13" t="n">
        <x:v>8.8</x:v>
      </x:c>
      <x:c r="G22" s="10" t="n">
        <x:v>172</x:v>
      </x:c>
      <x:c r="H22" s="12" t="n">
        <x:v>4.55</x:v>
      </x:c>
      <x:c r="I22" s="10" t="n">
        <x:v>572</x:v>
      </x:c>
      <x:c r="J22" s="12" t="str">
        <x:f>IF(AND(M22="URL identity aligns",ISNUMBER(F22),ISNUMBER(H22),G22&gt;0,I22&gt;0,SUM(V22:W22)&gt;0),(F22*V22+((H22-1)/4*10)*W22)/SUM(V22:W22),"")</x:f>
      </x:c>
      <x:c r="K22" s="12" t="str">
        <x:f>IF(ISNUMBER(J22),(X22*J22+'Method'!$B$10*'Method'!$B$11)/(X22+'Method'!$B$10),"")</x:f>
      </x:c>
      <x:c r="L22" s="10" t="str">
        <x:f>IF(ISNUMBER(J22),COUNTIFS($J$7:$J$1929,"&gt;"&amp;J22)+1,"")</x:f>
      </x:c>
      <x:c r="M22" s="9" t="str">
        <x:v>Review required</x:v>
      </x:c>
      <x:c r="N22" s="9" t="str">
        <x:v>Fragrantica URL assigned to more than one Parfumo product</x:v>
      </x:c>
      <x:c r="O22" s="9" t="str">
        <x:v>https://www.parfumo.com/Perfumes/Dior/rouge-trafalgar-esprit-de-parfum</x:v>
      </x:c>
      <x:c r="P22" s="9" t="str">
        <x:v>https://www.fragrantica.com/perfume/Dior/Rouge-Trafalgar-Esprit-De-Parfum-95983.html</x:v>
      </x:c>
      <x:c r="Q22" s="9" t="str">
        <x:v>https://media.parfumo.com/perfumes/6d/6d2383-rouge-trafalgar-esprit-de-parfum-dior_1200.jpg?width=720&amp;aspect_ratio=1:1</x:v>
      </x:c>
      <x:c r="R22" s="9" t="str">
        <x:v>https://fimgs.net/mdimg/perfume-thumbs/375x500.95983.jpg</x:v>
      </x:c>
      <x:c r="S22" s="9" t="str">
        <x:v>Rouge Trafalgar</x:v>
      </x:c>
      <x:c r="T22" s="11" t="str">
        <x:v>2024</x:v>
      </x:c>
      <x:c r="U22" s="10" t="n">
        <x:v>1795</x:v>
      </x:c>
      <x:c r="V22" s="14" t="n">
        <x:f>IF(AND(ISNUMBER(G22),G22&gt;0),LOG10(G22)*'Method'!$B$8,"")</x:f>
        <x:v>2.68263413628906</x:v>
      </x:c>
      <x:c r="W22" s="14" t="n">
        <x:f>IF(AND(ISNUMBER(I22),I22&gt;0),LOG10(I22)*'Method'!$B$9,"")</x:f>
        <x:v>2.205916823034416</x:v>
      </x:c>
      <x:c r="X22" s="10" t="str">
        <x:f>IF(ISNUMBER(J22),SUM(G22,I22),"")</x:f>
      </x:c>
      <x:c r="Y22" s="10" t="str">
        <x:f>IF(ISNUMBER(K22),COUNTIFS($K$7:$K$1929,"&gt;"&amp;K22)+1,"")</x:f>
      </x:c>
      <x:c r="Z22" s="9" t="str"/>
      <x:c r="AA22" s="15" t="n">
        <x:v>46108</x:v>
      </x:c>
      <x:c r="AB22" s="9" t="str">
        <x:v>Unknown</x:v>
      </x:c>
    </x:row>
    <x:row r="23" ht="50" customHeight="1">
      <x:c r="A23" s="10" t="n">
        <x:f>IF(ISNUMBER(F23),RANK(F23,$F$7:$F$1929,0),"")</x:f>
        <x:v>10</x:v>
      </x:c>
      <x:c r="B23" s="9" t="str">
        <x:v>French Avenue</x:v>
      </x:c>
      <x:c r="C23" s="9" t="str">
        <x:v>Mystic Leather</x:v>
      </x:c>
      <x:c r="D23" s="9" t="str">
        <x:v>Not recorded</x:v>
      </x:c>
      <x:c r="E23" s="11" t="n">
        <x:v>2024</x:v>
      </x:c>
      <x:c r="F23" s="13" t="n">
        <x:v>8.8</x:v>
      </x:c>
      <x:c r="G23" s="10" t="n">
        <x:v>19</x:v>
      </x:c>
      <x:c r="H23" s="12" t="n">
        <x:v>3.89</x:v>
      </x:c>
      <x:c r="I23" s="10" t="n">
        <x:v>38</x:v>
      </x:c>
      <x:c r="J23" s="12" t="str">
        <x:f>IF(AND(M23="URL identity aligns",ISNUMBER(F23),ISNUMBER(H23),G23&gt;0,I23&gt;0,SUM(V23:W23)&gt;0),(F23*V23+((H23-1)/4*10)*W23)/SUM(V23:W23),"")</x:f>
      </x:c>
      <x:c r="K23" s="12" t="str">
        <x:f>IF(ISNUMBER(J23),(X23*J23+'Method'!$B$10*'Method'!$B$11)/(X23+'Method'!$B$10),"")</x:f>
      </x:c>
      <x:c r="L23" s="10" t="str">
        <x:f>IF(ISNUMBER(J23),COUNTIFS($J$7:$J$1929,"&gt;"&amp;J23)+1,"")</x:f>
      </x:c>
      <x:c r="M23" s="9" t="str">
        <x:v>Review required</x:v>
      </x:c>
      <x:c r="N23" s="9" t="str">
        <x:v>Concentration not explicit on both saved identities</x:v>
      </x:c>
      <x:c r="O23" s="9" t="str">
        <x:v>https://www.parfumo.com/Perfumes/french-avenue/mystic-leather</x:v>
      </x:c>
      <x:c r="P23" s="9" t="str">
        <x:v>https://www.fragrantica.com/perfume/French-Avenue/Mystic-Leather-99798.html</x:v>
      </x:c>
      <x:c r="Q23" s="9" t="str">
        <x:v>https://media.parfumo.com/perfumes/14/147c66_mystic-leather-french-avenue_1200.jpg?width=720&amp;aspect_ratio=1:1</x:v>
      </x:c>
      <x:c r="R23" s="9" t="str">
        <x:v>https://fimgs.net/mdimg/perfume-thumbs/375x500.99798.jpg</x:v>
      </x:c>
      <x:c r="S23" s="9" t="str">
        <x:v>Mystic Leather</x:v>
      </x:c>
      <x:c r="T23" s="11" t="str">
        <x:v>2024</x:v>
      </x:c>
      <x:c r="U23" s="10" t="n">
        <x:v>820</x:v>
      </x:c>
      <x:c r="V23" s="14" t="n">
        <x:f>IF(AND(ISNUMBER(G23),G23&gt;0),LOG10(G23)*'Method'!$B$8,"")</x:f>
        <x:v>1.534504321143396</x:v>
      </x:c>
      <x:c r="W23" s="14" t="n">
        <x:f>IF(AND(ISNUMBER(I23),I23&gt;0),LOG10(I23)*'Method'!$B$9,"")</x:f>
        <x:v>1.263826877293448</x:v>
      </x:c>
      <x:c r="X23" s="10" t="str">
        <x:f>IF(ISNUMBER(J23),SUM(G23,I23),"")</x:f>
      </x:c>
      <x:c r="Y23" s="10" t="str">
        <x:f>IF(ISNUMBER(K23),COUNTIFS($K$7:$K$1929,"&gt;"&amp;K23)+1,"")</x:f>
      </x:c>
      <x:c r="Z23" s="9" t="str"/>
      <x:c r="AA23" s="15" t="n">
        <x:v>46108</x:v>
      </x:c>
      <x:c r="AB23" s="9" t="str">
        <x:v>Unknown</x:v>
      </x:c>
    </x:row>
    <x:row r="24" ht="50" customHeight="1">
      <x:c r="A24" s="10" t="n">
        <x:f>IF(ISNUMBER(F24),RANK(F24,$F$7:$F$1929,0),"")</x:f>
        <x:v>10</x:v>
      </x:c>
      <x:c r="B24" s="9" t="str">
        <x:v>Fragrance World</x:v>
      </x:c>
      <x:c r="C24" s="9" t="str">
        <x:v>Affogato</x:v>
      </x:c>
      <x:c r="D24" s="9" t="str">
        <x:v>Not recorded</x:v>
      </x:c>
      <x:c r="E24" s="11" t="n">
        <x:v>2024</x:v>
      </x:c>
      <x:c r="F24" s="13" t="n">
        <x:v>8.8</x:v>
      </x:c>
      <x:c r="G24" s="10" t="n">
        <x:v>10</x:v>
      </x:c>
      <x:c r="H24" s="12" t="n">
        <x:v>4.14</x:v>
      </x:c>
      <x:c r="I24" s="10" t="n">
        <x:v>127</x:v>
      </x:c>
      <x:c r="J24" s="12" t="str">
        <x:f>IF(AND(M24="URL identity aligns",ISNUMBER(F24),ISNUMBER(H24),G24&gt;0,I24&gt;0,SUM(V24:W24)&gt;0),(F24*V24+((H24-1)/4*10)*W24)/SUM(V24:W24),"")</x:f>
      </x:c>
      <x:c r="K24" s="12" t="str">
        <x:f>IF(ISNUMBER(J24),(X24*J24+'Method'!$B$10*'Method'!$B$11)/(X24+'Method'!$B$10),"")</x:f>
      </x:c>
      <x:c r="L24" s="10" t="str">
        <x:f>IF(ISNUMBER(J24),COUNTIFS($J$7:$J$1929,"&gt;"&amp;J24)+1,"")</x:f>
      </x:c>
      <x:c r="M24" s="9" t="str">
        <x:v>Review required</x:v>
      </x:c>
      <x:c r="N24" s="9" t="str">
        <x:v>Concentration not explicit on both saved identities</x:v>
      </x:c>
      <x:c r="O24" s="9" t="str">
        <x:v>https://www.parfumo.com/Perfumes/fragrance-world/affogato</x:v>
      </x:c>
      <x:c r="P24" s="9" t="str">
        <x:v>https://www.fragrantica.com/perfume/Fragrance-World/Affogato-101167.html</x:v>
      </x:c>
      <x:c r="Q24" s="9" t="str">
        <x:v>https://media.parfumo.com/perfumes/1b/1b786b_affogato-fragrance-world_1200.jpg?width=720&amp;aspect_ratio=1:1</x:v>
      </x:c>
      <x:c r="R24" s="9" t="str">
        <x:v>https://fimgs.net/mdimg/perfume-thumbs/375x500.101167.jpg</x:v>
      </x:c>
      <x:c r="S24" s="9" t="str">
        <x:v>Affogato</x:v>
      </x:c>
      <x:c r="T24" s="11" t="str">
        <x:v>2024</x:v>
      </x:c>
      <x:c r="U24" s="10" t="n">
        <x:v>1755</x:v>
      </x:c>
      <x:c r="V24" s="14" t="n">
        <x:f>IF(AND(ISNUMBER(G24),G24&gt;0),LOG10(G24)*'Method'!$B$8,"")</x:f>
        <x:v>1.2</x:v>
      </x:c>
      <x:c r="W24" s="14" t="n">
        <x:f>IF(AND(ISNUMBER(I24),I24&gt;0),LOG10(I24)*'Method'!$B$9,"")</x:f>
        <x:v>1.683042976764768</x:v>
      </x:c>
      <x:c r="X24" s="10" t="str">
        <x:f>IF(ISNUMBER(J24),SUM(G24,I24),"")</x:f>
      </x:c>
      <x:c r="Y24" s="10" t="str">
        <x:f>IF(ISNUMBER(K24),COUNTIFS($K$7:$K$1929,"&gt;"&amp;K24)+1,"")</x:f>
      </x:c>
      <x:c r="Z24" s="9" t="str"/>
      <x:c r="AA24" s="15" t="n">
        <x:v>46108</x:v>
      </x:c>
      <x:c r="AB24" s="9" t="str">
        <x:v>Unknown</x:v>
      </x:c>
    </x:row>
    <x:row r="25" ht="50" customHeight="1">
      <x:c r="A25" s="10" t="n">
        <x:f>IF(ISNUMBER(F25),RANK(F25,$F$7:$F$1929,0),"")</x:f>
        <x:v>19</x:v>
      </x:c>
      <x:c r="B25" s="9" t="str">
        <x:v>Kilian</x:v>
      </x:c>
      <x:c r="C25" s="9" t="str">
        <x:v>Angels' Share</x:v>
      </x:c>
      <x:c r="D25" s="9" t="str">
        <x:v>Eau de Parfum</x:v>
      </x:c>
      <x:c r="E25" s="11" t="n">
        <x:v>2020</x:v>
      </x:c>
      <x:c r="F25" s="13" t="n">
        <x:v>8.7</x:v>
      </x:c>
      <x:c r="G25" s="10" t="n">
        <x:v>5208</x:v>
      </x:c>
      <x:c r="H25" s="12" t="n">
        <x:v>4.37</x:v>
      </x:c>
      <x:c r="I25" s="10" t="n">
        <x:v>21332</x:v>
      </x:c>
      <x:c r="J25" s="12" t="str">
        <x:f>IF(AND(M25="URL identity aligns",ISNUMBER(F25),ISNUMBER(H25),G25&gt;0,I25&gt;0,SUM(V25:W25)&gt;0),(F25*V25+((H25-1)/4*10)*W25)/SUM(V25:W25),"")</x:f>
      </x:c>
      <x:c r="K25" s="12" t="str">
        <x:f>IF(ISNUMBER(J25),(X25*J25+'Method'!$B$10*'Method'!$B$11)/(X25+'Method'!$B$10),"")</x:f>
      </x:c>
      <x:c r="L25" s="10" t="str">
        <x:f>IF(ISNUMBER(J25),COUNTIFS($J$7:$J$1929,"&gt;"&amp;J25)+1,"")</x:f>
      </x:c>
      <x:c r="M25" s="9" t="str">
        <x:v>Review required</x:v>
      </x:c>
      <x:c r="N25" s="9" t="str">
        <x:v>Concentration not explicit on both saved identities</x:v>
      </x:c>
      <x:c r="O25" s="9" t="str">
        <x:v>https://www.parfumo.com/Perfumes/Kilian/angels-share-eau-de-parfum</x:v>
      </x:c>
      <x:c r="P25" s="9" t="str">
        <x:v>https://www.fragrantica.com/perfume/By-Kilian/Angels-Share-62615.html</x:v>
      </x:c>
      <x:c r="Q25" s="9" t="str">
        <x:v>https://media.parfumo.com/perfumes/98/98e964-angels-share-kilian_1200.jpg?width=720&amp;aspect_ratio=1:1</x:v>
      </x:c>
      <x:c r="R25" s="9" t="str">
        <x:v>https://fimgs.net/mdimg/perfume-thumbs/375x500.62615.jpg</x:v>
      </x:c>
      <x:c r="S25" s="9" t="str">
        <x:v>Angels' Share</x:v>
      </x:c>
      <x:c r="T25" s="11" t="str">
        <x:v>2020</x:v>
      </x:c>
      <x:c r="U25" s="10" t="n">
        <x:v>953</x:v>
      </x:c>
      <x:c r="V25" s="14" t="n">
        <x:f>IF(AND(ISNUMBER(G25),G25&gt;0),LOG10(G25)*'Method'!$B$8,"")</x:f>
        <x:v>4.460005170672168</x:v>
      </x:c>
      <x:c r="W25" s="14" t="n">
        <x:f>IF(AND(ISNUMBER(I25),I25&gt;0),LOG10(I25)*'Method'!$B$9,"")</x:f>
        <x:v>3.4632252600086724</x:v>
      </x:c>
      <x:c r="X25" s="10" t="str">
        <x:f>IF(ISNUMBER(J25),SUM(G25,I25),"")</x:f>
      </x:c>
      <x:c r="Y25" s="10" t="str">
        <x:f>IF(ISNUMBER(K25),COUNTIFS($K$7:$K$1929,"&gt;"&amp;K25)+1,"")</x:f>
      </x:c>
      <x:c r="Z25" s="9" t="str"/>
      <x:c r="AA25" s="15" t="n">
        <x:v>46108</x:v>
      </x:c>
      <x:c r="AB25" s="9" t="str">
        <x:v>Unknown</x:v>
      </x:c>
    </x:row>
    <x:row r="26" ht="50" customHeight="1">
      <x:c r="A26" s="10" t="n">
        <x:f>IF(ISNUMBER(F26),RANK(F26,$F$7:$F$1929,0),"")</x:f>
        <x:v>19</x:v>
      </x:c>
      <x:c r="B26" s="9" t="str">
        <x:v>Dior</x:v>
      </x:c>
      <x:c r="C26" s="9" t="str">
        <x:v>Homme Parfum</x:v>
      </x:c>
      <x:c r="D26" s="9" t="str">
        <x:v>Parfum</x:v>
      </x:c>
      <x:c r="E26" s="11" t="n">
        <x:v>2014</x:v>
      </x:c>
      <x:c r="F26" s="13" t="n">
        <x:v>8.7</x:v>
      </x:c>
      <x:c r="G26" s="10" t="n">
        <x:v>2879</x:v>
      </x:c>
      <x:c r="H26" s="12" t="n">
        <x:v>4.54</x:v>
      </x:c>
      <x:c r="I26" s="10" t="n">
        <x:v>10060</x:v>
      </x:c>
      <x:c r="J26" s="12" t="str">
        <x:f>IF(AND(M26="URL identity aligns",ISNUMBER(F26),ISNUMBER(H26),G26&gt;0,I26&gt;0,SUM(V26:W26)&gt;0),(F26*V26+((H26-1)/4*10)*W26)/SUM(V26:W26),"")</x:f>
      </x:c>
      <x:c r="K26" s="12" t="str">
        <x:f>IF(ISNUMBER(J26),(X26*J26+'Method'!$B$10*'Method'!$B$11)/(X26+'Method'!$B$10),"")</x:f>
      </x:c>
      <x:c r="L26" s="10" t="str">
        <x:f>IF(ISNUMBER(J26),COUNTIFS($J$7:$J$1929,"&gt;"&amp;J26)+1,"")</x:f>
      </x:c>
      <x:c r="M26" s="9" t="str">
        <x:v>Review required</x:v>
      </x:c>
      <x:c r="N26" s="9" t="str">
        <x:v>Product, variant, gender or year terms differ between URLs</x:v>
      </x:c>
      <x:c r="O26" s="9" t="str">
        <x:v>https://www.parfumo.com/Perfumes/Dior/dior-homme-parfum-2014</x:v>
      </x:c>
      <x:c r="P26" s="9" t="str">
        <x:v>https://www.fragrantica.com/perfume/Dior/Dior-Homme-Parfum-27417.html</x:v>
      </x:c>
      <x:c r="Q26" s="9" t="str">
        <x:v>https://media.parfumo.com/perfumes/ec/ecc673-dior-homme-parfum-2014-dior_1200.jpg?width=720&amp;aspect_ratio=1:1</x:v>
      </x:c>
      <x:c r="R26" s="9" t="str">
        <x:v>https://fimgs.net/mdimg/perfume-thumbs/375x500.27417.jpg</x:v>
      </x:c>
      <x:c r="S26" s="9" t="str">
        <x:v>Homme Parfum</x:v>
      </x:c>
      <x:c r="T26" s="11" t="str">
        <x:v>2014</x:v>
      </x:c>
      <x:c r="U26" s="10" t="n">
        <x:v>1616</x:v>
      </x:c>
      <x:c r="V26" s="14" t="n">
        <x:f>IF(AND(ISNUMBER(G26),G26&gt;0),LOG10(G26)*'Method'!$B$8,"")</x:f>
        <x:v>4.151089997853696</x:v>
      </x:c>
      <x:c r="W26" s="14" t="n">
        <x:f>IF(AND(ISNUMBER(I26),I26&gt;0),LOG10(I26)*'Method'!$B$9,"")</x:f>
        <x:v>3.2020783845759286</x:v>
      </x:c>
      <x:c r="X26" s="10" t="str">
        <x:f>IF(ISNUMBER(J26),SUM(G26,I26),"")</x:f>
      </x:c>
      <x:c r="Y26" s="10" t="str">
        <x:f>IF(ISNUMBER(K26),COUNTIFS($K$7:$K$1929,"&gt;"&amp;K26)+1,"")</x:f>
      </x:c>
      <x:c r="Z26" s="9" t="str"/>
      <x:c r="AA26" s="15" t="n">
        <x:v>46108</x:v>
      </x:c>
      <x:c r="AB26" s="9" t="str">
        <x:v>Unknown</x:v>
      </x:c>
    </x:row>
    <x:row r="27" ht="50" customHeight="1">
      <x:c r="A27" s="10" t="n">
        <x:f>IF(ISNUMBER(F27),RANK(F27,$F$7:$F$1929,0),"")</x:f>
        <x:v>19</x:v>
      </x:c>
      <x:c r="B27" s="9" t="str">
        <x:v>Anfas</x:v>
      </x:c>
      <x:c r="C27" s="9" t="str">
        <x:v>Salam</x:v>
      </x:c>
      <x:c r="D27" s="9" t="str">
        <x:v>Not recorded</x:v>
      </x:c>
      <x:c r="E27" s="11" t="n">
        <x:v>2014</x:v>
      </x:c>
      <x:c r="F27" s="13" t="n">
        <x:v>8.7</x:v>
      </x:c>
      <x:c r="G27" s="10" t="n">
        <x:v>2182</x:v>
      </x:c>
      <x:c r="H27" s="12" t="n">
        <x:v>4.08</x:v>
      </x:c>
      <x:c r="I27" s="10" t="n">
        <x:v>102</x:v>
      </x:c>
      <x:c r="J27" s="12" t="str">
        <x:f>IF(AND(M27="URL identity aligns",ISNUMBER(F27),ISNUMBER(H27),G27&gt;0,I27&gt;0,SUM(V27:W27)&gt;0),(F27*V27+((H27-1)/4*10)*W27)/SUM(V27:W27),"")</x:f>
      </x:c>
      <x:c r="K27" s="12" t="str">
        <x:f>IF(ISNUMBER(J27),(X27*J27+'Method'!$B$10*'Method'!$B$11)/(X27+'Method'!$B$10),"")</x:f>
      </x:c>
      <x:c r="L27" s="10" t="str">
        <x:f>IF(ISNUMBER(J27),COUNTIFS($J$7:$J$1929,"&gt;"&amp;J27)+1,"")</x:f>
      </x:c>
      <x:c r="M27" s="9" t="str">
        <x:v>Review required</x:v>
      </x:c>
      <x:c r="N27" s="9" t="str">
        <x:v>Concentration not explicit on both saved identities</x:v>
      </x:c>
      <x:c r="O27" s="9" t="str">
        <x:v>https://www.parfumo.com/Perfumes/Anfas/Salam</x:v>
      </x:c>
      <x:c r="P27" s="9" t="str">
        <x:v>https://www.fragrantica.com/perfume/Anfas/Salam-44440.html</x:v>
      </x:c>
      <x:c r="Q27" s="9" t="str">
        <x:v>https://media.parfumo.com/perfumes/7e/7e25d2-salam-anfas_1200.jpg?width=720&amp;aspect_ratio=1:1</x:v>
      </x:c>
      <x:c r="R27" s="9" t="str">
        <x:v>https://fimgs.net/mdimg/perfume-thumbs/375x500.44440.jpg</x:v>
      </x:c>
      <x:c r="S27" s="9" t="str">
        <x:v>Salam</x:v>
      </x:c>
      <x:c r="T27" s="11" t="str">
        <x:v>2014</x:v>
      </x:c>
      <x:c r="U27" s="10" t="n">
        <x:v>1308</x:v>
      </x:c>
      <x:c r="V27" s="14" t="n">
        <x:f>IF(AND(ISNUMBER(G27),G27&gt;0),LOG10(G27)*'Method'!$B$8,"")</x:f>
        <x:v>4.006625695502784</x:v>
      </x:c>
      <x:c r="W27" s="14" t="n">
        <x:f>IF(AND(ISNUMBER(I27),I27&gt;0),LOG10(I27)*'Method'!$B$9,"")</x:f>
        <x:v>1.6068801374095363</x:v>
      </x:c>
      <x:c r="X27" s="10" t="str">
        <x:f>IF(ISNUMBER(J27),SUM(G27,I27),"")</x:f>
      </x:c>
      <x:c r="Y27" s="10" t="str">
        <x:f>IF(ISNUMBER(K27),COUNTIFS($K$7:$K$1929,"&gt;"&amp;K27)+1,"")</x:f>
      </x:c>
      <x:c r="Z27" s="9" t="str"/>
      <x:c r="AA27" s="15" t="n">
        <x:v>46108</x:v>
      </x:c>
      <x:c r="AB27" s="9" t="str">
        <x:v>Unknown</x:v>
      </x:c>
    </x:row>
    <x:row r="28" ht="50" customHeight="1">
      <x:c r="A28" s="10" t="n">
        <x:f>IF(ISNUMBER(F28),RANK(F28,$F$7:$F$1929,0),"")</x:f>
        <x:v>19</x:v>
      </x:c>
      <x:c r="B28" s="9" t="str">
        <x:v>Roja Parfums</x:v>
      </x:c>
      <x:c r="C28" s="9" t="str">
        <x:v>Isola Blu Oligarch</x:v>
      </x:c>
      <x:c r="D28" s="9" t="str">
        <x:v>Parfum</x:v>
      </x:c>
      <x:c r="E28" s="11" t="n">
        <x:v>2022</x:v>
      </x:c>
      <x:c r="F28" s="13" t="n">
        <x:v>8.7</x:v>
      </x:c>
      <x:c r="G28" s="10" t="n">
        <x:v>1464</x:v>
      </x:c>
      <x:c r="H28" s="12" t="n">
        <x:v>4.34</x:v>
      </x:c>
      <x:c r="I28" s="10" t="n">
        <x:v>1179</x:v>
      </x:c>
      <x:c r="J28" s="12" t="str">
        <x:f>IF(AND(M28="URL identity aligns",ISNUMBER(F28),ISNUMBER(H28),G28&gt;0,I28&gt;0,SUM(V28:W28)&gt;0),(F28*V28+((H28-1)/4*10)*W28)/SUM(V28:W28),"")</x:f>
      </x:c>
      <x:c r="K28" s="12" t="str">
        <x:f>IF(ISNUMBER(J28),(X28*J28+'Method'!$B$10*'Method'!$B$11)/(X28+'Method'!$B$10),"")</x:f>
      </x:c>
      <x:c r="L28" s="10" t="str">
        <x:f>IF(ISNUMBER(J28),COUNTIFS($J$7:$J$1929,"&gt;"&amp;J28)+1,"")</x:f>
      </x:c>
      <x:c r="M28" s="9" t="str">
        <x:v>Review required</x:v>
      </x:c>
      <x:c r="N28" s="9" t="str">
        <x:v>Product, variant, gender or year terms differ between URLs; Concentration not explicit on both saved identities</x:v>
      </x:c>
      <x:c r="O28" s="9" t="str">
        <x:v>https://www.parfumo.com/Perfumes/Roja_Parfums/isola-blu-parfum-oligarch-parfum</x:v>
      </x:c>
      <x:c r="P28" s="9" t="str">
        <x:v>https://www.fragrantica.com/perfume/Roja-Dove/Isola-Blu-80177.html</x:v>
      </x:c>
      <x:c r="Q28" s="9" t="str">
        <x:v>https://media.parfumo.com/perfumes/3e/3e012d-isola-blu-parfum-oligarch-parfum-roja-parfums_1200.jpg?width=720&amp;aspect_ratio=1:1</x:v>
      </x:c>
      <x:c r="R28" s="9" t="str">
        <x:v>https://fimgs.net/mdimg/perfume-thumbs/375x500.80177.jpg</x:v>
      </x:c>
      <x:c r="S28" s="9" t="str">
        <x:v>Isola Blu Oligarch</x:v>
      </x:c>
      <x:c r="T28" s="11" t="str">
        <x:v>2022</x:v>
      </x:c>
      <x:c r="U28" s="10" t="n">
        <x:v>523</x:v>
      </x:c>
      <x:c r="V28" s="14" t="n">
        <x:f>IF(AND(ISNUMBER(G28),G28&gt;0),LOG10(G28)*'Method'!$B$8,"")</x:f>
        <x:v>3.7986492920668438</x:v>
      </x:c>
      <x:c r="W28" s="14" t="n">
        <x:f>IF(AND(ISNUMBER(I28),I28&gt;0),LOG10(I28)*'Method'!$B$9,"")</x:f>
        <x:v>2.457211044076072</x:v>
      </x:c>
      <x:c r="X28" s="10" t="str">
        <x:f>IF(ISNUMBER(J28),SUM(G28,I28),"")</x:f>
      </x:c>
      <x:c r="Y28" s="10" t="str">
        <x:f>IF(ISNUMBER(K28),COUNTIFS($K$7:$K$1929,"&gt;"&amp;K28)+1,"")</x:f>
      </x:c>
      <x:c r="Z28" s="9" t="str"/>
      <x:c r="AA28" s="15" t="n">
        <x:v>46108</x:v>
      </x:c>
      <x:c r="AB28" s="9" t="str">
        <x:v>Unknown</x:v>
      </x:c>
    </x:row>
    <x:row r="29" ht="50" customHeight="1">
      <x:c r="A29" s="10" t="n">
        <x:f>IF(ISNUMBER(F29),RANK(F29,$F$7:$F$1929,0),"")</x:f>
        <x:v>19</x:v>
      </x:c>
      <x:c r="B29" s="9" t="str">
        <x:v>Roja Parfums</x:v>
      </x:c>
      <x:c r="C29" s="9" t="str">
        <x:v>Enigma pour Homme Creation-E pour Homme</x:v>
      </x:c>
      <x:c r="D29" s="9" t="str">
        <x:v>Parfum</x:v>
      </x:c>
      <x:c r="E29" s="11" t="n">
        <x:v>2013</x:v>
      </x:c>
      <x:c r="F29" s="13" t="n">
        <x:v>8.7</x:v>
      </x:c>
      <x:c r="G29" s="10" t="n">
        <x:v>1091</x:v>
      </x:c>
      <x:c r="H29" s="12" t="n">
        <x:v>4.59</x:v>
      </x:c>
      <x:c r="I29" s="10" t="n">
        <x:v>2159</x:v>
      </x:c>
      <x:c r="J29" s="12" t="str">
        <x:f>IF(AND(M29="URL identity aligns",ISNUMBER(F29),ISNUMBER(H29),G29&gt;0,I29&gt;0,SUM(V29:W29)&gt;0),(F29*V29+((H29-1)/4*10)*W29)/SUM(V29:W29),"")</x:f>
      </x:c>
      <x:c r="K29" s="12" t="str">
        <x:f>IF(ISNUMBER(J29),(X29*J29+'Method'!$B$10*'Method'!$B$11)/(X29+'Method'!$B$10),"")</x:f>
      </x:c>
      <x:c r="L29" s="10" t="str">
        <x:f>IF(ISNUMBER(J29),COUNTIFS($J$7:$J$1929,"&gt;"&amp;J29)+1,"")</x:f>
      </x:c>
      <x:c r="M29" s="9" t="str">
        <x:v>Review required</x:v>
      </x:c>
      <x:c r="N29" s="9" t="str">
        <x:v>Product, variant, gender or year terms differ between URLs; Concentration not explicit on both saved identities</x:v>
      </x:c>
      <x:c r="O29" s="9" t="str">
        <x:v>https://www.parfumo.com/Perfumes/Roja_Parfums/Enigma_pour_Homme_Creation_E_pour_Homme_Parfum</x:v>
      </x:c>
      <x:c r="P29" s="9" t="str">
        <x:v>https://www.fragrantica.com/perfume/Roja-Dove/Enigma-Pour-Homme-20559.html</x:v>
      </x:c>
      <x:c r="Q29" s="9" t="str">
        <x:v>https://media.parfumo.com/perfumes/63/63b74c-enigma-pour-homme-creation-e-pour-homme-parfum-roja-parfums_1200.jpg?width=720&amp;aspect_ratio=1:1</x:v>
      </x:c>
      <x:c r="R29" s="9" t="str">
        <x:v>https://fimgs.net/mdimg/perfume-thumbs/375x500.20559.jpg</x:v>
      </x:c>
      <x:c r="S29" s="9" t="str">
        <x:v>Enigma pour Homme Creation-E pour Homme</x:v>
      </x:c>
      <x:c r="T29" s="11" t="str">
        <x:v>2013</x:v>
      </x:c>
      <x:c r="U29" s="10" t="n">
        <x:v>1891</x:v>
      </x:c>
      <x:c r="V29" s="14" t="n">
        <x:f>IF(AND(ISNUMBER(G29),G29&gt;0),LOG10(G29)*'Method'!$B$8,"")</x:f>
        <x:v>3.6453897007060077</x:v>
      </x:c>
      <x:c r="W29" s="14" t="n">
        <x:f>IF(AND(ISNUMBER(I29),I29&gt;0),LOG10(I29)*'Method'!$B$9,"")</x:f>
        <x:v>2.667402113867384</x:v>
      </x:c>
      <x:c r="X29" s="10" t="str">
        <x:f>IF(ISNUMBER(J29),SUM(G29,I29),"")</x:f>
      </x:c>
      <x:c r="Y29" s="10" t="str">
        <x:f>IF(ISNUMBER(K29),COUNTIFS($K$7:$K$1929,"&gt;"&amp;K29)+1,"")</x:f>
      </x:c>
      <x:c r="Z29" s="9" t="str"/>
      <x:c r="AA29" s="15" t="n">
        <x:v>46108</x:v>
      </x:c>
      <x:c r="AB29" s="9" t="str">
        <x:v>Unknown</x:v>
      </x:c>
    </x:row>
    <x:row r="30" ht="50" customHeight="1">
      <x:c r="A30" s="10" t="n">
        <x:f>IF(ISNUMBER(F30),RANK(F30,$F$7:$F$1929,0),"")</x:f>
        <x:v>19</x:v>
      </x:c>
      <x:c r="B30" s="9" t="str">
        <x:v>Xerjoff</x:v>
      </x:c>
      <x:c r="C30" s="9" t="str">
        <x:v>Alexandria II Anniversary</x:v>
      </x:c>
      <x:c r="D30" s="9" t="str">
        <x:v>Not recorded</x:v>
      </x:c>
      <x:c r="E30" s="11" t="n">
        <x:v>2024</x:v>
      </x:c>
      <x:c r="F30" s="13" t="n">
        <x:v>8.7</x:v>
      </x:c>
      <x:c r="G30" s="10" t="n">
        <x:v>697</x:v>
      </x:c>
      <x:c r="H30" s="12" t="n">
        <x:v>4.3</x:v>
      </x:c>
      <x:c r="I30" s="10" t="n">
        <x:v>385</x:v>
      </x:c>
      <x:c r="J30" s="12" t="str">
        <x:f>IF(AND(M30="URL identity aligns",ISNUMBER(F30),ISNUMBER(H30),G30&gt;0,I30&gt;0,SUM(V30:W30)&gt;0),(F30*V30+((H30-1)/4*10)*W30)/SUM(V30:W30),"")</x:f>
      </x:c>
      <x:c r="K30" s="12" t="str">
        <x:f>IF(ISNUMBER(J30),(X30*J30+'Method'!$B$10*'Method'!$B$11)/(X30+'Method'!$B$10),"")</x:f>
      </x:c>
      <x:c r="L30" s="10" t="str">
        <x:f>IF(ISNUMBER(J30),COUNTIFS($J$7:$J$1929,"&gt;"&amp;J30)+1,"")</x:f>
      </x:c>
      <x:c r="M30" s="9" t="str">
        <x:v>Review required</x:v>
      </x:c>
      <x:c r="N30" s="9" t="str">
        <x:v>Concentration not explicit on both saved identities</x:v>
      </x:c>
      <x:c r="O30" s="9" t="str">
        <x:v>https://www.parfumo.com/Perfumes/Xerjoff/alexandria-ii-anniversary</x:v>
      </x:c>
      <x:c r="P30" s="9" t="str">
        <x:v>https://www.fragrantica.com/perfume/Xerjoff/Alexandria-II-Anniversary-89904.html</x:v>
      </x:c>
      <x:c r="Q30" s="9" t="str">
        <x:v>https://media.parfumo.com/perfumes/52/527577-alexandria-ii-anniversary-xerjoff_1200.jpg?width=720&amp;aspect_ratio=1:1</x:v>
      </x:c>
      <x:c r="R30" s="9" t="str">
        <x:v>https://fimgs.net/mdimg/perfume-thumbs/375x500.89904.jpg</x:v>
      </x:c>
      <x:c r="S30" s="9" t="str">
        <x:v>Alexandria II Anniversary</x:v>
      </x:c>
      <x:c r="T30" s="11" t="str">
        <x:v>2024</x:v>
      </x:c>
      <x:c r="U30" s="10" t="n">
        <x:v>431</x:v>
      </x:c>
      <x:c r="V30" s="14" t="n">
        <x:f>IF(AND(ISNUMBER(G30),G30&gt;0),LOG10(G30)*'Method'!$B$8,"")</x:f>
        <x:v>3.411879333717612</x:v>
      </x:c>
      <x:c r="W30" s="14" t="n">
        <x:f>IF(AND(ISNUMBER(I30),I30&gt;0),LOG10(I30)*'Method'!$B$9,"")</x:f>
        <x:v>2.0683685836068</x:v>
      </x:c>
      <x:c r="X30" s="10" t="str">
        <x:f>IF(ISNUMBER(J30),SUM(G30,I30),"")</x:f>
      </x:c>
      <x:c r="Y30" s="10" t="str">
        <x:f>IF(ISNUMBER(K30),COUNTIFS($K$7:$K$1929,"&gt;"&amp;K30)+1,"")</x:f>
      </x:c>
      <x:c r="Z30" s="9" t="str"/>
      <x:c r="AA30" s="15" t="n">
        <x:v>46108</x:v>
      </x:c>
      <x:c r="AB30" s="9" t="str">
        <x:v>Unknown</x:v>
      </x:c>
    </x:row>
    <x:row r="31" ht="50" customHeight="1">
      <x:c r="A31" s="10" t="n">
        <x:f>IF(ISNUMBER(F31),RANK(F31,$F$7:$F$1929,0),"")</x:f>
        <x:v>19</x:v>
      </x:c>
      <x:c r="B31" s="9" t="str">
        <x:v>Guerlain</x:v>
      </x:c>
      <x:c r="C31" s="9" t="str">
        <x:v>Vanille Planifolia Extrait 21</x:v>
      </x:c>
      <x:c r="D31" s="9" t="str">
        <x:v>Extrait de Parfum</x:v>
      </x:c>
      <x:c r="E31" s="11" t="n">
        <x:v>2023</x:v>
      </x:c>
      <x:c r="F31" s="13" t="n">
        <x:v>8.7</x:v>
      </x:c>
      <x:c r="G31" s="10" t="n">
        <x:v>507</x:v>
      </x:c>
      <x:c r="H31" s="12" t="n">
        <x:v>4.36</x:v>
      </x:c>
      <x:c r="I31" s="10" t="n">
        <x:v>980</x:v>
      </x:c>
      <x:c r="J31" s="12" t="n">
        <x:f>IF(AND(M31="URL identity aligns",ISNUMBER(F31),ISNUMBER(H31),G31&gt;0,I31&gt;0,SUM(V31:W31)&gt;0),(F31*V31+((H31-1)/4*10)*W31)/SUM(V31:W31),"")</x:f>
        <x:v>8.572690995063619</x:v>
      </x:c>
      <x:c r="K31" s="12" t="n">
        <x:f>IF(ISNUMBER(J31),(X31*J31+'Method'!$B$10*'Method'!$B$11)/(X31+'Method'!$B$10),"")</x:f>
        <x:v>8.181236069019729</x:v>
      </x:c>
      <x:c r="L31" s="10" t="n">
        <x:f>IF(ISNUMBER(J31),COUNTIFS($J$7:$J$1929,"&gt;"&amp;J31)+1,"")</x:f>
        <x:v>4</x:v>
      </x:c>
      <x:c r="M31" s="9" t="str">
        <x:v>URL identity aligns</x:v>
      </x:c>
      <x:c r="N31" s="9" t="str">
        <x:v>Brand, name tokens and concentration agree in saved URLs</x:v>
      </x:c>
      <x:c r="O31" s="9" t="str">
        <x:v>https://www.parfumo.com/Perfumes/Guerlain/vanille-planifolia-extrait-21</x:v>
      </x:c>
      <x:c r="P31" s="9" t="str">
        <x:v>https://www.fragrantica.com/perfume/Guerlain/Vanille-Planifolia-Extrait-21-87539.html</x:v>
      </x:c>
      <x:c r="Q31" s="9" t="str">
        <x:v>https://media.parfumo.com/perfumes/4c/4ce652-vanille-planifolia-extrait-21-guerlain_1200.jpg?width=720&amp;aspect_ratio=1:1</x:v>
      </x:c>
      <x:c r="R31" s="9" t="str">
        <x:v>https://fimgs.net/mdimg/perfume-thumbs/375x500.87539.jpg</x:v>
      </x:c>
      <x:c r="S31" s="9" t="str">
        <x:v>Vanille Planifolia Extrait 21</x:v>
      </x:c>
      <x:c r="T31" s="11" t="str">
        <x:v>2023</x:v>
      </x:c>
      <x:c r="U31" s="10" t="n">
        <x:v>1701</x:v>
      </x:c>
      <x:c r="V31" s="14" t="n">
        <x:f>IF(AND(ISNUMBER(G31),G31&gt;0),LOG10(G31)*'Method'!$B$8,"")</x:f>
        <x:v>3.246009551200008</x:v>
      </x:c>
      <x:c r="W31" s="14" t="n">
        <x:f>IF(AND(ISNUMBER(I31),I31&gt;0),LOG10(I31)*'Method'!$B$9,"")</x:f>
        <x:v>2.392980860553992</x:v>
      </x:c>
      <x:c r="X31" s="10" t="n">
        <x:f>IF(ISNUMBER(J31),SUM(G31,I31),"")</x:f>
        <x:v>1487</x:v>
      </x:c>
      <x:c r="Y31" s="10" t="n">
        <x:f>IF(ISNUMBER(K31),COUNTIFS($K$7:$K$1929,"&gt;"&amp;K31)+1,"")</x:f>
        <x:v>21</x:v>
      </x:c>
      <x:c r="Z31" s="9" t="str"/>
      <x:c r="AA31" s="15" t="n">
        <x:v>46108</x:v>
      </x:c>
      <x:c r="AB31" s="9" t="str">
        <x:v>Unknown</x:v>
      </x:c>
    </x:row>
    <x:row r="32" ht="50" customHeight="1">
      <x:c r="A32" s="10" t="n">
        <x:f>IF(ISNUMBER(F32),RANK(F32,$F$7:$F$1929,0),"")</x:f>
        <x:v>19</x:v>
      </x:c>
      <x:c r="B32" s="9" t="str">
        <x:v>Roja Parfums</x:v>
      </x:c>
      <x:c r="C32" s="9" t="str">
        <x:v>Oligarch</x:v>
      </x:c>
      <x:c r="D32" s="9" t="str">
        <x:v>Eau de Parfum</x:v>
      </x:c>
      <x:c r="E32" s="11" t="n">
        <x:v>2016</x:v>
      </x:c>
      <x:c r="F32" s="13" t="n">
        <x:v>8.7</x:v>
      </x:c>
      <x:c r="G32" s="10" t="n">
        <x:v>486</x:v>
      </x:c>
      <x:c r="H32" s="12" t="n">
        <x:v>4.39</x:v>
      </x:c>
      <x:c r="I32" s="10" t="n">
        <x:v>722</x:v>
      </x:c>
      <x:c r="J32" s="12" t="str">
        <x:f>IF(AND(M32="URL identity aligns",ISNUMBER(F32),ISNUMBER(H32),G32&gt;0,I32&gt;0,SUM(V32:W32)&gt;0),(F32*V32+((H32-1)/4*10)*W32)/SUM(V32:W32),"")</x:f>
      </x:c>
      <x:c r="K32" s="12" t="str">
        <x:f>IF(ISNUMBER(J32),(X32*J32+'Method'!$B$10*'Method'!$B$11)/(X32+'Method'!$B$10),"")</x:f>
      </x:c>
      <x:c r="L32" s="10" t="str">
        <x:f>IF(ISNUMBER(J32),COUNTIFS($J$7:$J$1929,"&gt;"&amp;J32)+1,"")</x:f>
      </x:c>
      <x:c r="M32" s="9" t="str">
        <x:v>Review required</x:v>
      </x:c>
      <x:c r="N32" s="9" t="str">
        <x:v>Concentration not explicit on both saved identities</x:v>
      </x:c>
      <x:c r="O32" s="9" t="str">
        <x:v>https://www.parfumo.com/Perfumes/Roja_Parfums/oligarch-eau-de-parfum</x:v>
      </x:c>
      <x:c r="P32" s="9" t="str">
        <x:v>https://www.fragrantica.com/perfume/Roja-Dove/Oligarch-40687.html</x:v>
      </x:c>
      <x:c r="Q32" s="9" t="str">
        <x:v>https://media.parfumo.com/perfumes/0b/0b4e0e-oligarch-eau-de-parfum-roja-parfums_1200.jpg?width=720&amp;aspect_ratio=1:1</x:v>
      </x:c>
      <x:c r="R32" s="9" t="str">
        <x:v>https://fimgs.net/mdimg/perfume-thumbs/375x500.40687.jpg</x:v>
      </x:c>
      <x:c r="S32" s="9" t="str">
        <x:v>Oligarch</x:v>
      </x:c>
      <x:c r="T32" s="11" t="str">
        <x:v>2016</x:v>
      </x:c>
      <x:c r="U32" s="10" t="n">
        <x:v>291</x:v>
      </x:c>
      <x:c r="V32" s="14" t="n">
        <x:f>IF(AND(ISNUMBER(G32),G32&gt;0),LOG10(G32)*'Method'!$B$8,"")</x:f>
        <x:v>3.223963523114748</x:v>
      </x:c>
      <x:c r="W32" s="14" t="n">
        <x:f>IF(AND(ISNUMBER(I32),I32&gt;0),LOG10(I32)*'Method'!$B$9,"")</x:f>
        <x:v>2.286829758055712</x:v>
      </x:c>
      <x:c r="X32" s="10" t="str">
        <x:f>IF(ISNUMBER(J32),SUM(G32,I32),"")</x:f>
      </x:c>
      <x:c r="Y32" s="10" t="str">
        <x:f>IF(ISNUMBER(K32),COUNTIFS($K$7:$K$1929,"&gt;"&amp;K32)+1,"")</x:f>
      </x:c>
      <x:c r="Z32" s="9" t="str"/>
      <x:c r="AA32" s="15" t="n">
        <x:v>46108</x:v>
      </x:c>
      <x:c r="AB32" s="9" t="str">
        <x:v>Unknown</x:v>
      </x:c>
    </x:row>
    <x:row r="33" ht="50" customHeight="1">
      <x:c r="A33" s="10" t="n">
        <x:f>IF(ISNUMBER(F33),RANK(F33,$F$7:$F$1929,0),"")</x:f>
        <x:v>19</x:v>
      </x:c>
      <x:c r="B33" s="9" t="str">
        <x:v>Roja Parfums</x:v>
      </x:c>
      <x:c r="C33" s="9" t="str">
        <x:v>Parfum de la Nuit Parfum de la Nuit 3</x:v>
      </x:c>
      <x:c r="D33" s="9" t="str">
        <x:v>Parfum</x:v>
      </x:c>
      <x:c r="E33" s="11" t="n">
        <x:v>2015</x:v>
      </x:c>
      <x:c r="F33" s="13" t="n">
        <x:v>8.7</x:v>
      </x:c>
      <x:c r="G33" s="10" t="n">
        <x:v>347</x:v>
      </x:c>
      <x:c r="H33" s="12" t="n">
        <x:v>4.56</x:v>
      </x:c>
      <x:c r="I33" s="10" t="n">
        <x:v>553</x:v>
      </x:c>
      <x:c r="J33" s="12" t="str">
        <x:f>IF(AND(M33="URL identity aligns",ISNUMBER(F33),ISNUMBER(H33),G33&gt;0,I33&gt;0,SUM(V33:W33)&gt;0),(F33*V33+((H33-1)/4*10)*W33)/SUM(V33:W33),"")</x:f>
      </x:c>
      <x:c r="K33" s="12" t="str">
        <x:f>IF(ISNUMBER(J33),(X33*J33+'Method'!$B$10*'Method'!$B$11)/(X33+'Method'!$B$10),"")</x:f>
      </x:c>
      <x:c r="L33" s="10" t="str">
        <x:f>IF(ISNUMBER(J33),COUNTIFS($J$7:$J$1929,"&gt;"&amp;J33)+1,"")</x:f>
      </x:c>
      <x:c r="M33" s="9" t="str">
        <x:v>Review required</x:v>
      </x:c>
      <x:c r="N33" s="9" t="str">
        <x:v>Product, variant, gender or year terms differ between URLs</x:v>
      </x:c>
      <x:c r="O33" s="9" t="str">
        <x:v>https://www.parfumo.com/Perfumes/Roja_Parfums/parfum-de-la-nuit-parfum-de-la-nuit-3</x:v>
      </x:c>
      <x:c r="P33" s="9" t="str">
        <x:v>https://www.fragrantica.com/perfume/Roja-Dove/Parfum-De-La-Nuit-No-3-30775.html</x:v>
      </x:c>
      <x:c r="Q33" s="9" t="str">
        <x:v>https://media.parfumo.com/perfumes/9d/9d7ec5-parfum-de-la-nuit-3-roja-parfums_1200.jpg?width=720&amp;aspect_ratio=1:1</x:v>
      </x:c>
      <x:c r="R33" s="9" t="str">
        <x:v>https://fimgs.net/mdimg/perfume-thumbs/375x500.30775.jpg</x:v>
      </x:c>
      <x:c r="S33" s="9" t="str">
        <x:v>Parfum de la Nuit Parfum de la Nuit 3</x:v>
      </x:c>
      <x:c r="T33" s="11" t="str">
        <x:v>2015</x:v>
      </x:c>
      <x:c r="U33" s="10" t="n">
        <x:v>327</x:v>
      </x:c>
      <x:c r="V33" s="14" t="n">
        <x:f>IF(AND(ISNUMBER(G33),G33&gt;0),LOG10(G33)*'Method'!$B$8,"")</x:f>
        <x:v>3.048395369749044</x:v>
      </x:c>
      <x:c r="W33" s="14" t="n">
        <x:f>IF(AND(ISNUMBER(I33),I33&gt;0),LOG10(I33)*'Method'!$B$9,"")</x:f>
        <x:v>2.19418010504376</x:v>
      </x:c>
      <x:c r="X33" s="10" t="str">
        <x:f>IF(ISNUMBER(J33),SUM(G33,I33),"")</x:f>
      </x:c>
      <x:c r="Y33" s="10" t="str">
        <x:f>IF(ISNUMBER(K33),COUNTIFS($K$7:$K$1929,"&gt;"&amp;K33)+1,"")</x:f>
      </x:c>
      <x:c r="Z33" s="9" t="str"/>
      <x:c r="AA33" s="15" t="n">
        <x:v>46108</x:v>
      </x:c>
      <x:c r="AB33" s="9" t="str">
        <x:v>Unknown</x:v>
      </x:c>
    </x:row>
    <x:row r="34" ht="50" customHeight="1">
      <x:c r="A34" s="10" t="n">
        <x:f>IF(ISNUMBER(F34),RANK(F34,$F$7:$F$1929,0),"")</x:f>
        <x:v>19</x:v>
      </x:c>
      <x:c r="B34" s="9" t="str">
        <x:v>Guerlain</x:v>
      </x:c>
      <x:c r="C34" s="9" t="str">
        <x:v>Tonka Sarrapia Extrait 75</x:v>
      </x:c>
      <x:c r="D34" s="9" t="str">
        <x:v>Extrait de Parfum</x:v>
      </x:c>
      <x:c r="E34" s="11" t="n">
        <x:v>2023</x:v>
      </x:c>
      <x:c r="F34" s="13" t="n">
        <x:v>8.7</x:v>
      </x:c>
      <x:c r="G34" s="10" t="n">
        <x:v>335</x:v>
      </x:c>
      <x:c r="H34" s="12" t="n">
        <x:v>4.35</x:v>
      </x:c>
      <x:c r="I34" s="10" t="n">
        <x:v>583</x:v>
      </x:c>
      <x:c r="J34" s="12" t="n">
        <x:f>IF(AND(M34="URL identity aligns",ISNUMBER(F34),ISNUMBER(H34),G34&gt;0,I34&gt;0,SUM(V34:W34)&gt;0),(F34*V34+((H34-1)/4*10)*W34)/SUM(V34:W34),"")</x:f>
        <x:v>8.562839929389664</x:v>
      </x:c>
      <x:c r="K34" s="12" t="n">
        <x:f>IF(ISNUMBER(J34),(X34*J34+'Method'!$B$10*'Method'!$B$11)/(X34+'Method'!$B$10),"")</x:f>
        <x:v>8.104283502217715</x:v>
      </x:c>
      <x:c r="L34" s="10" t="n">
        <x:f>IF(ISNUMBER(J34),COUNTIFS($J$7:$J$1929,"&gt;"&amp;J34)+1,"")</x:f>
        <x:v>6</x:v>
      </x:c>
      <x:c r="M34" s="9" t="str">
        <x:v>URL identity aligns</x:v>
      </x:c>
      <x:c r="N34" s="9" t="str">
        <x:v>Brand, name tokens and concentration agree in saved URLs</x:v>
      </x:c>
      <x:c r="O34" s="9" t="str">
        <x:v>https://www.parfumo.com/Perfumes/Guerlain/tonka-sarrapia-extrait-75</x:v>
      </x:c>
      <x:c r="P34" s="9" t="str">
        <x:v>https://www.fragrantica.com/perfume/Guerlain/Tonka-Sarrapia-Extrait-75-87541.html</x:v>
      </x:c>
      <x:c r="Q34" s="9" t="str">
        <x:v>https://media.parfumo.com/perfumes/67/670027-tonka-sarrapia-extrait-75-guerlain_1200.jpg?width=720&amp;aspect_ratio=1:1</x:v>
      </x:c>
      <x:c r="R34" s="9" t="str">
        <x:v>https://fimgs.net/mdimg/perfume-thumbs/375x500.87541.jpg</x:v>
      </x:c>
      <x:c r="S34" s="9" t="str">
        <x:v>Tonka Sarrapia Extrait 75</x:v>
      </x:c>
      <x:c r="T34" s="11" t="str">
        <x:v>2023</x:v>
      </x:c>
      <x:c r="U34" s="10" t="n">
        <x:v>276</x:v>
      </x:c>
      <x:c r="V34" s="14" t="n">
        <x:f>IF(AND(ISNUMBER(G34),G34&gt;0),LOG10(G34)*'Method'!$B$8,"")</x:f>
        <x:v>3.030053768444208</x:v>
      </x:c>
      <x:c r="W34" s="14" t="n">
        <x:f>IF(AND(ISNUMBER(I34),I34&gt;0),LOG10(I34)*'Method'!$B$9,"")</x:f>
        <x:v>2.2125348438072083</x:v>
      </x:c>
      <x:c r="X34" s="10" t="n">
        <x:f>IF(ISNUMBER(J34),SUM(G34,I34),"")</x:f>
        <x:v>918</x:v>
      </x:c>
      <x:c r="Y34" s="10" t="n">
        <x:f>IF(ISNUMBER(K34),COUNTIFS($K$7:$K$1929,"&gt;"&amp;K34)+1,"")</x:f>
        <x:v>27</x:v>
      </x:c>
      <x:c r="Z34" s="9" t="str"/>
      <x:c r="AA34" s="15" t="n">
        <x:v>46108</x:v>
      </x:c>
      <x:c r="AB34" s="9" t="str">
        <x:v>Unknown</x:v>
      </x:c>
    </x:row>
    <x:row r="35" ht="50" customHeight="1">
      <x:c r="A35" s="10" t="n">
        <x:f>IF(ISNUMBER(F35),RANK(F35,$F$7:$F$1929,0),"")</x:f>
        <x:v>19</x:v>
      </x:c>
      <x:c r="B35" s="9" t="str">
        <x:v>Roja Parfums</x:v>
      </x:c>
      <x:c r="C35" s="9" t="str">
        <x:v>Roja Dove Haute Parfumerie</x:v>
      </x:c>
      <x:c r="D35" s="9" t="str">
        <x:v>Parfum</x:v>
      </x:c>
      <x:c r="E35" s="11" t="n">
        <x:v>2024</x:v>
      </x:c>
      <x:c r="F35" s="13" t="n">
        <x:v>8.7</x:v>
      </x:c>
      <x:c r="G35" s="10" t="n">
        <x:v>98</x:v>
      </x:c>
      <x:c r="H35" s="12" t="n">
        <x:v>4.66</x:v>
      </x:c>
      <x:c r="I35" s="10" t="n">
        <x:v>58</x:v>
      </x:c>
      <x:c r="J35" s="12" t="str">
        <x:f>IF(AND(M35="URL identity aligns",ISNUMBER(F35),ISNUMBER(H35),G35&gt;0,I35&gt;0,SUM(V35:W35)&gt;0),(F35*V35+((H35-1)/4*10)*W35)/SUM(V35:W35),"")</x:f>
      </x:c>
      <x:c r="K35" s="12" t="str">
        <x:f>IF(ISNUMBER(J35),(X35*J35+'Method'!$B$10*'Method'!$B$11)/(X35+'Method'!$B$10),"")</x:f>
      </x:c>
      <x:c r="L35" s="10" t="str">
        <x:f>IF(ISNUMBER(J35),COUNTIFS($J$7:$J$1929,"&gt;"&amp;J35)+1,"")</x:f>
      </x:c>
      <x:c r="M35" s="9" t="str">
        <x:v>Review required</x:v>
      </x:c>
      <x:c r="N35" s="9" t="str">
        <x:v>Product, variant, gender or year terms differ between URLs; Concentration not explicit on both saved identities</x:v>
      </x:c>
      <x:c r="O35" s="9" t="str">
        <x:v>https://www.parfumo.com/Perfumes/Roja_Parfums/roja-dove-haute-parfumerie-2024</x:v>
      </x:c>
      <x:c r="P35" s="9" t="str">
        <x:v>https://www.fragrantica.com/perfume/Roja-Dove/Roja-Dove-Haute-Parfumerie-20th-Anniversary-92641.html</x:v>
      </x:c>
      <x:c r="Q35" s="9" t="str">
        <x:v>https://media.parfumo.com/perfumes/ae/ae2439-roja-dove-haute-parfumerie-2024-roja-parfums_1200.jpg?width=720&amp;aspect_ratio=1:1</x:v>
      </x:c>
      <x:c r="R35" s="9" t="str">
        <x:v>https://fimgs.net/mdimg/perfume-thumbs/375x500.92641.jpg</x:v>
      </x:c>
      <x:c r="S35" s="9" t="str">
        <x:v>Roja Dove Haute Parfumerie</x:v>
      </x:c>
      <x:c r="T35" s="11" t="str">
        <x:v>2024</x:v>
      </x:c>
      <x:c r="U35" s="10" t="n">
        <x:v>928</x:v>
      </x:c>
      <x:c r="V35" s="14" t="n">
        <x:f>IF(AND(ISNUMBER(G35),G35&gt;0),LOG10(G35)*'Method'!$B$8,"")</x:f>
        <x:v>2.389471290830988</x:v>
      </x:c>
      <x:c r="W35" s="14" t="n">
        <x:f>IF(AND(ISNUMBER(I35),I35&gt;0),LOG10(I35)*'Method'!$B$9,"")</x:f>
        <x:v>1.4107423948503521</x:v>
      </x:c>
      <x:c r="X35" s="10" t="str">
        <x:f>IF(ISNUMBER(J35),SUM(G35,I35),"")</x:f>
      </x:c>
      <x:c r="Y35" s="10" t="str">
        <x:f>IF(ISNUMBER(K35),COUNTIFS($K$7:$K$1929,"&gt;"&amp;K35)+1,"")</x:f>
      </x:c>
      <x:c r="Z35" s="9" t="str"/>
      <x:c r="AA35" s="15" t="n">
        <x:v>46108</x:v>
      </x:c>
      <x:c r="AB35" s="9" t="str">
        <x:v>Unknown</x:v>
      </x:c>
    </x:row>
    <x:row r="36" ht="50" customHeight="1">
      <x:c r="A36" s="10" t="n">
        <x:f>IF(ISNUMBER(F36),RANK(F36,$F$7:$F$1929,0),"")</x:f>
        <x:v>19</x:v>
      </x:c>
      <x:c r="B36" s="9" t="str">
        <x:v>Zimaya</x:v>
      </x:c>
      <x:c r="C36" s="9" t="str">
        <x:v>Reverie Aqua</x:v>
      </x:c>
      <x:c r="D36" s="9" t="str">
        <x:v>Not recorded</x:v>
      </x:c>
      <x:c r="E36" s="11" t="n">
        <x:v>2025</x:v>
      </x:c>
      <x:c r="F36" s="13" t="n">
        <x:v>8.7</x:v>
      </x:c>
      <x:c r="G36" s="10" t="n">
        <x:v>45</x:v>
      </x:c>
      <x:c r="H36" s="12" t="n">
        <x:v>4.62</x:v>
      </x:c>
      <x:c r="I36" s="10" t="n">
        <x:v>194</x:v>
      </x:c>
      <x:c r="J36" s="12" t="str">
        <x:f>IF(AND(M36="URL identity aligns",ISNUMBER(F36),ISNUMBER(H36),G36&gt;0,I36&gt;0,SUM(V36:W36)&gt;0),(F36*V36+((H36-1)/4*10)*W36)/SUM(V36:W36),"")</x:f>
      </x:c>
      <x:c r="K36" s="12" t="str">
        <x:f>IF(ISNUMBER(J36),(X36*J36+'Method'!$B$10*'Method'!$B$11)/(X36+'Method'!$B$10),"")</x:f>
      </x:c>
      <x:c r="L36" s="10" t="str">
        <x:f>IF(ISNUMBER(J36),COUNTIFS($J$7:$J$1929,"&gt;"&amp;J36)+1,"")</x:f>
      </x:c>
      <x:c r="M36" s="9" t="str">
        <x:v>Review required</x:v>
      </x:c>
      <x:c r="N36" s="9" t="str">
        <x:v>Concentration not explicit on both saved identities</x:v>
      </x:c>
      <x:c r="O36" s="9" t="str">
        <x:v>https://www.parfumo.com/Perfumes/zimaya/reverie-aqua</x:v>
      </x:c>
      <x:c r="P36" s="9" t="str">
        <x:v>https://www.fragrantica.com/perfume/Zimaya/Reverie-Aqua-115970.html</x:v>
      </x:c>
      <x:c r="Q36" s="9" t="str">
        <x:v>https://media.parfumo.com/perfumes/6d/6de9a9_reverie-aqua-pour-homme-zimaya_1200.jpg?width=720&amp;aspect_ratio=1:1</x:v>
      </x:c>
      <x:c r="R36" s="9" t="str">
        <x:v>https://fimgs.net/mdimg/perfume-thumbs/375x500.115970.jpg</x:v>
      </x:c>
      <x:c r="S36" s="9" t="str">
        <x:v>Reverie Aqua</x:v>
      </x:c>
      <x:c r="T36" s="11" t="str">
        <x:v>2025</x:v>
      </x:c>
      <x:c r="U36" s="10" t="n">
        <x:v>447</x:v>
      </x:c>
      <x:c r="V36" s="14" t="n">
        <x:f>IF(AND(ISNUMBER(G36),G36&gt;0),LOG10(G36)*'Method'!$B$8,"")</x:f>
        <x:v>1.9838550165304079</x:v>
      </x:c>
      <x:c r="W36" s="14" t="n">
        <x:f>IF(AND(ISNUMBER(I36),I36&gt;0),LOG10(I36)*'Method'!$B$9,"")</x:f>
        <x:v>1.830241383944184</x:v>
      </x:c>
      <x:c r="X36" s="10" t="str">
        <x:f>IF(ISNUMBER(J36),SUM(G36,I36),"")</x:f>
      </x:c>
      <x:c r="Y36" s="10" t="str">
        <x:f>IF(ISNUMBER(K36),COUNTIFS($K$7:$K$1929,"&gt;"&amp;K36)+1,"")</x:f>
      </x:c>
      <x:c r="Z36" s="9" t="str"/>
      <x:c r="AA36" s="15" t="n">
        <x:v>46108</x:v>
      </x:c>
      <x:c r="AB36" s="9" t="str">
        <x:v>Unknown</x:v>
      </x:c>
    </x:row>
    <x:row r="37" ht="50" customHeight="1">
      <x:c r="A37" s="10" t="n">
        <x:f>IF(ISNUMBER(F37),RANK(F37,$F$7:$F$1929,0),"")</x:f>
        <x:v>19</x:v>
      </x:c>
      <x:c r="B37" s="9" t="str">
        <x:v>Armaf</x:v>
      </x:c>
      <x:c r="C37" s="9" t="str">
        <x:v>Club de Nuit Intense Man</x:v>
      </x:c>
      <x:c r="D37" s="9" t="str">
        <x:v>Extrait de Parfum</x:v>
      </x:c>
      <x:c r="E37" s="11" t="n">
        <x:v>2025</x:v>
      </x:c>
      <x:c r="F37" s="13" t="n">
        <x:v>8.7</x:v>
      </x:c>
      <x:c r="G37" s="10" t="n">
        <x:v>44</x:v>
      </x:c>
      <x:c r="H37" s="12" t="n">
        <x:v>4.37</x:v>
      </x:c>
      <x:c r="I37" s="10" t="n">
        <x:v>445</x:v>
      </x:c>
      <x:c r="J37" s="12" t="n">
        <x:f>IF(AND(M37="URL identity aligns",ISNUMBER(F37),ISNUMBER(H37),G37&gt;0,I37&gt;0,SUM(V37:W37)&gt;0),(F37*V37+((H37-1)/4*10)*W37)/SUM(V37:W37),"")</x:f>
        <x:v>8.557574372786057</x:v>
      </x:c>
      <x:c r="K37" s="12" t="n">
        <x:f>IF(ISNUMBER(J37),(X37*J37+'Method'!$B$10*'Method'!$B$11)/(X37+'Method'!$B$10),"")</x:f>
        <x:v>8.027126876419834</x:v>
      </x:c>
      <x:c r="L37" s="10" t="n">
        <x:f>IF(ISNUMBER(J37),COUNTIFS($J$7:$J$1929,"&gt;"&amp;J37)+1,"")</x:f>
        <x:v>7</x:v>
      </x:c>
      <x:c r="M37" s="9" t="str">
        <x:v>URL identity aligns</x:v>
      </x:c>
      <x:c r="N37" s="9" t="str">
        <x:v>Brand, name tokens and concentration agree in saved URLs</x:v>
      </x:c>
      <x:c r="O37" s="9" t="str">
        <x:v>https://www.parfumo.com/Perfumes/Armaf/club-de-nuit-intense-man-extrait-de-parfum</x:v>
      </x:c>
      <x:c r="P37" s="9" t="str">
        <x:v>https://www.fragrantica.com/perfume/Armaf/Club-De-Nuit-Intense-Man-Extrait-102813.html</x:v>
      </x:c>
      <x:c r="Q37" s="9" t="str">
        <x:v>https://media.parfumo.com/perfumes/3f/3fb232_club-de-nuit-intense-man-extrait-de-parfum-armaf_1200.jpg?width=720&amp;aspect_ratio=1:1</x:v>
      </x:c>
      <x:c r="R37" s="9" t="str">
        <x:v>https://fimgs.net/mdimg/perfume-thumbs/375x500.102813.jpg</x:v>
      </x:c>
      <x:c r="S37" s="9" t="str">
        <x:v>Club de Nuit Intense Man</x:v>
      </x:c>
      <x:c r="T37" s="11" t="str">
        <x:v>2025</x:v>
      </x:c>
      <x:c r="U37" s="10" t="n">
        <x:v>698</x:v>
      </x:c>
      <x:c r="V37" s="14" t="n">
        <x:f>IF(AND(ISNUMBER(G37),G37&gt;0),LOG10(G37)*'Method'!$B$8,"")</x:f>
        <x:v>1.972143211783428</x:v>
      </x:c>
      <x:c r="W37" s="14" t="n">
        <x:f>IF(AND(ISNUMBER(I37),I37&gt;0),LOG10(I37)*'Method'!$B$9,"")</x:f>
        <x:v>2.118688008784744</x:v>
      </x:c>
      <x:c r="X37" s="10" t="n">
        <x:f>IF(ISNUMBER(J37),SUM(G37,I37),"")</x:f>
        <x:v>489</x:v>
      </x:c>
      <x:c r="Y37" s="10" t="n">
        <x:f>IF(ISNUMBER(K37),COUNTIFS($K$7:$K$1929,"&gt;"&amp;K37)+1,"")</x:f>
        <x:v>41</x:v>
      </x:c>
      <x:c r="Z37" s="9" t="str"/>
      <x:c r="AA37" s="15" t="n">
        <x:v>46108</x:v>
      </x:c>
      <x:c r="AB37" s="9" t="str">
        <x:v>Unknown</x:v>
      </x:c>
    </x:row>
    <x:row r="38" ht="50" customHeight="1">
      <x:c r="A38" s="10" t="n">
        <x:f>IF(ISNUMBER(F38),RANK(F38,$F$7:$F$1929,0),"")</x:f>
        <x:v>19</x:v>
      </x:c>
      <x:c r="B38" s="9" t="str">
        <x:v>French Avenue</x:v>
      </x:c>
      <x:c r="C38" s="9" t="str">
        <x:v>Nabatieh النبطية</x:v>
      </x:c>
      <x:c r="D38" s="9" t="str">
        <x:v>Not recorded</x:v>
      </x:c>
      <x:c r="E38" s="11" t="n">
        <x:v>2026</x:v>
      </x:c>
      <x:c r="F38" s="13" t="n">
        <x:v>8.7</x:v>
      </x:c>
      <x:c r="G38" s="10" t="n">
        <x:v>30</x:v>
      </x:c>
      <x:c r="H38" s="12" t="n">
        <x:v>4.34</x:v>
      </x:c>
      <x:c r="I38" s="10" t="n">
        <x:v>29</x:v>
      </x:c>
      <x:c r="J38" s="12" t="str">
        <x:f>IF(AND(M38="URL identity aligns",ISNUMBER(F38),ISNUMBER(H38),G38&gt;0,I38&gt;0,SUM(V38:W38)&gt;0),(F38*V38+((H38-1)/4*10)*W38)/SUM(V38:W38),"")</x:f>
      </x:c>
      <x:c r="K38" s="12" t="str">
        <x:f>IF(ISNUMBER(J38),(X38*J38+'Method'!$B$10*'Method'!$B$11)/(X38+'Method'!$B$10),"")</x:f>
      </x:c>
      <x:c r="L38" s="10" t="str">
        <x:f>IF(ISNUMBER(J38),COUNTIFS($J$7:$J$1929,"&gt;"&amp;J38)+1,"")</x:f>
      </x:c>
      <x:c r="M38" s="9" t="str">
        <x:v>Review required</x:v>
      </x:c>
      <x:c r="N38" s="9" t="str">
        <x:v>Concentration not explicit on both saved identities</x:v>
      </x:c>
      <x:c r="O38" s="9" t="str">
        <x:v>https://www.parfumo.com/Perfumes/french-avenue/nabatieh</x:v>
      </x:c>
      <x:c r="P38" s="9" t="str">
        <x:v>https://www.fragrantica.com/perfume/French-Avenue/Nabatieh-125035.html</x:v>
      </x:c>
      <x:c r="Q38" s="9" t="str">
        <x:v>https://media.parfumo.com/perfumes/cb/cb1f8e_nabatieh-french-avenue_1200.jpg?width=720&amp;aspect_ratio=1:1</x:v>
      </x:c>
      <x:c r="R38" s="9" t="str">
        <x:v>https://fimgs.net/mdimg/perfume-thumbs/375x500.125035.jpg</x:v>
      </x:c>
      <x:c r="S38" s="9" t="str">
        <x:v>Nabatieh النبطية</x:v>
      </x:c>
      <x:c r="T38" s="11" t="str">
        <x:v>2026</x:v>
      </x:c>
      <x:c r="U38" s="10" t="n">
        <x:v>1433</x:v>
      </x:c>
      <x:c r="V38" s="14" t="n">
        <x:f>IF(AND(ISNUMBER(G38),G38&gt;0),LOG10(G38)*'Method'!$B$8,"")</x:f>
        <x:v>1.772545505663592</x:v>
      </x:c>
      <x:c r="W38" s="14" t="n">
        <x:f>IF(AND(ISNUMBER(I38),I38&gt;0),LOG10(I38)*'Method'!$B$9,"")</x:f>
        <x:v>1.169918398319168</x:v>
      </x:c>
      <x:c r="X38" s="10" t="str">
        <x:f>IF(ISNUMBER(J38),SUM(G38,I38),"")</x:f>
      </x:c>
      <x:c r="Y38" s="10" t="str">
        <x:f>IF(ISNUMBER(K38),COUNTIFS($K$7:$K$1929,"&gt;"&amp;K38)+1,"")</x:f>
      </x:c>
      <x:c r="Z38" s="9" t="str"/>
      <x:c r="AA38" s="15" t="n">
        <x:v>46108</x:v>
      </x:c>
      <x:c r="AB38" s="9" t="str">
        <x:v>Unknown</x:v>
      </x:c>
    </x:row>
    <x:row r="39" ht="50" customHeight="1">
      <x:c r="A39" s="10" t="n">
        <x:f>IF(ISNUMBER(F39),RANK(F39,$F$7:$F$1929,0),"")</x:f>
        <x:v>19</x:v>
      </x:c>
      <x:c r="B39" s="9" t="str">
        <x:v>French Avenue</x:v>
      </x:c>
      <x:c r="C39" s="9" t="str">
        <x:v>Zenith Deep</x:v>
      </x:c>
      <x:c r="D39" s="9" t="str">
        <x:v>Not recorded</x:v>
      </x:c>
      <x:c r="E39" s="11" t="n">
        <x:v>2025</x:v>
      </x:c>
      <x:c r="F39" s="13" t="n">
        <x:v>8.7</x:v>
      </x:c>
      <x:c r="G39" s="10" t="n">
        <x:v>26</x:v>
      </x:c>
      <x:c r="H39" s="12" t="n">
        <x:v>4.35</x:v>
      </x:c>
      <x:c r="I39" s="10" t="n">
        <x:v>71</x:v>
      </x:c>
      <x:c r="J39" s="12" t="str">
        <x:f>IF(AND(M39="URL identity aligns",ISNUMBER(F39),ISNUMBER(H39),G39&gt;0,I39&gt;0,SUM(V39:W39)&gt;0),(F39*V39+((H39-1)/4*10)*W39)/SUM(V39:W39),"")</x:f>
      </x:c>
      <x:c r="K39" s="12" t="str">
        <x:f>IF(ISNUMBER(J39),(X39*J39+'Method'!$B$10*'Method'!$B$11)/(X39+'Method'!$B$10),"")</x:f>
      </x:c>
      <x:c r="L39" s="10" t="str">
        <x:f>IF(ISNUMBER(J39),COUNTIFS($J$7:$J$1929,"&gt;"&amp;J39)+1,"")</x:f>
      </x:c>
      <x:c r="M39" s="9" t="str">
        <x:v>Review required</x:v>
      </x:c>
      <x:c r="N39" s="9" t="str">
        <x:v>Concentration not explicit on both saved identities</x:v>
      </x:c>
      <x:c r="O39" s="9" t="str">
        <x:v>https://www.parfumo.com/Perfumes/french-avenue/zenith-deep</x:v>
      </x:c>
      <x:c r="P39" s="9" t="str">
        <x:v>https://www.fragrantica.com/perfume/French-Avenue/Zenith-Deep-120870.html</x:v>
      </x:c>
      <x:c r="Q39" s="9" t="str">
        <x:v>https://media.parfumo.com/perfumes/d9/d977d3_zenith-deep-french-avenue_1200.jpg?width=480&amp;aspect_ratio=1:1</x:v>
      </x:c>
      <x:c r="R39" s="9" t="str">
        <x:v>https://fimgs.net/mdimg/perfume-thumbs/375x500.120870.jpg</x:v>
      </x:c>
      <x:c r="S39" s="9" t="str">
        <x:v>Zenith Deep</x:v>
      </x:c>
      <x:c r="T39" s="11" t="str">
        <x:v>2025</x:v>
      </x:c>
      <x:c r="U39" s="10" t="n">
        <x:v>1243</x:v>
      </x:c>
      <x:c r="V39" s="14" t="n">
        <x:f>IF(AND(ISNUMBER(G39),G39&gt;0),LOG10(G39)*'Method'!$B$8,"")</x:f>
        <x:v>1.6979680175649838</x:v>
      </x:c>
      <x:c r="W39" s="14" t="n">
        <x:f>IF(AND(ISNUMBER(I39),I39&gt;0),LOG10(I39)*'Method'!$B$9,"")</x:f>
        <x:v>1.481006678975264</x:v>
      </x:c>
      <x:c r="X39" s="10" t="str">
        <x:f>IF(ISNUMBER(J39),SUM(G39,I39),"")</x:f>
      </x:c>
      <x:c r="Y39" s="10" t="str">
        <x:f>IF(ISNUMBER(K39),COUNTIFS($K$7:$K$1929,"&gt;"&amp;K39)+1,"")</x:f>
      </x:c>
      <x:c r="Z39" s="9" t="str"/>
      <x:c r="AA39" s="15" t="n">
        <x:v>46108</x:v>
      </x:c>
      <x:c r="AB39" s="9" t="str">
        <x:v>Unknown</x:v>
      </x:c>
    </x:row>
    <x:row r="40" ht="50" customHeight="1">
      <x:c r="A40" s="10" t="n">
        <x:f>IF(ISNUMBER(F40),RANK(F40,$F$7:$F$1929,0),"")</x:f>
        <x:v>34</x:v>
      </x:c>
      <x:c r="B40" s="9" t="str">
        <x:v>Parfums de Marly</x:v>
      </x:c>
      <x:c r="C40" s="9" t="str">
        <x:v>Layton</x:v>
      </x:c>
      <x:c r="D40" s="9" t="str">
        <x:v>Parfum</x:v>
      </x:c>
      <x:c r="E40" s="11" t="n">
        <x:v>2016</x:v>
      </x:c>
      <x:c r="F40" s="13" t="n">
        <x:v>8.6</x:v>
      </x:c>
      <x:c r="G40" s="10" t="n">
        <x:v>8453</x:v>
      </x:c>
      <x:c r="H40" s="12" t="n">
        <x:v>4.45</x:v>
      </x:c>
      <x:c r="I40" s="10" t="n">
        <x:v>17084</x:v>
      </x:c>
      <x:c r="J40" s="12" t="str">
        <x:f>IF(AND(M40="URL identity aligns",ISNUMBER(F40),ISNUMBER(H40),G40&gt;0,I40&gt;0,SUM(V40:W40)&gt;0),(F40*V40+((H40-1)/4*10)*W40)/SUM(V40:W40),"")</x:f>
      </x:c>
      <x:c r="K40" s="12" t="str">
        <x:f>IF(ISNUMBER(J40),(X40*J40+'Method'!$B$10*'Method'!$B$11)/(X40+'Method'!$B$10),"")</x:f>
      </x:c>
      <x:c r="L40" s="10" t="str">
        <x:f>IF(ISNUMBER(J40),COUNTIFS($J$7:$J$1929,"&gt;"&amp;J40)+1,"")</x:f>
      </x:c>
      <x:c r="M40" s="9" t="str">
        <x:v>Review required</x:v>
      </x:c>
      <x:c r="N40" s="9" t="str">
        <x:v>Concentration not explicit on both saved identities</x:v>
      </x:c>
      <x:c r="O40" s="9" t="str">
        <x:v>https://www.parfumo.com/Perfumes/Parfums_de_Marly/Layton</x:v>
      </x:c>
      <x:c r="P40" s="9" t="str">
        <x:v>https://www.fragrantica.com/perfume/Parfums-de-Marly/Layton-39314.html</x:v>
      </x:c>
      <x:c r="Q40" s="9" t="str">
        <x:v>https://media.parfumo.com/perfumes/9c/9cbd68-layton-parfums-de-marly_1200.jpg?width=720&amp;aspect_ratio=1:1</x:v>
      </x:c>
      <x:c r="R40" s="9" t="str">
        <x:v>https://fimgs.net/mdimg/perfume-thumbs/375x500.39314.jpg</x:v>
      </x:c>
      <x:c r="S40" s="9" t="str">
        <x:v>Layton</x:v>
      </x:c>
      <x:c r="T40" s="11" t="str">
        <x:v>2016</x:v>
      </x:c>
      <x:c r="U40" s="10" t="n">
        <x:v>639</x:v>
      </x:c>
      <x:c r="V40" s="14" t="n">
        <x:f>IF(AND(ISNUMBER(G40),G40&gt;0),LOG10(G40)*'Method'!$B$8,"")</x:f>
        <x:v>4.71241304277078</x:v>
      </x:c>
      <x:c r="W40" s="14" t="n">
        <x:f>IF(AND(ISNUMBER(I40),I40&gt;0),LOG10(I40)*'Method'!$B$9,"")</x:f>
        <x:v>3.3860716502038324</x:v>
      </x:c>
      <x:c r="X40" s="10" t="str">
        <x:f>IF(ISNUMBER(J40),SUM(G40,I40),"")</x:f>
      </x:c>
      <x:c r="Y40" s="10" t="str">
        <x:f>IF(ISNUMBER(K40),COUNTIFS($K$7:$K$1929,"&gt;"&amp;K40)+1,"")</x:f>
      </x:c>
      <x:c r="Z40" s="9" t="str"/>
      <x:c r="AA40" s="15" t="n">
        <x:v>46108</x:v>
      </x:c>
      <x:c r="AB40" s="9" t="str">
        <x:v>Unknown</x:v>
      </x:c>
    </x:row>
    <x:row r="41" ht="50" customHeight="1">
      <x:c r="A41" s="10" t="n">
        <x:f>IF(ISNUMBER(F41),RANK(F41,$F$7:$F$1929,0),"")</x:f>
        <x:v>34</x:v>
      </x:c>
      <x:c r="B41" s="9" t="str">
        <x:v>Xerjoff</x:v>
      </x:c>
      <x:c r="C41" s="9" t="str">
        <x:v>Alexandria II</x:v>
      </x:c>
      <x:c r="D41" s="9" t="str">
        <x:v>Parfum</x:v>
      </x:c>
      <x:c r="E41" s="11" t="n">
        <x:v>2012</x:v>
      </x:c>
      <x:c r="F41" s="13" t="n">
        <x:v>8.6</x:v>
      </x:c>
      <x:c r="G41" s="10" t="n">
        <x:v>6553</x:v>
      </x:c>
      <x:c r="H41" s="12" t="n">
        <x:v>4.25</x:v>
      </x:c>
      <x:c r="I41" s="10" t="n">
        <x:v>6628</x:v>
      </x:c>
      <x:c r="J41" s="12" t="str">
        <x:f>IF(AND(M41="URL identity aligns",ISNUMBER(F41),ISNUMBER(H41),G41&gt;0,I41&gt;0,SUM(V41:W41)&gt;0),(F41*V41+((H41-1)/4*10)*W41)/SUM(V41:W41),"")</x:f>
      </x:c>
      <x:c r="K41" s="12" t="str">
        <x:f>IF(ISNUMBER(J41),(X41*J41+'Method'!$B$10*'Method'!$B$11)/(X41+'Method'!$B$10),"")</x:f>
      </x:c>
      <x:c r="L41" s="10" t="str">
        <x:f>IF(ISNUMBER(J41),COUNTIFS($J$7:$J$1929,"&gt;"&amp;J41)+1,"")</x:f>
      </x:c>
      <x:c r="M41" s="9" t="str">
        <x:v>Review required</x:v>
      </x:c>
      <x:c r="N41" s="9" t="str">
        <x:v>Concentration not explicit on both saved identities</x:v>
      </x:c>
      <x:c r="O41" s="9" t="str">
        <x:v>https://www.parfumo.com/Perfumes/Xerjoff/alexandria-ii-parfum</x:v>
      </x:c>
      <x:c r="P41" s="9" t="str">
        <x:v>https://www.fragrantica.com/perfume/Xerjoff/Alexandria-II-17786.html</x:v>
      </x:c>
      <x:c r="Q41" s="9" t="str">
        <x:v>https://media.parfumo.com/perfumes/be/be4590-alexandria-ii-parfum-xerjoff_1200.jpg?width=720&amp;aspect_ratio=1:1</x:v>
      </x:c>
      <x:c r="R41" s="9" t="str">
        <x:v>https://fimgs.net/mdimg/perfume-thumbs/375x500.17786.jpg</x:v>
      </x:c>
      <x:c r="S41" s="9" t="str">
        <x:v>Alexandria II</x:v>
      </x:c>
      <x:c r="T41" s="11" t="str">
        <x:v>2012</x:v>
      </x:c>
      <x:c r="U41" s="10" t="n">
        <x:v>217</x:v>
      </x:c>
      <x:c r="V41" s="14" t="n">
        <x:f>IF(AND(ISNUMBER(G41),G41&gt;0),LOG10(G41)*'Method'!$B$8,"")</x:f>
        <x:v>4.579728201547368</x:v>
      </x:c>
      <x:c r="W41" s="14" t="n">
        <x:f>IF(AND(ISNUMBER(I41),I41&gt;0),LOG10(I41)*'Method'!$B$9,"")</x:f>
        <x:v>3.05710599979784</x:v>
      </x:c>
      <x:c r="X41" s="10" t="str">
        <x:f>IF(ISNUMBER(J41),SUM(G41,I41),"")</x:f>
      </x:c>
      <x:c r="Y41" s="10" t="str">
        <x:f>IF(ISNUMBER(K41),COUNTIFS($K$7:$K$1929,"&gt;"&amp;K41)+1,"")</x:f>
      </x:c>
      <x:c r="Z41" s="9" t="str"/>
      <x:c r="AA41" s="15" t="n">
        <x:v>46108</x:v>
      </x:c>
      <x:c r="AB41" s="9" t="str">
        <x:v>Unknown</x:v>
      </x:c>
    </x:row>
    <x:row r="42" ht="50" customHeight="1">
      <x:c r="A42" s="10" t="n">
        <x:f>IF(ISNUMBER(F42),RANK(F42,$F$7:$F$1929,0),"")</x:f>
        <x:v>34</x:v>
      </x:c>
      <x:c r="B42" s="9" t="str">
        <x:v>Amouage</x:v>
      </x:c>
      <x:c r="C42" s="9" t="str">
        <x:v>Reflection Man</x:v>
      </x:c>
      <x:c r="D42" s="9" t="str">
        <x:v>Not recorded</x:v>
      </x:c>
      <x:c r="E42" s="11" t="n">
        <x:v>2007</x:v>
      </x:c>
      <x:c r="F42" s="13" t="n">
        <x:v>8.6</x:v>
      </x:c>
      <x:c r="G42" s="10" t="n">
        <x:v>6045</x:v>
      </x:c>
      <x:c r="H42" s="12" t="n">
        <x:v>4.39</x:v>
      </x:c>
      <x:c r="I42" s="10" t="n">
        <x:v>9568</x:v>
      </x:c>
      <x:c r="J42" s="12" t="str">
        <x:f>IF(AND(M42="URL identity aligns",ISNUMBER(F42),ISNUMBER(H42),G42&gt;0,I42&gt;0,SUM(V42:W42)&gt;0),(F42*V42+((H42-1)/4*10)*W42)/SUM(V42:W42),"")</x:f>
      </x:c>
      <x:c r="K42" s="12" t="str">
        <x:f>IF(ISNUMBER(J42),(X42*J42+'Method'!$B$10*'Method'!$B$11)/(X42+'Method'!$B$10),"")</x:f>
      </x:c>
      <x:c r="L42" s="10" t="str">
        <x:f>IF(ISNUMBER(J42),COUNTIFS($J$7:$J$1929,"&gt;"&amp;J42)+1,"")</x:f>
      </x:c>
      <x:c r="M42" s="9" t="str">
        <x:v>Review required</x:v>
      </x:c>
      <x:c r="N42" s="9" t="str">
        <x:v>Concentration not explicit on both saved identities</x:v>
      </x:c>
      <x:c r="O42" s="9" t="str">
        <x:v>https://www.parfumo.com/Perfumes/Amouage/Reflection_Man</x:v>
      </x:c>
      <x:c r="P42" s="9" t="str">
        <x:v>https://www.fragrantica.com/perfume/Amouage/Reflection-Man-920.html</x:v>
      </x:c>
      <x:c r="Q42" s="9" t="str">
        <x:v>https://media.parfumo.com/perfumes/95/952882-reflection-man-amouage_1200.jpg?width=720&amp;aspect_ratio=1:1</x:v>
      </x:c>
      <x:c r="R42" s="9" t="str">
        <x:v>https://fimgs.net/mdimg/perfume-thumbs/375x500.920.jpg</x:v>
      </x:c>
      <x:c r="S42" s="9" t="str">
        <x:v>Reflection Man</x:v>
      </x:c>
      <x:c r="T42" s="11" t="str">
        <x:v>2007</x:v>
      </x:c>
      <x:c r="U42" s="10" t="n">
        <x:v>166</x:v>
      </x:c>
      <x:c r="V42" s="14" t="n">
        <x:f>IF(AND(ISNUMBER(G42),G42&gt;0),LOG10(G42)*'Method'!$B$8,"")</x:f>
        <x:v>4.537675566236148</x:v>
      </x:c>
      <x:c r="W42" s="14" t="n">
        <x:f>IF(AND(ISNUMBER(I42),I42&gt;0),LOG10(I42)*'Method'!$B$9,"")</x:f>
        <x:v>3.184656933315472</x:v>
      </x:c>
      <x:c r="X42" s="10" t="str">
        <x:f>IF(ISNUMBER(J42),SUM(G42,I42),"")</x:f>
      </x:c>
      <x:c r="Y42" s="10" t="str">
        <x:f>IF(ISNUMBER(K42),COUNTIFS($K$7:$K$1929,"&gt;"&amp;K42)+1,"")</x:f>
      </x:c>
      <x:c r="Z42" s="9" t="str"/>
      <x:c r="AA42" s="15" t="n">
        <x:v>46108</x:v>
      </x:c>
      <x:c r="AB42" s="9" t="str">
        <x:v>Unknown</x:v>
      </x:c>
    </x:row>
    <x:row r="43" ht="50" customHeight="1">
      <x:c r="A43" s="10" t="n">
        <x:f>IF(ISNUMBER(F43),RANK(F43,$F$7:$F$1929,0),"")</x:f>
        <x:v>34</x:v>
      </x:c>
      <x:c r="B43" s="9" t="str">
        <x:v>Louis Vuitton</x:v>
      </x:c>
      <x:c r="C43" s="9" t="str">
        <x:v>Afternoon Swim</x:v>
      </x:c>
      <x:c r="D43" s="9" t="str">
        <x:v>Not recorded</x:v>
      </x:c>
      <x:c r="E43" s="11" t="n">
        <x:v>2019</x:v>
      </x:c>
      <x:c r="F43" s="13" t="n">
        <x:v>8.6</x:v>
      </x:c>
      <x:c r="G43" s="10" t="n">
        <x:v>3427</x:v>
      </x:c>
      <x:c r="H43" s="12" t="n">
        <x:v>4.42</x:v>
      </x:c>
      <x:c r="I43" s="10" t="n">
        <x:v>4218</x:v>
      </x:c>
      <x:c r="J43" s="12" t="str">
        <x:f>IF(AND(M43="URL identity aligns",ISNUMBER(F43),ISNUMBER(H43),G43&gt;0,I43&gt;0,SUM(V43:W43)&gt;0),(F43*V43+((H43-1)/4*10)*W43)/SUM(V43:W43),"")</x:f>
      </x:c>
      <x:c r="K43" s="12" t="str">
        <x:f>IF(ISNUMBER(J43),(X43*J43+'Method'!$B$10*'Method'!$B$11)/(X43+'Method'!$B$10),"")</x:f>
      </x:c>
      <x:c r="L43" s="10" t="str">
        <x:f>IF(ISNUMBER(J43),COUNTIFS($J$7:$J$1929,"&gt;"&amp;J43)+1,"")</x:f>
      </x:c>
      <x:c r="M43" s="9" t="str">
        <x:v>Review required</x:v>
      </x:c>
      <x:c r="N43" s="9" t="str">
        <x:v>Concentration not explicit on both saved identities</x:v>
      </x:c>
      <x:c r="O43" s="9" t="str">
        <x:v>https://www.parfumo.com/Perfumes/Louis_Vuitton/Afternoon_Swim</x:v>
      </x:c>
      <x:c r="P43" s="9" t="str">
        <x:v>https://www.fragrantica.com/perfume/Louis-Vuitton/Afternoon-Swim-53947.html</x:v>
      </x:c>
      <x:c r="Q43" s="9" t="str">
        <x:v>https://media.parfumo.com/perfumes/49/492eeb-afternoon-swim-louis-vuitton_1200.jpg?width=720&amp;aspect_ratio=1:1</x:v>
      </x:c>
      <x:c r="R43" s="9" t="str">
        <x:v>https://fimgs.net/mdimg/perfume-thumbs/375x500.53947.jpg</x:v>
      </x:c>
      <x:c r="S43" s="9" t="str">
        <x:v>Afternoon Swim</x:v>
      </x:c>
      <x:c r="T43" s="11" t="str">
        <x:v>2019</x:v>
      </x:c>
      <x:c r="U43" s="10" t="n">
        <x:v>1113</x:v>
      </x:c>
      <x:c r="V43" s="14" t="n">
        <x:f>IF(AND(ISNUMBER(G43),G43&gt;0),LOG10(G43)*'Method'!$B$8,"")</x:f>
        <x:v>4.241896925315844</x:v>
      </x:c>
      <x:c r="W43" s="14" t="n">
        <x:f>IF(AND(ISNUMBER(I43),I43&gt;0),LOG10(I43)*'Method'!$B$9,"")</x:f>
        <x:v>2.900085260322776</x:v>
      </x:c>
      <x:c r="X43" s="10" t="str">
        <x:f>IF(ISNUMBER(J43),SUM(G43,I43),"")</x:f>
      </x:c>
      <x:c r="Y43" s="10" t="str">
        <x:f>IF(ISNUMBER(K43),COUNTIFS($K$7:$K$1929,"&gt;"&amp;K43)+1,"")</x:f>
      </x:c>
      <x:c r="Z43" s="9" t="str"/>
      <x:c r="AA43" s="15" t="n">
        <x:v>46108</x:v>
      </x:c>
      <x:c r="AB43" s="9" t="str">
        <x:v>Unknown</x:v>
      </x:c>
    </x:row>
    <x:row r="44" ht="50" customHeight="1">
      <x:c r="A44" s="10" t="n">
        <x:f>IF(ISNUMBER(F44),RANK(F44,$F$7:$F$1929,0),"")</x:f>
        <x:v>34</x:v>
      </x:c>
      <x:c r="B44" s="9" t="str">
        <x:v>Xerjoff</x:v>
      </x:c>
      <x:c r="C44" s="9" t="str">
        <x:v>Uden</x:v>
      </x:c>
      <x:c r="D44" s="9" t="str">
        <x:v>Not recorded</x:v>
      </x:c>
      <x:c r="E44" s="11" t="n">
        <x:v>2009</x:v>
      </x:c>
      <x:c r="F44" s="13" t="n">
        <x:v>8.6</x:v>
      </x:c>
      <x:c r="G44" s="10" t="n">
        <x:v>2968</x:v>
      </x:c>
      <x:c r="H44" s="12" t="n">
        <x:v>4.43</x:v>
      </x:c>
      <x:c r="I44" s="10" t="n">
        <x:v>2487</x:v>
      </x:c>
      <x:c r="J44" s="12" t="str">
        <x:f>IF(AND(M44="URL identity aligns",ISNUMBER(F44),ISNUMBER(H44),G44&gt;0,I44&gt;0,SUM(V44:W44)&gt;0),(F44*V44+((H44-1)/4*10)*W44)/SUM(V44:W44),"")</x:f>
      </x:c>
      <x:c r="K44" s="12" t="str">
        <x:f>IF(ISNUMBER(J44),(X44*J44+'Method'!$B$10*'Method'!$B$11)/(X44+'Method'!$B$10),"")</x:f>
      </x:c>
      <x:c r="L44" s="10" t="str">
        <x:f>IF(ISNUMBER(J44),COUNTIFS($J$7:$J$1929,"&gt;"&amp;J44)+1,"")</x:f>
      </x:c>
      <x:c r="M44" s="9" t="str">
        <x:v>Review required</x:v>
      </x:c>
      <x:c r="N44" s="9" t="str">
        <x:v>Concentration not explicit on both saved identities</x:v>
      </x:c>
      <x:c r="O44" s="9" t="str">
        <x:v>https://www.parfumo.com/Perfumes/Xerjoff/uden</x:v>
      </x:c>
      <x:c r="P44" s="9" t="str">
        <x:v>https://www.fragrantica.com/perfume/Xerjoff/Uden-6306.html</x:v>
      </x:c>
      <x:c r="Q44" s="9" t="str">
        <x:v>https://media.parfumo.com/perfumes/37/37a754-uden-xerjoff_1200.jpg?width=720&amp;aspect_ratio=1:1</x:v>
      </x:c>
      <x:c r="R44" s="9" t="str">
        <x:v>https://fimgs.net/mdimg/perfume-thumbs/375x500.6306.jpg</x:v>
      </x:c>
      <x:c r="S44" s="9" t="str">
        <x:v>Uden</x:v>
      </x:c>
      <x:c r="T44" s="11" t="str">
        <x:v>2009</x:v>
      </x:c>
      <x:c r="U44" s="10" t="n">
        <x:v>117</x:v>
      </x:c>
      <x:c r="V44" s="14" t="n">
        <x:f>IF(AND(ISNUMBER(G44),G44&gt;0),LOG10(G44)*'Method'!$B$8,"")</x:f>
        <x:v>4.166956675928388</x:v>
      </x:c>
      <x:c r="W44" s="14" t="n">
        <x:f>IF(AND(ISNUMBER(I44),I44&gt;0),LOG10(I44)*'Method'!$B$9,"")</x:f>
        <x:v>2.7165406282159523</x:v>
      </x:c>
      <x:c r="X44" s="10" t="str">
        <x:f>IF(ISNUMBER(J44),SUM(G44,I44),"")</x:f>
      </x:c>
      <x:c r="Y44" s="10" t="str">
        <x:f>IF(ISNUMBER(K44),COUNTIFS($K$7:$K$1929,"&gt;"&amp;K44)+1,"")</x:f>
      </x:c>
      <x:c r="Z44" s="9" t="str"/>
      <x:c r="AA44" s="15" t="n">
        <x:v>46108</x:v>
      </x:c>
      <x:c r="AB44" s="9" t="str">
        <x:v>Unknown</x:v>
      </x:c>
    </x:row>
    <x:row r="45" ht="50" customHeight="1">
      <x:c r="A45" s="10" t="n">
        <x:f>IF(ISNUMBER(F45),RANK(F45,$F$7:$F$1929,0),"")</x:f>
        <x:v>34</x:v>
      </x:c>
      <x:c r="B45" s="9" t="str">
        <x:v>Guerlain</x:v>
      </x:c>
      <x:c r="C45" s="9" t="str">
        <x:v>Angélique Noire</x:v>
      </x:c>
      <x:c r="D45" s="9" t="str">
        <x:v>Not recorded</x:v>
      </x:c>
      <x:c r="E45" s="11" t="n">
        <x:v>2005</x:v>
      </x:c>
      <x:c r="F45" s="13" t="n">
        <x:v>8.6</x:v>
      </x:c>
      <x:c r="G45" s="10" t="n">
        <x:v>2257</x:v>
      </x:c>
      <x:c r="H45" s="12" t="n">
        <x:v>4.41</x:v>
      </x:c>
      <x:c r="I45" s="10" t="n">
        <x:v>4552</x:v>
      </x:c>
      <x:c r="J45" s="12" t="str">
        <x:f>IF(AND(M45="URL identity aligns",ISNUMBER(F45),ISNUMBER(H45),G45&gt;0,I45&gt;0,SUM(V45:W45)&gt;0),(F45*V45+((H45-1)/4*10)*W45)/SUM(V45:W45),"")</x:f>
      </x:c>
      <x:c r="K45" s="12" t="str">
        <x:f>IF(ISNUMBER(J45),(X45*J45+'Method'!$B$10*'Method'!$B$11)/(X45+'Method'!$B$10),"")</x:f>
      </x:c>
      <x:c r="L45" s="10" t="str">
        <x:f>IF(ISNUMBER(J45),COUNTIFS($J$7:$J$1929,"&gt;"&amp;J45)+1,"")</x:f>
      </x:c>
      <x:c r="M45" s="9" t="str">
        <x:v>Review required</x:v>
      </x:c>
      <x:c r="N45" s="9" t="str">
        <x:v>Concentration not explicit on both saved identities</x:v>
      </x:c>
      <x:c r="O45" s="9" t="str">
        <x:v>https://www.parfumo.com/Perfumes/Guerlain/Angelique_Noire</x:v>
      </x:c>
      <x:c r="P45" s="9" t="str">
        <x:v>https://www.fragrantica.com/perfume/Guerlain/Angelique-Noire-1021.html</x:v>
      </x:c>
      <x:c r="Q45" s="9" t="str">
        <x:v>https://media.parfumo.com/perfumes/75/753579-angelique-noire-guerlain_1200.jpg?width=720&amp;aspect_ratio=1:1</x:v>
      </x:c>
      <x:c r="R45" s="9" t="str">
        <x:v>https://fimgs.net/mdimg/perfume-thumbs/375x500.1021.jpg</x:v>
      </x:c>
      <x:c r="S45" s="9" t="str">
        <x:v>Angélique Noire</x:v>
      </x:c>
      <x:c r="T45" s="11" t="str">
        <x:v>2005</x:v>
      </x:c>
      <x:c r="U45" s="10" t="n">
        <x:v>435</x:v>
      </x:c>
      <x:c r="V45" s="14" t="n">
        <x:f>IF(AND(ISNUMBER(G45),G45&gt;0),LOG10(G45)*'Method'!$B$8,"")</x:f>
        <x:v>4.0242378708933115</x:v>
      </x:c>
      <x:c r="W45" s="14" t="n">
        <x:f>IF(AND(ISNUMBER(I45),I45&gt;0),LOG10(I45)*'Method'!$B$9,"")</x:f>
        <x:v>2.9265618027096085</x:v>
      </x:c>
      <x:c r="X45" s="10" t="str">
        <x:f>IF(ISNUMBER(J45),SUM(G45,I45),"")</x:f>
      </x:c>
      <x:c r="Y45" s="10" t="str">
        <x:f>IF(ISNUMBER(K45),COUNTIFS($K$7:$K$1929,"&gt;"&amp;K45)+1,"")</x:f>
      </x:c>
      <x:c r="Z45" s="9" t="str"/>
      <x:c r="AA45" s="15" t="n">
        <x:v>46108</x:v>
      </x:c>
      <x:c r="AB45" s="9" t="str">
        <x:v>Unknown</x:v>
      </x:c>
    </x:row>
    <x:row r="46" ht="50" customHeight="1">
      <x:c r="A46" s="10" t="n">
        <x:f>IF(ISNUMBER(F46),RANK(F46,$F$7:$F$1929,0),"")</x:f>
        <x:v>34</x:v>
      </x:c>
      <x:c r="B46" s="9" t="str">
        <x:v>Attar Collection</x:v>
      </x:c>
      <x:c r="C46" s="9" t="str">
        <x:v>Khaltat Night</x:v>
      </x:c>
      <x:c r="D46" s="9" t="str">
        <x:v>Eau de Parfum</x:v>
      </x:c>
      <x:c r="E46" s="11" t="n">
        <x:v>2016</x:v>
      </x:c>
      <x:c r="F46" s="13" t="n">
        <x:v>8.6</x:v>
      </x:c>
      <x:c r="G46" s="10" t="n">
        <x:v>2126</x:v>
      </x:c>
      <x:c r="H46" s="12" t="n">
        <x:v>4.21</x:v>
      </x:c>
      <x:c r="I46" s="10" t="n">
        <x:v>3103</x:v>
      </x:c>
      <x:c r="J46" s="12" t="str">
        <x:f>IF(AND(M46="URL identity aligns",ISNUMBER(F46),ISNUMBER(H46),G46&gt;0,I46&gt;0,SUM(V46:W46)&gt;0),(F46*V46+((H46-1)/4*10)*W46)/SUM(V46:W46),"")</x:f>
      </x:c>
      <x:c r="K46" s="12" t="str">
        <x:f>IF(ISNUMBER(J46),(X46*J46+'Method'!$B$10*'Method'!$B$11)/(X46+'Method'!$B$10),"")</x:f>
      </x:c>
      <x:c r="L46" s="10" t="str">
        <x:f>IF(ISNUMBER(J46),COUNTIFS($J$7:$J$1929,"&gt;"&amp;J46)+1,"")</x:f>
      </x:c>
      <x:c r="M46" s="9" t="str">
        <x:v>Review required</x:v>
      </x:c>
      <x:c r="N46" s="9" t="str">
        <x:v>Concentration not explicit on both saved identities</x:v>
      </x:c>
      <x:c r="O46" s="9" t="str">
        <x:v>https://www.parfumo.com/Perfumes/Attar_Collection/Khaltat_Night_Eau_de_Parfum</x:v>
      </x:c>
      <x:c r="P46" s="9" t="str">
        <x:v>https://www.fragrantica.com/perfume/Attar-Collection/Khaltat-Night-38133.html</x:v>
      </x:c>
      <x:c r="Q46" s="9" t="str">
        <x:v>https://media.parfumo.com/perfumes/e5/e51c3e-khaltat-night-eau-de-parfum-attar-collection_1200.jpg?width=720&amp;aspect_ratio=1:1</x:v>
      </x:c>
      <x:c r="R46" s="9" t="str">
        <x:v>https://fimgs.net/mdimg/perfume-thumbs/375x500.38133.jpg</x:v>
      </x:c>
      <x:c r="S46" s="9" t="str">
        <x:v>Khaltat Night</x:v>
      </x:c>
      <x:c r="T46" s="11" t="str">
        <x:v>2016</x:v>
      </x:c>
      <x:c r="U46" s="10" t="n">
        <x:v>958</x:v>
      </x:c>
      <x:c r="V46" s="14" t="n">
        <x:f>IF(AND(ISNUMBER(G46),G46&gt;0),LOG10(G46)*'Method'!$B$8,"")</x:f>
        <x:v>3.993075912224736</x:v>
      </x:c>
      <x:c r="W46" s="14" t="n">
        <x:f>IF(AND(ISNUMBER(I46),I46&gt;0),LOG10(I46)*'Method'!$B$9,"")</x:f>
        <x:v>2.793425420467328</x:v>
      </x:c>
      <x:c r="X46" s="10" t="str">
        <x:f>IF(ISNUMBER(J46),SUM(G46,I46),"")</x:f>
      </x:c>
      <x:c r="Y46" s="10" t="str">
        <x:f>IF(ISNUMBER(K46),COUNTIFS($K$7:$K$1929,"&gt;"&amp;K46)+1,"")</x:f>
      </x:c>
      <x:c r="Z46" s="9" t="str"/>
      <x:c r="AA46" s="15" t="n">
        <x:v>46108</x:v>
      </x:c>
      <x:c r="AB46" s="9" t="str">
        <x:v>Unknown</x:v>
      </x:c>
    </x:row>
    <x:row r="47" ht="50" customHeight="1">
      <x:c r="A47" s="10" t="n">
        <x:f>IF(ISNUMBER(F47),RANK(F47,$F$7:$F$1929,0),"")</x:f>
        <x:v>34</x:v>
      </x:c>
      <x:c r="B47" s="9" t="str">
        <x:v>Xerjoff</x:v>
      </x:c>
      <x:c r="C47" s="9" t="str">
        <x:v>Amber Star</x:v>
      </x:c>
      <x:c r="D47" s="9" t="str">
        <x:v>Not recorded</x:v>
      </x:c>
      <x:c r="E47" s="11" t="n">
        <x:v>2013</x:v>
      </x:c>
      <x:c r="F47" s="13" t="n">
        <x:v>8.6</x:v>
      </x:c>
      <x:c r="G47" s="10" t="n">
        <x:v>1723</x:v>
      </x:c>
      <x:c r="H47" s="12" t="n">
        <x:v>4.26</x:v>
      </x:c>
      <x:c r="I47" s="10" t="n">
        <x:v>537</x:v>
      </x:c>
      <x:c r="J47" s="12" t="str">
        <x:f>IF(AND(M47="URL identity aligns",ISNUMBER(F47),ISNUMBER(H47),G47&gt;0,I47&gt;0,SUM(V47:W47)&gt;0),(F47*V47+((H47-1)/4*10)*W47)/SUM(V47:W47),"")</x:f>
      </x:c>
      <x:c r="K47" s="12" t="str">
        <x:f>IF(ISNUMBER(J47),(X47*J47+'Method'!$B$10*'Method'!$B$11)/(X47+'Method'!$B$10),"")</x:f>
      </x:c>
      <x:c r="L47" s="10" t="str">
        <x:f>IF(ISNUMBER(J47),COUNTIFS($J$7:$J$1929,"&gt;"&amp;J47)+1,"")</x:f>
      </x:c>
      <x:c r="M47" s="9" t="str">
        <x:v>Review required</x:v>
      </x:c>
      <x:c r="N47" s="9" t="str">
        <x:v>Concentration not explicit on both saved identities</x:v>
      </x:c>
      <x:c r="O47" s="9" t="str">
        <x:v>https://www.parfumo.com/Perfumes/Xerjoff/amber-star</x:v>
      </x:c>
      <x:c r="P47" s="9" t="str">
        <x:v>https://www.fragrantica.com/perfume/Xerjoff/Amber-Star-21618.html</x:v>
      </x:c>
      <x:c r="Q47" s="9" t="str">
        <x:v>https://media.parfumo.com/perfumes/fd/fdccd2-amber-star-xerjoff_1200.jpg?width=720&amp;aspect_ratio=1:1</x:v>
      </x:c>
      <x:c r="R47" s="9" t="str">
        <x:v>https://fimgs.net/mdimg/perfume-thumbs/375x500.21618.jpg</x:v>
      </x:c>
      <x:c r="S47" s="9" t="str">
        <x:v>Amber Star</x:v>
      </x:c>
      <x:c r="T47" s="11" t="str">
        <x:v>2013</x:v>
      </x:c>
      <x:c r="U47" s="10" t="n">
        <x:v>108</x:v>
      </x:c>
      <x:c r="V47" s="14" t="n">
        <x:f>IF(AND(ISNUMBER(G47),G47&gt;0),LOG10(G47)*'Method'!$B$8,"")</x:f>
        <x:v>3.883542332937636</x:v>
      </x:c>
      <x:c r="W47" s="14" t="n">
        <x:f>IF(AND(ISNUMBER(I47),I47&gt;0),LOG10(I47)*'Method'!$B$9,"")</x:f>
        <x:v>2.183979428559648</x:v>
      </x:c>
      <x:c r="X47" s="10" t="str">
        <x:f>IF(ISNUMBER(J47),SUM(G47,I47),"")</x:f>
      </x:c>
      <x:c r="Y47" s="10" t="str">
        <x:f>IF(ISNUMBER(K47),COUNTIFS($K$7:$K$1929,"&gt;"&amp;K47)+1,"")</x:f>
      </x:c>
      <x:c r="Z47" s="9" t="str"/>
      <x:c r="AA47" s="15" t="n">
        <x:v>46108</x:v>
      </x:c>
      <x:c r="AB47" s="9" t="str">
        <x:v>Unknown</x:v>
      </x:c>
    </x:row>
    <x:row r="48" ht="50" customHeight="1">
      <x:c r="A48" s="10" t="n">
        <x:f>IF(ISNUMBER(F48),RANK(F48,$F$7:$F$1929,0),"")</x:f>
        <x:v>34</x:v>
      </x:c>
      <x:c r="B48" s="9" t="str">
        <x:v>Celine</x:v>
      </x:c>
      <x:c r="C48" s="9" t="str">
        <x:v>Black Tie</x:v>
      </x:c>
      <x:c r="D48" s="9" t="str">
        <x:v>Eau de Parfum</x:v>
      </x:c>
      <x:c r="E48" s="11" t="n">
        <x:v>2019</x:v>
      </x:c>
      <x:c r="F48" s="13" t="n">
        <x:v>8.6</x:v>
      </x:c>
      <x:c r="G48" s="10" t="n">
        <x:v>1404</x:v>
      </x:c>
      <x:c r="H48" s="12" t="n">
        <x:v>4.4</x:v>
      </x:c>
      <x:c r="I48" s="10" t="n">
        <x:v>1302</x:v>
      </x:c>
      <x:c r="J48" s="12" t="str">
        <x:f>IF(AND(M48="URL identity aligns",ISNUMBER(F48),ISNUMBER(H48),G48&gt;0,I48&gt;0,SUM(V48:W48)&gt;0),(F48*V48+((H48-1)/4*10)*W48)/SUM(V48:W48),"")</x:f>
      </x:c>
      <x:c r="K48" s="12" t="str">
        <x:f>IF(ISNUMBER(J48),(X48*J48+'Method'!$B$10*'Method'!$B$11)/(X48+'Method'!$B$10),"")</x:f>
      </x:c>
      <x:c r="L48" s="10" t="str">
        <x:f>IF(ISNUMBER(J48),COUNTIFS($J$7:$J$1929,"&gt;"&amp;J48)+1,"")</x:f>
      </x:c>
      <x:c r="M48" s="9" t="str">
        <x:v>Review required</x:v>
      </x:c>
      <x:c r="N48" s="9" t="str">
        <x:v>Concentration not explicit on both saved identities</x:v>
      </x:c>
      <x:c r="O48" s="9" t="str">
        <x:v>https://www.parfumo.com/Perfumes/Celine/black-tie-eau-de-parfum</x:v>
      </x:c>
      <x:c r="P48" s="9" t="str">
        <x:v>https://www.fragrantica.com/perfume/Celine/Black-Tie-57925.html</x:v>
      </x:c>
      <x:c r="Q48" s="9" t="str">
        <x:v>https://media.parfumo.com/perfumes/20/20d2dc-black-tie-celine_1200.jpg?width=720&amp;aspect_ratio=1:1</x:v>
      </x:c>
      <x:c r="R48" s="9" t="str">
        <x:v>https://fimgs.net/mdimg/perfume-thumbs/375x500.57925.jpg</x:v>
      </x:c>
      <x:c r="S48" s="9" t="str">
        <x:v>Black Tie</x:v>
      </x:c>
      <x:c r="T48" s="11" t="str">
        <x:v>2019</x:v>
      </x:c>
      <x:c r="U48" s="10" t="n">
        <x:v>651</x:v>
      </x:c>
      <x:c r="V48" s="14" t="n">
        <x:f>IF(AND(ISNUMBER(G48),G48&gt;0),LOG10(G48)*'Method'!$B$8,"")</x:f>
        <x:v>3.7768405293525475</x:v>
      </x:c>
      <x:c r="W48" s="14" t="n">
        <x:f>IF(AND(ISNUMBER(I48),I48&gt;0),LOG10(I48)*'Method'!$B$9,"")</x:f>
        <x:v>2.491688787385736</x:v>
      </x:c>
      <x:c r="X48" s="10" t="str">
        <x:f>IF(ISNUMBER(J48),SUM(G48,I48),"")</x:f>
      </x:c>
      <x:c r="Y48" s="10" t="str">
        <x:f>IF(ISNUMBER(K48),COUNTIFS($K$7:$K$1929,"&gt;"&amp;K48)+1,"")</x:f>
      </x:c>
      <x:c r="Z48" s="9" t="str"/>
      <x:c r="AA48" s="15" t="n">
        <x:v>46108</x:v>
      </x:c>
      <x:c r="AB48" s="9" t="str">
        <x:v>Unknown</x:v>
      </x:c>
    </x:row>
    <x:row r="49" ht="50" customHeight="1">
      <x:c r="A49" s="10" t="n">
        <x:f>IF(ISNUMBER(F49),RANK(F49,$F$7:$F$1929,0),"")</x:f>
        <x:v>34</x:v>
      </x:c>
      <x:c r="B49" s="9" t="str">
        <x:v>kinetic perfumes</x:v>
      </x:c>
      <x:c r="C49" s="9" t="str">
        <x:v>Sillage</x:v>
      </x:c>
      <x:c r="D49" s="9" t="str">
        <x:v>Parfum</x:v>
      </x:c>
      <x:c r="E49" s="11" t="n">
        <x:v>2022</x:v>
      </x:c>
      <x:c r="F49" s="13" t="n">
        <x:v>8.6</x:v>
      </x:c>
      <x:c r="G49" s="10" t="n">
        <x:v>1395</x:v>
      </x:c>
      <x:c r="H49" s="12" t="n">
        <x:v>4.19</x:v>
      </x:c>
      <x:c r="I49" s="10" t="n">
        <x:v>128</x:v>
      </x:c>
      <x:c r="J49" s="12" t="str">
        <x:f>IF(AND(M49="URL identity aligns",ISNUMBER(F49),ISNUMBER(H49),G49&gt;0,I49&gt;0,SUM(V49:W49)&gt;0),(F49*V49+((H49-1)/4*10)*W49)/SUM(V49:W49),"")</x:f>
      </x:c>
      <x:c r="K49" s="12" t="str">
        <x:f>IF(ISNUMBER(J49),(X49*J49+'Method'!$B$10*'Method'!$B$11)/(X49+'Method'!$B$10),"")</x:f>
      </x:c>
      <x:c r="L49" s="10" t="str">
        <x:f>IF(ISNUMBER(J49),COUNTIFS($J$7:$J$1929,"&gt;"&amp;J49)+1,"")</x:f>
      </x:c>
      <x:c r="M49" s="9" t="str">
        <x:v>Review required</x:v>
      </x:c>
      <x:c r="N49" s="9" t="str">
        <x:v>Concentration not explicit on both saved identities</x:v>
      </x:c>
      <x:c r="O49" s="9" t="str">
        <x:v>https://www.parfumo.com/Perfumes/kinetic-perfumes/sillage</x:v>
      </x:c>
      <x:c r="P49" s="9" t="str">
        <x:v>https://www.fragrantica.com/perfume/Kinetic-Perfumes/Sillage-72333.html</x:v>
      </x:c>
      <x:c r="Q49" s="9" t="str">
        <x:v>https://media.parfumo.com/perfumes/96/967e3d_sillage-kinetic-perfumes_1200.jpg?width=720&amp;aspect_ratio=1:1</x:v>
      </x:c>
      <x:c r="R49" s="9" t="str">
        <x:v>https://fimgs.net/mdimg/perfume-thumbs/375x500.72333.jpg</x:v>
      </x:c>
      <x:c r="S49" s="9" t="str">
        <x:v>Sillage</x:v>
      </x:c>
      <x:c r="T49" s="11" t="str">
        <x:v>2022</x:v>
      </x:c>
      <x:c r="U49" s="10" t="n">
        <x:v>6</x:v>
      </x:c>
      <x:c r="V49" s="14" t="n">
        <x:f>IF(AND(ISNUMBER(G49),G49&gt;0),LOG10(G49)*'Method'!$B$8,"")</x:f>
        <x:v>3.773489049131544</x:v>
      </x:c>
      <x:c r="W49" s="14" t="n">
        <x:f>IF(AND(ISNUMBER(I49),I49&gt;0),LOG10(I49)*'Method'!$B$9,"")</x:f>
        <x:v>1.6857679757182962</x:v>
      </x:c>
      <x:c r="X49" s="10" t="str">
        <x:f>IF(ISNUMBER(J49),SUM(G49,I49),"")</x:f>
      </x:c>
      <x:c r="Y49" s="10" t="str">
        <x:f>IF(ISNUMBER(K49),COUNTIFS($K$7:$K$1929,"&gt;"&amp;K49)+1,"")</x:f>
      </x:c>
      <x:c r="Z49" s="9" t="str"/>
      <x:c r="AA49" s="15" t="n">
        <x:v>46108</x:v>
      </x:c>
      <x:c r="AB49" s="9" t="str">
        <x:v>Unknown</x:v>
      </x:c>
    </x:row>
    <x:row r="50" ht="50" customHeight="1">
      <x:c r="A50" s="10" t="n">
        <x:f>IF(ISNUMBER(F50),RANK(F50,$F$7:$F$1929,0),"")</x:f>
        <x:v>34</x:v>
      </x:c>
      <x:c r="B50" s="9" t="str">
        <x:v>Xerjoff</x:v>
      </x:c>
      <x:c r="C50" s="9" t="str">
        <x:v>Alexandria III</x:v>
      </x:c>
      <x:c r="D50" s="9" t="str">
        <x:v>Not recorded</x:v>
      </x:c>
      <x:c r="E50" s="11" t="n">
        <x:v>2019</x:v>
      </x:c>
      <x:c r="F50" s="13" t="n">
        <x:v>8.6</x:v>
      </x:c>
      <x:c r="G50" s="10" t="n">
        <x:v>1110</x:v>
      </x:c>
      <x:c r="H50" s="12" t="n">
        <x:v>4.26</x:v>
      </x:c>
      <x:c r="I50" s="10" t="n">
        <x:v>766</x:v>
      </x:c>
      <x:c r="J50" s="12" t="str">
        <x:f>IF(AND(M50="URL identity aligns",ISNUMBER(F50),ISNUMBER(H50),G50&gt;0,I50&gt;0,SUM(V50:W50)&gt;0),(F50*V50+((H50-1)/4*10)*W50)/SUM(V50:W50),"")</x:f>
      </x:c>
      <x:c r="K50" s="12" t="str">
        <x:f>IF(ISNUMBER(J50),(X50*J50+'Method'!$B$10*'Method'!$B$11)/(X50+'Method'!$B$10),"")</x:f>
      </x:c>
      <x:c r="L50" s="10" t="str">
        <x:f>IF(ISNUMBER(J50),COUNTIFS($J$7:$J$1929,"&gt;"&amp;J50)+1,"")</x:f>
      </x:c>
      <x:c r="M50" s="9" t="str">
        <x:v>Review required</x:v>
      </x:c>
      <x:c r="N50" s="9" t="str">
        <x:v>Concentration not explicit on both saved identities</x:v>
      </x:c>
      <x:c r="O50" s="9" t="str">
        <x:v>https://www.parfumo.com/Perfumes/Xerjoff/alexandria-iii</x:v>
      </x:c>
      <x:c r="P50" s="9" t="str">
        <x:v>https://www.fragrantica.com/perfume/Xerjoff/Alexandria-III-57363.html</x:v>
      </x:c>
      <x:c r="Q50" s="9" t="str">
        <x:v>https://media.parfumo.com/perfumes/6b/6bcb37-alexandria-iii-xerjoff_1200.jpg?width=720&amp;aspect_ratio=1:1</x:v>
      </x:c>
      <x:c r="R50" s="9" t="str">
        <x:v>https://fimgs.net/mdimg/perfume-thumbs/375x500.57363.jpg</x:v>
      </x:c>
      <x:c r="S50" s="9" t="str">
        <x:v>Alexandria III</x:v>
      </x:c>
      <x:c r="T50" s="11" t="str">
        <x:v>2019</x:v>
      </x:c>
      <x:c r="U50" s="10" t="n">
        <x:v>1698</x:v>
      </x:c>
      <x:c r="V50" s="14" t="n">
        <x:f>IF(AND(ISNUMBER(G50),G50&gt;0),LOG10(G50)*'Method'!$B$8,"")</x:f>
        <x:v>3.6543875745439918</x:v>
      </x:c>
      <x:c r="W50" s="14" t="n">
        <x:f>IF(AND(ISNUMBER(I50),I50&gt;0),LOG10(I50)*'Method'!$B$9,"")</x:f>
        <x:v>2.30738301570608</x:v>
      </x:c>
      <x:c r="X50" s="10" t="str">
        <x:f>IF(ISNUMBER(J50),SUM(G50,I50),"")</x:f>
      </x:c>
      <x:c r="Y50" s="10" t="str">
        <x:f>IF(ISNUMBER(K50),COUNTIFS($K$7:$K$1929,"&gt;"&amp;K50)+1,"")</x:f>
      </x:c>
      <x:c r="Z50" s="9" t="str"/>
      <x:c r="AA50" s="15" t="n">
        <x:v>46108</x:v>
      </x:c>
      <x:c r="AB50" s="9" t="str">
        <x:v>Unknown</x:v>
      </x:c>
    </x:row>
    <x:row r="51" ht="50" customHeight="1">
      <x:c r="A51" s="10" t="n">
        <x:f>IF(ISNUMBER(F51),RANK(F51,$F$7:$F$1929,0),"")</x:f>
        <x:v>34</x:v>
      </x:c>
      <x:c r="B51" s="9" t="str">
        <x:v>Valentino</x:v>
      </x:c>
      <x:c r="C51" s="9" t="str">
        <x:v>Uomo Intense</x:v>
      </x:c>
      <x:c r="D51" s="9" t="str">
        <x:v>Intense</x:v>
      </x:c>
      <x:c r="E51" s="11" t="n">
        <x:v>2016</x:v>
      </x:c>
      <x:c r="F51" s="13" t="n">
        <x:v>8.6</x:v>
      </x:c>
      <x:c r="G51" s="10" t="n">
        <x:v>881</x:v>
      </x:c>
      <x:c r="H51" s="12" t="n">
        <x:v>4.47</x:v>
      </x:c>
      <x:c r="I51" s="10" t="n">
        <x:v>5263</x:v>
      </x:c>
      <x:c r="J51" s="12" t="str">
        <x:f>IF(AND(M51="URL identity aligns",ISNUMBER(F51),ISNUMBER(H51),G51&gt;0,I51&gt;0,SUM(V51:W51)&gt;0),(F51*V51+((H51-1)/4*10)*W51)/SUM(V51:W51),"")</x:f>
      </x:c>
      <x:c r="K51" s="12" t="str">
        <x:f>IF(ISNUMBER(J51),(X51*J51+'Method'!$B$10*'Method'!$B$11)/(X51+'Method'!$B$10),"")</x:f>
      </x:c>
      <x:c r="L51" s="10" t="str">
        <x:f>IF(ISNUMBER(J51),COUNTIFS($J$7:$J$1929,"&gt;"&amp;J51)+1,"")</x:f>
      </x:c>
      <x:c r="M51" s="9" t="str">
        <x:v>Review required</x:v>
      </x:c>
      <x:c r="N51" s="9" t="str">
        <x:v>Fragrantica URL assigned to more than one Parfumo product; Concentration not explicit on both saved identities</x:v>
      </x:c>
      <x:c r="O51" s="9" t="str">
        <x:v>https://www.parfumo.com/Perfumes/Valentino/valentino-uomo-intense</x:v>
      </x:c>
      <x:c r="P51" s="9" t="str">
        <x:v>https://www.fragrantica.com/perfume/Valentino/Valentino-Uomo-Intense-38254.html</x:v>
      </x:c>
      <x:c r="Q51" s="9" t="str">
        <x:v>https://media.parfumo.com/perfumes/ca/ca98e8-valentino-uomo-intense-valentino_1200.jpg?width=720&amp;aspect_ratio=1:1</x:v>
      </x:c>
      <x:c r="R51" s="9" t="str">
        <x:v>https://fimgs.net/mdimg/perfume-thumbs/375x500.38254.jpg</x:v>
      </x:c>
      <x:c r="S51" s="9" t="str">
        <x:v>Uomo Intense</x:v>
      </x:c>
      <x:c r="T51" s="11" t="str">
        <x:v>2016</x:v>
      </x:c>
      <x:c r="U51" s="10" t="n">
        <x:v>1898</x:v>
      </x:c>
      <x:c r="V51" s="14" t="n">
        <x:f>IF(AND(ISNUMBER(G51),G51&gt;0),LOG10(G51)*'Method'!$B$8,"")</x:f>
        <x:v>3.5339710900944596</x:v>
      </x:c>
      <x:c r="W51" s="14" t="n">
        <x:f>IF(AND(ISNUMBER(I51),I51&gt;0),LOG10(I51)*'Method'!$B$9,"")</x:f>
        <x:v>2.9769866960138245</x:v>
      </x:c>
      <x:c r="X51" s="10" t="str">
        <x:f>IF(ISNUMBER(J51),SUM(G51,I51),"")</x:f>
      </x:c>
      <x:c r="Y51" s="10" t="str">
        <x:f>IF(ISNUMBER(K51),COUNTIFS($K$7:$K$1929,"&gt;"&amp;K51)+1,"")</x:f>
      </x:c>
      <x:c r="Z51" s="9" t="str"/>
      <x:c r="AA51" s="15" t="n">
        <x:v>46108</x:v>
      </x:c>
      <x:c r="AB51" s="9" t="str">
        <x:v>Unknown</x:v>
      </x:c>
    </x:row>
    <x:row r="52" ht="50" customHeight="1">
      <x:c r="A52" s="10" t="n">
        <x:f>IF(ISNUMBER(F52),RANK(F52,$F$7:$F$1929,0),"")</x:f>
        <x:v>34</x:v>
      </x:c>
      <x:c r="B52" s="9" t="str">
        <x:v>Byredo</x:v>
      </x:c>
      <x:c r="C52" s="9" t="str">
        <x:v>Bal d'Afrique</x:v>
      </x:c>
      <x:c r="D52" s="9" t="str">
        <x:v>Absolu de Parfum</x:v>
      </x:c>
      <x:c r="E52" s="11" t="n">
        <x:v>2025</x:v>
      </x:c>
      <x:c r="F52" s="13" t="n">
        <x:v>8.6</x:v>
      </x:c>
      <x:c r="G52" s="10" t="n">
        <x:v>315</x:v>
      </x:c>
      <x:c r="H52" s="12" t="n">
        <x:v>4.45</x:v>
      </x:c>
      <x:c r="I52" s="10" t="n">
        <x:v>1110</x:v>
      </x:c>
      <x:c r="J52" s="12" t="str">
        <x:f>IF(AND(M52="URL identity aligns",ISNUMBER(F52),ISNUMBER(H52),G52&gt;0,I52&gt;0,SUM(V52:W52)&gt;0),(F52*V52+((H52-1)/4*10)*W52)/SUM(V52:W52),"")</x:f>
      </x:c>
      <x:c r="K52" s="12" t="str">
        <x:f>IF(ISNUMBER(J52),(X52*J52+'Method'!$B$10*'Method'!$B$11)/(X52+'Method'!$B$10),"")</x:f>
      </x:c>
      <x:c r="L52" s="10" t="str">
        <x:f>IF(ISNUMBER(J52),COUNTIFS($J$7:$J$1929,"&gt;"&amp;J52)+1,"")</x:f>
      </x:c>
      <x:c r="M52" s="9" t="str">
        <x:v>Review required</x:v>
      </x:c>
      <x:c r="N52" s="9" t="str">
        <x:v>Product, variant, gender or year terms differ between URLs; Concentration not explicit on both saved identities</x:v>
      </x:c>
      <x:c r="O52" s="9" t="str">
        <x:v>https://www.parfumo.com/Perfumes/Byredo/bal-d-afrique-absolu-de-parfum</x:v>
      </x:c>
      <x:c r="P52" s="9" t="str">
        <x:v>https://www.fragrantica.com/perfume/Byredo/Bal-d-Afrique-Absolu-108421.html</x:v>
      </x:c>
      <x:c r="Q52" s="9" t="str">
        <x:v>https://media.parfumo.com/perfumes/2b/2b4708_bal-d-afrique-absolu-de-parfum-byredo_1200.jpg?width=720&amp;aspect_ratio=1:1</x:v>
      </x:c>
      <x:c r="R52" s="9" t="str">
        <x:v>https://fimgs.net/mdimg/perfume-thumbs/375x500.108421.jpg</x:v>
      </x:c>
      <x:c r="S52" s="9" t="str">
        <x:v>Bal d'Afrique</x:v>
      </x:c>
      <x:c r="T52" s="11" t="str">
        <x:v>2025</x:v>
      </x:c>
      <x:c r="U52" s="10" t="n">
        <x:v>1240</x:v>
      </x:c>
      <x:c r="V52" s="14" t="n">
        <x:f>IF(AND(ISNUMBER(G52),G52&gt;0),LOG10(G52)*'Method'!$B$8,"")</x:f>
        <x:v>2.99797266454752</x:v>
      </x:c>
      <x:c r="W52" s="14" t="n">
        <x:f>IF(AND(ISNUMBER(I52),I52&gt;0),LOG10(I52)*'Method'!$B$9,"")</x:f>
        <x:v>2.436258383029328</x:v>
      </x:c>
      <x:c r="X52" s="10" t="str">
        <x:f>IF(ISNUMBER(J52),SUM(G52,I52),"")</x:f>
      </x:c>
      <x:c r="Y52" s="10" t="str">
        <x:f>IF(ISNUMBER(K52),COUNTIFS($K$7:$K$1929,"&gt;"&amp;K52)+1,"")</x:f>
      </x:c>
      <x:c r="Z52" s="9" t="str"/>
      <x:c r="AA52" s="15" t="n">
        <x:v>46108</x:v>
      </x:c>
      <x:c r="AB52" s="9" t="str">
        <x:v>Unknown</x:v>
      </x:c>
    </x:row>
    <x:row r="53" ht="50" customHeight="1">
      <x:c r="A53" s="10" t="n">
        <x:f>IF(ISNUMBER(F53),RANK(F53,$F$7:$F$1929,0),"")</x:f>
        <x:v>34</x:v>
      </x:c>
      <x:c r="B53" s="9" t="str">
        <x:v>Ahmed Al Maghribi</x:v>
      </x:c>
      <x:c r="C53" s="9" t="str">
        <x:v>Laathani /لاثاني</x:v>
      </x:c>
      <x:c r="D53" s="9" t="str">
        <x:v>Not recorded</x:v>
      </x:c>
      <x:c r="E53" s="11" t="n">
        <x:v>2024</x:v>
      </x:c>
      <x:c r="F53" s="13" t="n">
        <x:v>8.6</x:v>
      </x:c>
      <x:c r="G53" s="10" t="n">
        <x:v>295</x:v>
      </x:c>
      <x:c r="H53" s="12" t="n">
        <x:v>4.62</x:v>
      </x:c>
      <x:c r="I53" s="10" t="n">
        <x:v>168</x:v>
      </x:c>
      <x:c r="J53" s="12" t="str">
        <x:f>IF(AND(M53="URL identity aligns",ISNUMBER(F53),ISNUMBER(H53),G53&gt;0,I53&gt;0,SUM(V53:W53)&gt;0),(F53*V53+((H53-1)/4*10)*W53)/SUM(V53:W53),"")</x:f>
      </x:c>
      <x:c r="K53" s="12" t="str">
        <x:f>IF(ISNUMBER(J53),(X53*J53+'Method'!$B$10*'Method'!$B$11)/(X53+'Method'!$B$10),"")</x:f>
      </x:c>
      <x:c r="L53" s="10" t="str">
        <x:f>IF(ISNUMBER(J53),COUNTIFS($J$7:$J$1929,"&gt;"&amp;J53)+1,"")</x:f>
      </x:c>
      <x:c r="M53" s="9" t="str">
        <x:v>Review required</x:v>
      </x:c>
      <x:c r="N53" s="9" t="str">
        <x:v>Concentration not explicit on both saved identities</x:v>
      </x:c>
      <x:c r="O53" s="9" t="str">
        <x:v>https://www.parfumo.com/Perfumes/Ahmed_Al_Maghribi/laathani</x:v>
      </x:c>
      <x:c r="P53" s="9" t="str">
        <x:v>https://www.fragrantica.com/perfume/Ahmed-Al-Maghribi/Laathani-104338.html</x:v>
      </x:c>
      <x:c r="Q53" s="9" t="str">
        <x:v>https://media.parfumo.com/perfumes/aa/aaccc1-laathani-ahmed-al-maghribi_1200.jpg?width=720&amp;aspect_ratio=1:1</x:v>
      </x:c>
      <x:c r="R53" s="9" t="str">
        <x:v>https://fimgs.net/mdimg/perfume-thumbs/375x500.104338.jpg</x:v>
      </x:c>
      <x:c r="S53" s="9" t="str">
        <x:v>Laathani /لاثاني</x:v>
      </x:c>
      <x:c r="T53" s="11" t="str">
        <x:v>2024</x:v>
      </x:c>
      <x:c r="U53" s="10" t="n">
        <x:v>1664</x:v>
      </x:c>
      <x:c r="V53" s="14" t="n">
        <x:f>IF(AND(ISNUMBER(G53),G53&gt;0),LOG10(G53)*'Method'!$B$8,"")</x:f>
        <x:v>2.963786419173792</x:v>
      </x:c>
      <x:c r="W53" s="14" t="n">
        <x:f>IF(AND(ISNUMBER(I53),I53&gt;0),LOG10(I53)*'Method'!$B$9,"")</x:f>
        <x:v>1.7802474253806881</x:v>
      </x:c>
      <x:c r="X53" s="10" t="str">
        <x:f>IF(ISNUMBER(J53),SUM(G53,I53),"")</x:f>
      </x:c>
      <x:c r="Y53" s="10" t="str">
        <x:f>IF(ISNUMBER(K53),COUNTIFS($K$7:$K$1929,"&gt;"&amp;K53)+1,"")</x:f>
      </x:c>
      <x:c r="Z53" s="9" t="str"/>
      <x:c r="AA53" s="15" t="n">
        <x:v>46108</x:v>
      </x:c>
      <x:c r="AB53" s="9" t="str">
        <x:v>Unknown</x:v>
      </x:c>
    </x:row>
    <x:row r="54" ht="50" customHeight="1">
      <x:c r="A54" s="10" t="n">
        <x:f>IF(ISNUMBER(F54),RANK(F54,$F$7:$F$1929,0),"")</x:f>
        <x:v>34</x:v>
      </x:c>
      <x:c r="B54" s="9" t="str">
        <x:v>Clive Christian</x:v>
      </x:c>
      <x:c r="C54" s="9" t="str">
        <x:v>C: Woody Leather</x:v>
      </x:c>
      <x:c r="D54" s="9" t="str">
        <x:v>Intense</x:v>
      </x:c>
      <x:c r="E54" s="11" t="n">
        <x:v>2017</x:v>
      </x:c>
      <x:c r="F54" s="13" t="n">
        <x:v>8.6</x:v>
      </x:c>
      <x:c r="G54" s="10" t="n">
        <x:v>291</x:v>
      </x:c>
      <x:c r="H54" s="12" t="n">
        <x:v>4.27</x:v>
      </x:c>
      <x:c r="I54" s="10" t="n">
        <x:v>409</x:v>
      </x:c>
      <x:c r="J54" s="12" t="str">
        <x:f>IF(AND(M54="URL identity aligns",ISNUMBER(F54),ISNUMBER(H54),G54&gt;0,I54&gt;0,SUM(V54:W54)&gt;0),(F54*V54+((H54-1)/4*10)*W54)/SUM(V54:W54),"")</x:f>
      </x:c>
      <x:c r="K54" s="12" t="str">
        <x:f>IF(ISNUMBER(J54),(X54*J54+'Method'!$B$10*'Method'!$B$11)/(X54+'Method'!$B$10),"")</x:f>
      </x:c>
      <x:c r="L54" s="10" t="str">
        <x:f>IF(ISNUMBER(J54),COUNTIFS($J$7:$J$1929,"&gt;"&amp;J54)+1,"")</x:f>
      </x:c>
      <x:c r="M54" s="9" t="str">
        <x:v>Review required</x:v>
      </x:c>
      <x:c r="N54" s="9" t="str">
        <x:v>Product, variant, gender or year terms differ between URLs; Concentration not explicit on both saved identities</x:v>
      </x:c>
      <x:c r="O54" s="9" t="str">
        <x:v>https://www.parfumo.com/Perfumes/Clive_Christian/c-woody-leather</x:v>
      </x:c>
      <x:c r="P54" s="9" t="str">
        <x:v>https://www.fragrantica.com/perfume/Clive-Christian/C-for-Men-Woody-Leather-With-Oudh-Intense-47337.html</x:v>
      </x:c>
      <x:c r="Q54" s="9" t="str">
        <x:v>https://media.parfumo.com/perfumes/09/093dbd-c-woody-leather-clive-christian_1200.jpg?width=720&amp;aspect_ratio=1:1</x:v>
      </x:c>
      <x:c r="R54" s="9" t="str">
        <x:v>https://fimgs.net/mdimg/perfume-thumbs/375x500.47337.jpg</x:v>
      </x:c>
      <x:c r="S54" s="9" t="str">
        <x:v>C: Woody Leather</x:v>
      </x:c>
      <x:c r="T54" s="11" t="str">
        <x:v>2017</x:v>
      </x:c>
      <x:c r="U54" s="10" t="n">
        <x:v>1787</x:v>
      </x:c>
      <x:c r="V54" s="14" t="n">
        <x:f>IF(AND(ISNUMBER(G54),G54&gt;0),LOG10(G54)*'Method'!$B$8,"")</x:f>
        <x:v>2.956671586783092</x:v>
      </x:c>
      <x:c r="W54" s="14" t="n">
        <x:f>IF(AND(ISNUMBER(I54),I54&gt;0),LOG10(I54)*'Method'!$B$9,"")</x:f>
        <x:v>2.0893786464058723</x:v>
      </x:c>
      <x:c r="X54" s="10" t="str">
        <x:f>IF(ISNUMBER(J54),SUM(G54,I54),"")</x:f>
      </x:c>
      <x:c r="Y54" s="10" t="str">
        <x:f>IF(ISNUMBER(K54),COUNTIFS($K$7:$K$1929,"&gt;"&amp;K54)+1,"")</x:f>
      </x:c>
      <x:c r="Z54" s="9" t="str"/>
      <x:c r="AA54" s="15" t="n">
        <x:v>46108</x:v>
      </x:c>
      <x:c r="AB54" s="9" t="str">
        <x:v>Unknown</x:v>
      </x:c>
    </x:row>
    <x:row r="55" ht="50" customHeight="1">
      <x:c r="A55" s="10" t="n">
        <x:f>IF(ISNUMBER(F55),RANK(F55,$F$7:$F$1929,0),"")</x:f>
        <x:v>34</x:v>
      </x:c>
      <x:c r="B55" s="9" t="str">
        <x:v>Dolce &amp; Gabbana</x:v>
      </x:c>
      <x:c r="C55" s="9" t="str">
        <x:v>The One Luminous Night</x:v>
      </x:c>
      <x:c r="D55" s="9" t="str">
        <x:v>Not recorded</x:v>
      </x:c>
      <x:c r="E55" s="11" t="n">
        <x:v>2021</x:v>
      </x:c>
      <x:c r="F55" s="13" t="n">
        <x:v>8.6</x:v>
      </x:c>
      <x:c r="G55" s="10" t="n">
        <x:v>287</x:v>
      </x:c>
      <x:c r="H55" s="12" t="n">
        <x:v>4.6</x:v>
      </x:c>
      <x:c r="I55" s="10" t="n">
        <x:v>1065</x:v>
      </x:c>
      <x:c r="J55" s="12" t="str">
        <x:f>IF(AND(M55="URL identity aligns",ISNUMBER(F55),ISNUMBER(H55),G55&gt;0,I55&gt;0,SUM(V55:W55)&gt;0),(F55*V55+((H55-1)/4*10)*W55)/SUM(V55:W55),"")</x:f>
      </x:c>
      <x:c r="K55" s="12" t="str">
        <x:f>IF(ISNUMBER(J55),(X55*J55+'Method'!$B$10*'Method'!$B$11)/(X55+'Method'!$B$10),"")</x:f>
      </x:c>
      <x:c r="L55" s="10" t="str">
        <x:f>IF(ISNUMBER(J55),COUNTIFS($J$7:$J$1929,"&gt;"&amp;J55)+1,"")</x:f>
      </x:c>
      <x:c r="M55" s="9" t="str">
        <x:v>Review required</x:v>
      </x:c>
      <x:c r="N55" s="9" t="str">
        <x:v>Concentration not explicit on both saved identities</x:v>
      </x:c>
      <x:c r="O55" s="9" t="str">
        <x:v>https://www.parfumo.com/Perfumes/Dolce_Gabbana/the-one-luminous-night</x:v>
      </x:c>
      <x:c r="P55" s="9" t="str">
        <x:v>https://www.fragrantica.com/perfume/Dolce-Gabbana/The-One-Luminous-Night-65224.html</x:v>
      </x:c>
      <x:c r="Q55" s="9" t="str">
        <x:v>https://media.parfumo.com/perfumes/49/4980a8-the-one-luminous-night-dolce-gabbana_1200.jpg?width=720&amp;aspect_ratio=1:1</x:v>
      </x:c>
      <x:c r="R55" s="9" t="str">
        <x:v>https://fimgs.net/mdimg/perfume-thumbs/375x500.65224.jpg</x:v>
      </x:c>
      <x:c r="S55" s="9" t="str">
        <x:v>The One Luminous Night</x:v>
      </x:c>
      <x:c r="T55" s="11" t="str">
        <x:v>2021</x:v>
      </x:c>
      <x:c r="U55" s="10" t="n">
        <x:v>1541</x:v>
      </x:c>
      <x:c r="V55" s="14" t="n">
        <x:f>IF(AND(ISNUMBER(G55),G55&gt;0),LOG10(G55)*'Method'!$B$8,"")</x:f>
        <x:v>2.949458276080788</x:v>
      </x:c>
      <x:c r="W55" s="14" t="n">
        <x:f>IF(AND(ISNUMBER(I55),I55&gt;0),LOG10(I55)*'Method'!$B$9,"")</x:f>
        <x:v>2.421879686219808</x:v>
      </x:c>
      <x:c r="X55" s="10" t="str">
        <x:f>IF(ISNUMBER(J55),SUM(G55,I55),"")</x:f>
      </x:c>
      <x:c r="Y55" s="10" t="str">
        <x:f>IF(ISNUMBER(K55),COUNTIFS($K$7:$K$1929,"&gt;"&amp;K55)+1,"")</x:f>
      </x:c>
      <x:c r="Z55" s="9" t="str"/>
      <x:c r="AA55" s="15" t="n">
        <x:v>46108</x:v>
      </x:c>
      <x:c r="AB55" s="9" t="str">
        <x:v>Unknown</x:v>
      </x:c>
    </x:row>
    <x:row r="56" ht="50" customHeight="1">
      <x:c r="A56" s="10" t="n">
        <x:f>IF(ISNUMBER(F56),RANK(F56,$F$7:$F$1929,0),"")</x:f>
        <x:v>34</x:v>
      </x:c>
      <x:c r="B56" s="9" t="str">
        <x:v>Rayhaan</x:v>
      </x:c>
      <x:c r="C56" s="9" t="str">
        <x:v>Aquatica</x:v>
      </x:c>
      <x:c r="D56" s="9" t="str">
        <x:v>Not recorded</x:v>
      </x:c>
      <x:c r="E56" s="11" t="n">
        <x:v>2025</x:v>
      </x:c>
      <x:c r="F56" s="13" t="n">
        <x:v>8.6</x:v>
      </x:c>
      <x:c r="G56" s="10" t="n">
        <x:v>263</x:v>
      </x:c>
      <x:c r="H56" s="12" t="n">
        <x:v>4.49</x:v>
      </x:c>
      <x:c r="I56" s="10" t="n">
        <x:v>1092</x:v>
      </x:c>
      <x:c r="J56" s="12" t="str">
        <x:f>IF(AND(M56="URL identity aligns",ISNUMBER(F56),ISNUMBER(H56),G56&gt;0,I56&gt;0,SUM(V56:W56)&gt;0),(F56*V56+((H56-1)/4*10)*W56)/SUM(V56:W56),"")</x:f>
      </x:c>
      <x:c r="K56" s="12" t="str">
        <x:f>IF(ISNUMBER(J56),(X56*J56+'Method'!$B$10*'Method'!$B$11)/(X56+'Method'!$B$10),"")</x:f>
      </x:c>
      <x:c r="L56" s="10" t="str">
        <x:f>IF(ISNUMBER(J56),COUNTIFS($J$7:$J$1929,"&gt;"&amp;J56)+1,"")</x:f>
      </x:c>
      <x:c r="M56" s="9" t="str">
        <x:v>Review required</x:v>
      </x:c>
      <x:c r="N56" s="9" t="str">
        <x:v>Concentration not explicit on both saved identities</x:v>
      </x:c>
      <x:c r="O56" s="9" t="str">
        <x:v>https://www.parfumo.com/Perfumes/rayhaan/aquatica</x:v>
      </x:c>
      <x:c r="P56" s="9" t="str">
        <x:v>https://www.fragrantica.com/perfume/Rayhaan/Aquatica-120605.html</x:v>
      </x:c>
      <x:c r="Q56" s="9" t="str">
        <x:v>https://media.parfumo.com/perfumes/4a/4a43cb_aquatica-rayhaan_1200.jpg?width=720&amp;aspect_ratio=1:1</x:v>
      </x:c>
      <x:c r="R56" s="9" t="str">
        <x:v>https://fimgs.net/mdimg/perfume-thumbs/375x500.120605.jpg</x:v>
      </x:c>
      <x:c r="S56" s="9" t="str">
        <x:v>Aquatica</x:v>
      </x:c>
      <x:c r="T56" s="11" t="str">
        <x:v>2025</x:v>
      </x:c>
      <x:c r="U56" s="10" t="n">
        <x:v>542</x:v>
      </x:c>
      <x:c r="V56" s="14" t="n">
        <x:f>IF(AND(ISNUMBER(G56),G56&gt;0),LOG10(G56)*'Method'!$B$8,"")</x:f>
        <x:v>2.9039468981877117</x:v>
      </x:c>
      <x:c r="W56" s="14" t="n">
        <x:f>IF(AND(ISNUMBER(I56),I56&gt;0),LOG10(I56)*'Method'!$B$9,"")</x:f>
        <x:v>2.430578110694976</x:v>
      </x:c>
      <x:c r="X56" s="10" t="str">
        <x:f>IF(ISNUMBER(J56),SUM(G56,I56),"")</x:f>
      </x:c>
      <x:c r="Y56" s="10" t="str">
        <x:f>IF(ISNUMBER(K56),COUNTIFS($K$7:$K$1929,"&gt;"&amp;K56)+1,"")</x:f>
      </x:c>
      <x:c r="Z56" s="9" t="str"/>
      <x:c r="AA56" s="15" t="n">
        <x:v>46108</x:v>
      </x:c>
      <x:c r="AB56" s="9" t="str">
        <x:v>Unknown</x:v>
      </x:c>
    </x:row>
    <x:row r="57" ht="50" customHeight="1">
      <x:c r="A57" s="10" t="n">
        <x:f>IF(ISNUMBER(F57),RANK(F57,$F$7:$F$1929,0),"")</x:f>
        <x:v>34</x:v>
      </x:c>
      <x:c r="B57" s="9" t="str">
        <x:v>French Avenue</x:v>
      </x:c>
      <x:c r="C57" s="9" t="str">
        <x:v>Royal Blend</x:v>
      </x:c>
      <x:c r="D57" s="9" t="str">
        <x:v>Not recorded</x:v>
      </x:c>
      <x:c r="E57" s="11" t="n">
        <x:v>2023</x:v>
      </x:c>
      <x:c r="F57" s="13" t="n">
        <x:v>8.6</x:v>
      </x:c>
      <x:c r="G57" s="10" t="n">
        <x:v>240</x:v>
      </x:c>
      <x:c r="H57" s="12" t="n">
        <x:v>4.49</x:v>
      </x:c>
      <x:c r="I57" s="10" t="n">
        <x:v>965</x:v>
      </x:c>
      <x:c r="J57" s="12" t="str">
        <x:f>IF(AND(M57="URL identity aligns",ISNUMBER(F57),ISNUMBER(H57),G57&gt;0,I57&gt;0,SUM(V57:W57)&gt;0),(F57*V57+((H57-1)/4*10)*W57)/SUM(V57:W57),"")</x:f>
      </x:c>
      <x:c r="K57" s="12" t="str">
        <x:f>IF(ISNUMBER(J57),(X57*J57+'Method'!$B$10*'Method'!$B$11)/(X57+'Method'!$B$10),"")</x:f>
      </x:c>
      <x:c r="L57" s="10" t="str">
        <x:f>IF(ISNUMBER(J57),COUNTIFS($J$7:$J$1929,"&gt;"&amp;J57)+1,"")</x:f>
      </x:c>
      <x:c r="M57" s="9" t="str">
        <x:v>Review required</x:v>
      </x:c>
      <x:c r="N57" s="9" t="str">
        <x:v>Concentration not explicit on both saved identities</x:v>
      </x:c>
      <x:c r="O57" s="9" t="str">
        <x:v>https://www.parfumo.com/Perfumes/french-avenue/royal-blend</x:v>
      </x:c>
      <x:c r="P57" s="9" t="str">
        <x:v>https://www.fragrantica.com/perfume/French-Avenue/Royal-Blend-94022.html</x:v>
      </x:c>
      <x:c r="Q57" s="9" t="str">
        <x:v>https://media.parfumo.com/perfumes/36/363335_royal-blend-french-avenue_1200.jpg?width=480&amp;aspect_ratio=1:1</x:v>
      </x:c>
      <x:c r="R57" s="9" t="str">
        <x:v>https://fimgs.net/mdimg/perfume-thumbs/375x500.94022.jpg</x:v>
      </x:c>
      <x:c r="S57" s="9" t="str">
        <x:v>Royal Blend</x:v>
      </x:c>
      <x:c r="T57" s="11" t="str">
        <x:v>2023</x:v>
      </x:c>
      <x:c r="U57" s="10" t="n">
        <x:v>1221</x:v>
      </x:c>
      <x:c r="V57" s="14" t="n">
        <x:f>IF(AND(ISNUMBER(G57),G57&gt;0),LOG10(G57)*'Method'!$B$8,"")</x:f>
        <x:v>2.856253490053932</x:v>
      </x:c>
      <x:c r="W57" s="14" t="n">
        <x:f>IF(AND(ISNUMBER(I57),I57&gt;0),LOG10(I57)*'Method'!$B$9,"")</x:f>
        <x:v>2.387621850675032</x:v>
      </x:c>
      <x:c r="X57" s="10" t="str">
        <x:f>IF(ISNUMBER(J57),SUM(G57,I57),"")</x:f>
      </x:c>
      <x:c r="Y57" s="10" t="str">
        <x:f>IF(ISNUMBER(K57),COUNTIFS($K$7:$K$1929,"&gt;"&amp;K57)+1,"")</x:f>
      </x:c>
      <x:c r="Z57" s="9" t="str"/>
      <x:c r="AA57" s="15" t="n">
        <x:v>46108</x:v>
      </x:c>
      <x:c r="AB57" s="9" t="str">
        <x:v>Unknown</x:v>
      </x:c>
    </x:row>
    <x:row r="58" ht="50" customHeight="1">
      <x:c r="A58" s="10" t="n">
        <x:f>IF(ISNUMBER(F58),RANK(F58,$F$7:$F$1929,0),"")</x:f>
        <x:v>34</x:v>
      </x:c>
      <x:c r="B58" s="9" t="str">
        <x:v>Dolce &amp; Gabbana</x:v>
      </x:c>
      <x:c r="C58" s="9" t="str">
        <x:v>By Man</x:v>
      </x:c>
      <x:c r="D58" s="9" t="str">
        <x:v>Not recorded</x:v>
      </x:c>
      <x:c r="E58" s="11" t="n">
        <x:v>1998</x:v>
      </x:c>
      <x:c r="F58" s="13" t="n">
        <x:v>8.6</x:v>
      </x:c>
      <x:c r="G58" s="10" t="n">
        <x:v>189</x:v>
      </x:c>
      <x:c r="H58" s="12" t="n">
        <x:v>4.52</x:v>
      </x:c>
      <x:c r="I58" s="10" t="n">
        <x:v>745</x:v>
      </x:c>
      <x:c r="J58" s="12" t="str">
        <x:f>IF(AND(M58="URL identity aligns",ISNUMBER(F58),ISNUMBER(H58),G58&gt;0,I58&gt;0,SUM(V58:W58)&gt;0),(F58*V58+((H58-1)/4*10)*W58)/SUM(V58:W58),"")</x:f>
      </x:c>
      <x:c r="K58" s="12" t="str">
        <x:f>IF(ISNUMBER(J58),(X58*J58+'Method'!$B$10*'Method'!$B$11)/(X58+'Method'!$B$10),"")</x:f>
      </x:c>
      <x:c r="L58" s="10" t="str">
        <x:f>IF(ISNUMBER(J58),COUNTIFS($J$7:$J$1929,"&gt;"&amp;J58)+1,"")</x:f>
      </x:c>
      <x:c r="M58" s="9" t="str">
        <x:v>Review required</x:v>
      </x:c>
      <x:c r="N58" s="9" t="str">
        <x:v>Product, variant, gender or year terms differ between URLs; Concentration not explicit on both saved identities</x:v>
      </x:c>
      <x:c r="O58" s="9" t="str">
        <x:v>https://www.parfumo.com/Perfumes/Dolce_Gabbana/By_Man</x:v>
      </x:c>
      <x:c r="P58" s="9" t="str">
        <x:v>https://www.fragrantica.com/perfume/Dolce-Gabbana/By-490.html</x:v>
      </x:c>
      <x:c r="Q58" s="9" t="str">
        <x:v>https://media.parfumo.com/perfumes/6b/6b7548-by-man-dolce-gabbana_1200.jpg?width=720&amp;aspect_ratio=1:1</x:v>
      </x:c>
      <x:c r="R58" s="9" t="str">
        <x:v>https://fimgs.net/mdimg/perfume-thumbs/375x500.490.jpg</x:v>
      </x:c>
      <x:c r="S58" s="9" t="str">
        <x:v>By Man</x:v>
      </x:c>
      <x:c r="T58" s="11" t="str">
        <x:v>1998</x:v>
      </x:c>
      <x:c r="U58" s="10" t="n">
        <x:v>1079</x:v>
      </x:c>
      <x:c r="V58" s="14" t="n">
        <x:f>IF(AND(ISNUMBER(G58),G58&gt;0),LOG10(G58)*'Method'!$B$8,"")</x:f>
        <x:v>2.731754165007888</x:v>
      </x:c>
      <x:c r="W58" s="14" t="n">
        <x:f>IF(AND(ISNUMBER(I58),I58&gt;0),LOG10(I58)*'Method'!$B$9,"")</x:f>
        <x:v>2.297725018198632</x:v>
      </x:c>
      <x:c r="X58" s="10" t="str">
        <x:f>IF(ISNUMBER(J58),SUM(G58,I58),"")</x:f>
      </x:c>
      <x:c r="Y58" s="10" t="str">
        <x:f>IF(ISNUMBER(K58),COUNTIFS($K$7:$K$1929,"&gt;"&amp;K58)+1,"")</x:f>
      </x:c>
      <x:c r="Z58" s="9" t="str"/>
      <x:c r="AA58" s="15" t="n">
        <x:v>46108</x:v>
      </x:c>
      <x:c r="AB58" s="9" t="str">
        <x:v>Unknown</x:v>
      </x:c>
    </x:row>
    <x:row r="59" ht="50" customHeight="1">
      <x:c r="A59" s="10" t="n">
        <x:f>IF(ISNUMBER(F59),RANK(F59,$F$7:$F$1929,0),"")</x:f>
        <x:v>34</x:v>
      </x:c>
      <x:c r="B59" s="9" t="str">
        <x:v>matiere premiere</x:v>
      </x:c>
      <x:c r="C59" s="9" t="str">
        <x:v>Falcon Leather</x:v>
      </x:c>
      <x:c r="D59" s="9" t="str">
        <x:v>Extrait de Parfum</x:v>
      </x:c>
      <x:c r="E59" s="11" t="n">
        <x:v>2024</x:v>
      </x:c>
      <x:c r="F59" s="13" t="n">
        <x:v>8.6</x:v>
      </x:c>
      <x:c r="G59" s="10" t="n">
        <x:v>182</x:v>
      </x:c>
      <x:c r="H59" s="12" t="n">
        <x:v>4.23</x:v>
      </x:c>
      <x:c r="I59" s="10" t="n">
        <x:v>214</x:v>
      </x:c>
      <x:c r="J59" s="12" t="n">
        <x:f>IF(AND(M59="URL identity aligns",ISNUMBER(F59),ISNUMBER(H59),G59&gt;0,I59&gt;0,SUM(V59:W59)&gt;0),(F59*V59+((H59-1)/4*10)*W59)/SUM(V59:W59),"")</x:f>
        <x:v>8.386126602463294</x:v>
      </x:c>
      <x:c r="K59" s="12" t="n">
        <x:f>IF(ISNUMBER(J59),(X59*J59+'Method'!$B$10*'Method'!$B$11)/(X59+'Method'!$B$10),"")</x:f>
        <x:v>7.980048589588559</x:v>
      </x:c>
      <x:c r="L59" s="10" t="n">
        <x:f>IF(ISNUMBER(J59),COUNTIFS($J$7:$J$1929,"&gt;"&amp;J59)+1,"")</x:f>
        <x:v>20</x:v>
      </x:c>
      <x:c r="M59" s="9" t="str">
        <x:v>URL identity aligns</x:v>
      </x:c>
      <x:c r="N59" s="9" t="str">
        <x:v>Brand, name tokens and concentration agree in saved URLs</x:v>
      </x:c>
      <x:c r="O59" s="9" t="str">
        <x:v>https://www.parfumo.com/Perfumes/matiere-premiere/falcon-leather-extrait-de-parfum</x:v>
      </x:c>
      <x:c r="P59" s="9" t="str">
        <x:v>https://www.fragrantica.com/perfume/Matiere-Premiere/Falcon-Leather-Extrait-96042.html</x:v>
      </x:c>
      <x:c r="Q59" s="9" t="str">
        <x:v>https://media.parfumo.com/perfumes/aa/aa0228-falcon-leather-extrait-de-parfum-matiere-premiere_1200.jpg?width=720&amp;aspect_ratio=1:1</x:v>
      </x:c>
      <x:c r="R59" s="9" t="str">
        <x:v>https://fimgs.net/mdimg/perfume-thumbs/375x500.96042.jpg</x:v>
      </x:c>
      <x:c r="S59" s="9" t="str">
        <x:v>Falcon Leather Matière Première</x:v>
      </x:c>
      <x:c r="T59" s="11" t="str">
        <x:v>2024</x:v>
      </x:c>
      <x:c r="U59" s="10" t="n">
        <x:v>1875</x:v>
      </x:c>
      <x:c r="V59" s="14" t="n">
        <x:f>IF(AND(ISNUMBER(G59),G59&gt;0),LOG10(G59)*'Method'!$B$8,"")</x:f>
        <x:v>2.7120856655820837</x:v>
      </x:c>
      <x:c r="W59" s="14" t="n">
        <x:f>IF(AND(ISNUMBER(I59),I59&gt;0),LOG10(I59)*'Method'!$B$9,"")</x:f>
        <x:v>1.8643310186793522</x:v>
      </x:c>
      <x:c r="X59" s="10" t="n">
        <x:f>IF(ISNUMBER(J59),SUM(G59,I59),"")</x:f>
        <x:v>396</x:v>
      </x:c>
      <x:c r="Y59" s="10" t="n">
        <x:f>IF(ISNUMBER(K59),COUNTIFS($K$7:$K$1929,"&gt;"&amp;K59)+1,"")</x:f>
        <x:v>61</x:v>
      </x:c>
      <x:c r="Z59" s="9" t="str">
        <x:v>Removed repeated brand suffix from display name</x:v>
      </x:c>
      <x:c r="AA59" s="15" t="n">
        <x:v>46108</x:v>
      </x:c>
      <x:c r="AB59" s="9" t="str">
        <x:v>Unknown</x:v>
      </x:c>
    </x:row>
    <x:row r="60" ht="50" customHeight="1">
      <x:c r="A60" s="10" t="n">
        <x:f>IF(ISNUMBER(F60),RANK(F60,$F$7:$F$1929,0),"")</x:f>
        <x:v>34</x:v>
      </x:c>
      <x:c r="B60" s="9" t="str">
        <x:v>Valentino</x:v>
      </x:c>
      <x:c r="C60" s="9" t="str">
        <x:v>Uomo</x:v>
      </x:c>
      <x:c r="D60" s="9" t="str">
        <x:v>Not recorded</x:v>
      </x:c>
      <x:c r="E60" s="11" t="n">
        <x:v>2021</x:v>
      </x:c>
      <x:c r="F60" s="13" t="n">
        <x:v>8.6</x:v>
      </x:c>
      <x:c r="G60" s="10" t="n">
        <x:v>159</x:v>
      </x:c>
      <x:c r="H60" s="12" t="n">
        <x:v>4.45</x:v>
      </x:c>
      <x:c r="I60" s="10" t="n">
        <x:v>689</x:v>
      </x:c>
      <x:c r="J60" s="12" t="str">
        <x:f>IF(AND(M60="URL identity aligns",ISNUMBER(F60),ISNUMBER(H60),G60&gt;0,I60&gt;0,SUM(V60:W60)&gt;0),(F60*V60+((H60-1)/4*10)*W60)/SUM(V60:W60),"")</x:f>
      </x:c>
      <x:c r="K60" s="12" t="str">
        <x:f>IF(ISNUMBER(J60),(X60*J60+'Method'!$B$10*'Method'!$B$11)/(X60+'Method'!$B$10),"")</x:f>
      </x:c>
      <x:c r="L60" s="10" t="str">
        <x:f>IF(ISNUMBER(J60),COUNTIFS($J$7:$J$1929,"&gt;"&amp;J60)+1,"")</x:f>
      </x:c>
      <x:c r="M60" s="9" t="str">
        <x:v>Review required</x:v>
      </x:c>
      <x:c r="N60" s="9" t="str">
        <x:v>Fragrantica URL assigned to more than one Parfumo product; Product, variant, gender or year terms differ between URLs; Concentration not explicit on both saved identities</x:v>
      </x:c>
      <x:c r="O60" s="9" t="str">
        <x:v>https://www.parfumo.com/Perfumes/Valentino/valentino-uomo</x:v>
      </x:c>
      <x:c r="P60" s="9" t="str">
        <x:v>https://www.fragrantica.com/perfume/Valentino/Valentino-Uomo-2021-84716.html</x:v>
      </x:c>
      <x:c r="Q60" s="9" t="str">
        <x:v>https://media.parfumo.com/perfumes/af/af8f9b-valentino-uomo-valentino_1200.jpg?width=720&amp;aspect_ratio=1:1</x:v>
      </x:c>
      <x:c r="R60" s="9" t="str">
        <x:v>https://fimgs.net/mdimg/perfume-thumbs/375x500.84716.jpg</x:v>
      </x:c>
      <x:c r="S60" s="9" t="str">
        <x:v>Uomo</x:v>
      </x:c>
      <x:c r="T60" s="11" t="str">
        <x:v>2021</x:v>
      </x:c>
      <x:c r="U60" s="10" t="n">
        <x:v>1896</x:v>
      </x:c>
      <x:c r="V60" s="14" t="n">
        <x:f>IF(AND(ISNUMBER(G60),G60&gt;0),LOG10(G60)*'Method'!$B$8,"")</x:f>
        <x:v>2.64167654918454</x:v>
      </x:c>
      <x:c r="W60" s="14" t="n">
        <x:f>IF(AND(ISNUMBER(I60),I60&gt;0),LOG10(I60)*'Method'!$B$9,"")</x:f>
        <x:v>2.270575377526104</x:v>
      </x:c>
      <x:c r="X60" s="10" t="str">
        <x:f>IF(ISNUMBER(J60),SUM(G60,I60),"")</x:f>
      </x:c>
      <x:c r="Y60" s="10" t="str">
        <x:f>IF(ISNUMBER(K60),COUNTIFS($K$7:$K$1929,"&gt;"&amp;K60)+1,"")</x:f>
      </x:c>
      <x:c r="Z60" s="9" t="str"/>
      <x:c r="AA60" s="15" t="n">
        <x:v>46108</x:v>
      </x:c>
      <x:c r="AB60" s="9" t="str">
        <x:v>Unknown</x:v>
      </x:c>
    </x:row>
    <x:row r="61" ht="50" customHeight="1">
      <x:c r="A61" s="10" t="n">
        <x:f>IF(ISNUMBER(F61),RANK(F61,$F$7:$F$1929,0),"")</x:f>
        <x:v>34</x:v>
      </x:c>
      <x:c r="B61" s="9" t="str">
        <x:v>French Avenue</x:v>
      </x:c>
      <x:c r="C61" s="9" t="str">
        <x:v>Miraj Absolu ميراج</x:v>
      </x:c>
      <x:c r="D61" s="9" t="str">
        <x:v>Absolu</x:v>
      </x:c>
      <x:c r="E61" s="11" t="n">
        <x:v>2024</x:v>
      </x:c>
      <x:c r="F61" s="13" t="n">
        <x:v>8.6</x:v>
      </x:c>
      <x:c r="G61" s="10" t="n">
        <x:v>102</x:v>
      </x:c>
      <x:c r="H61" s="12" t="n">
        <x:v>4.47</x:v>
      </x:c>
      <x:c r="I61" s="10" t="n">
        <x:v>243</x:v>
      </x:c>
      <x:c r="J61" s="12" t="str">
        <x:f>IF(AND(M61="URL identity aligns",ISNUMBER(F61),ISNUMBER(H61),G61&gt;0,I61&gt;0,SUM(V61:W61)&gt;0),(F61*V61+((H61-1)/4*10)*W61)/SUM(V61:W61),"")</x:f>
      </x:c>
      <x:c r="K61" s="12" t="str">
        <x:f>IF(ISNUMBER(J61),(X61*J61+'Method'!$B$10*'Method'!$B$11)/(X61+'Method'!$B$10),"")</x:f>
      </x:c>
      <x:c r="L61" s="10" t="str">
        <x:f>IF(ISNUMBER(J61),COUNTIFS($J$7:$J$1929,"&gt;"&amp;J61)+1,"")</x:f>
      </x:c>
      <x:c r="M61" s="9" t="str">
        <x:v>Review required</x:v>
      </x:c>
      <x:c r="N61" s="9" t="str">
        <x:v>Concentration not explicit on both saved identities</x:v>
      </x:c>
      <x:c r="O61" s="9" t="str">
        <x:v>https://www.parfumo.com/Perfumes/french-avenue/miraj-absolu</x:v>
      </x:c>
      <x:c r="P61" s="9" t="str">
        <x:v>https://www.fragrantica.com/perfume/French-Avenue/Miraj-Absolu-94709.html</x:v>
      </x:c>
      <x:c r="Q61" s="9" t="str">
        <x:v>https://media.parfumo.com/perfumes/eb/eb5589_miraj-absolu-french-avenue_1200.jpg?width=720&amp;aspect_ratio=1:1</x:v>
      </x:c>
      <x:c r="R61" s="9" t="str">
        <x:v>https://fimgs.net/mdimg/perfume-thumbs/375x500.94709.jpg</x:v>
      </x:c>
      <x:c r="S61" s="9" t="str">
        <x:v>Miraj Absolu ميراج</x:v>
      </x:c>
      <x:c r="T61" s="11" t="str">
        <x:v>2024</x:v>
      </x:c>
      <x:c r="U61" s="10" t="n">
        <x:v>637</x:v>
      </x:c>
      <x:c r="V61" s="14" t="n">
        <x:f>IF(AND(ISNUMBER(G61),G61&gt;0),LOG10(G61)*'Method'!$B$8,"")</x:f>
        <x:v>2.4103202061143043</x:v>
      </x:c>
      <x:c r="W61" s="14" t="n">
        <x:f>IF(AND(ISNUMBER(I61),I61&gt;0),LOG10(I61)*'Method'!$B$9,"")</x:f>
        <x:v>1.908485018878648</x:v>
      </x:c>
      <x:c r="X61" s="10" t="str">
        <x:f>IF(ISNUMBER(J61),SUM(G61,I61),"")</x:f>
      </x:c>
      <x:c r="Y61" s="10" t="str">
        <x:f>IF(ISNUMBER(K61),COUNTIFS($K$7:$K$1929,"&gt;"&amp;K61)+1,"")</x:f>
      </x:c>
      <x:c r="Z61" s="9" t="str"/>
      <x:c r="AA61" s="15" t="n">
        <x:v>46108</x:v>
      </x:c>
      <x:c r="AB61" s="9" t="str">
        <x:v>Unknown</x:v>
      </x:c>
    </x:row>
    <x:row r="62" ht="50" customHeight="1">
      <x:c r="A62" s="10" t="n">
        <x:f>IF(ISNUMBER(F62),RANK(F62,$F$7:$F$1929,0),"")</x:f>
        <x:v>34</x:v>
      </x:c>
      <x:c r="B62" s="9" t="str">
        <x:v>City Rhythm</x:v>
      </x:c>
      <x:c r="C62" s="9" t="str">
        <x:v>Manhattan Midnight</x:v>
      </x:c>
      <x:c r="D62" s="9" t="str">
        <x:v>Not recorded</x:v>
      </x:c>
      <x:c r="E62" s="11" t="n">
        <x:v>2024</x:v>
      </x:c>
      <x:c r="F62" s="13" t="n">
        <x:v>8.6</x:v>
      </x:c>
      <x:c r="G62" s="10" t="n">
        <x:v>87</x:v>
      </x:c>
      <x:c r="H62" s="12" t="n">
        <x:v>4.45</x:v>
      </x:c>
      <x:c r="I62" s="10" t="n">
        <x:v>167</x:v>
      </x:c>
      <x:c r="J62" s="12" t="str">
        <x:f>IF(AND(M62="URL identity aligns",ISNUMBER(F62),ISNUMBER(H62),G62&gt;0,I62&gt;0,SUM(V62:W62)&gt;0),(F62*V62+((H62-1)/4*10)*W62)/SUM(V62:W62),"")</x:f>
      </x:c>
      <x:c r="K62" s="12" t="str">
        <x:f>IF(ISNUMBER(J62),(X62*J62+'Method'!$B$10*'Method'!$B$11)/(X62+'Method'!$B$10),"")</x:f>
      </x:c>
      <x:c r="L62" s="10" t="str">
        <x:f>IF(ISNUMBER(J62),COUNTIFS($J$7:$J$1929,"&gt;"&amp;J62)+1,"")</x:f>
      </x:c>
      <x:c r="M62" s="9" t="str">
        <x:v>Review required</x:v>
      </x:c>
      <x:c r="N62" s="9" t="str">
        <x:v>Concentration not explicit on both saved identities</x:v>
      </x:c>
      <x:c r="O62" s="9" t="str">
        <x:v>https://www.parfumo.com/Perfumes/city-rhythm/manhattan-midnight</x:v>
      </x:c>
      <x:c r="P62" s="9" t="str">
        <x:v>https://www.fragrantica.com/perfume/City-Rhythm/Manhattan-Midnight-107326.html</x:v>
      </x:c>
      <x:c r="Q62" s="9" t="str">
        <x:v>https://media.parfumo.com/perfumes/20/20785c-manhattan-midnight-city-rhythm_1200.jpg?width=720&amp;aspect_ratio=1:1</x:v>
      </x:c>
      <x:c r="R62" s="9" t="str">
        <x:v>https://fimgs.net/mdimg/perfume-thumbs/375x500.107326.jpg</x:v>
      </x:c>
      <x:c r="S62" s="9" t="str">
        <x:v>Manhattan Midnight</x:v>
      </x:c>
      <x:c r="T62" s="11" t="str">
        <x:v>2024</x:v>
      </x:c>
      <x:c r="U62" s="10" t="n">
        <x:v>238</x:v>
      </x:c>
      <x:c r="V62" s="14" t="n">
        <x:f>IF(AND(ISNUMBER(G62),G62&gt;0),LOG10(G62)*'Method'!$B$8,"")</x:f>
        <x:v>2.327423103142344</x:v>
      </x:c>
      <x:c r="W62" s="14" t="n">
        <x:f>IF(AND(ISNUMBER(I62),I62&gt;0),LOG10(I62)*'Method'!$B$9,"")</x:f>
        <x:v>1.7781731769180642</x:v>
      </x:c>
      <x:c r="X62" s="10" t="str">
        <x:f>IF(ISNUMBER(J62),SUM(G62,I62),"")</x:f>
      </x:c>
      <x:c r="Y62" s="10" t="str">
        <x:f>IF(ISNUMBER(K62),COUNTIFS($K$7:$K$1929,"&gt;"&amp;K62)+1,"")</x:f>
      </x:c>
      <x:c r="Z62" s="9" t="str"/>
      <x:c r="AA62" s="15" t="n">
        <x:v>46108</x:v>
      </x:c>
      <x:c r="AB62" s="9" t="str">
        <x:v>Unknown</x:v>
      </x:c>
    </x:row>
    <x:row r="63" ht="50" customHeight="1">
      <x:c r="A63" s="10" t="n">
        <x:f>IF(ISNUMBER(F63),RANK(F63,$F$7:$F$1929,0),"")</x:f>
        <x:v>34</x:v>
      </x:c>
      <x:c r="B63" s="9" t="str">
        <x:v>Rayhaan</x:v>
      </x:c>
      <x:c r="C63" s="9" t="str">
        <x:v>Valhalla X Legion</x:v>
      </x:c>
      <x:c r="D63" s="9" t="str">
        <x:v>Not recorded</x:v>
      </x:c>
      <x:c r="E63" s="11" t="n">
        <x:v>2025</x:v>
      </x:c>
      <x:c r="F63" s="13" t="n">
        <x:v>8.6</x:v>
      </x:c>
      <x:c r="G63" s="10" t="n">
        <x:v>80</x:v>
      </x:c>
      <x:c r="H63" s="12" t="n">
        <x:v>4.44</x:v>
      </x:c>
      <x:c r="I63" s="10" t="n">
        <x:v>348</x:v>
      </x:c>
      <x:c r="J63" s="12" t="str">
        <x:f>IF(AND(M63="URL identity aligns",ISNUMBER(F63),ISNUMBER(H63),G63&gt;0,I63&gt;0,SUM(V63:W63)&gt;0),(F63*V63+((H63-1)/4*10)*W63)/SUM(V63:W63),"")</x:f>
      </x:c>
      <x:c r="K63" s="12" t="str">
        <x:f>IF(ISNUMBER(J63),(X63*J63+'Method'!$B$10*'Method'!$B$11)/(X63+'Method'!$B$10),"")</x:f>
      </x:c>
      <x:c r="L63" s="10" t="str">
        <x:f>IF(ISNUMBER(J63),COUNTIFS($J$7:$J$1929,"&gt;"&amp;J63)+1,"")</x:f>
      </x:c>
      <x:c r="M63" s="9" t="str">
        <x:v>Review required</x:v>
      </x:c>
      <x:c r="N63" s="9" t="str">
        <x:v>Product, variant, gender or year terms differ between URLs; Concentration not explicit on both saved identities</x:v>
      </x:c>
      <x:c r="O63" s="9" t="str">
        <x:v>https://www.parfumo.com/Perfumes/rayhaan/valhalla-x-legion</x:v>
      </x:c>
      <x:c r="P63" s="9" t="str">
        <x:v>https://www.fragrantica.com/perfume/Rayhaan/Valhalla-113592.html</x:v>
      </x:c>
      <x:c r="Q63" s="9" t="str">
        <x:v>https://media.parfumo.com/perfumes/ea/ea7a60_valhalla-x-legion-rayhaan_1200.jpg?width=720&amp;aspect_ratio=1:1</x:v>
      </x:c>
      <x:c r="R63" s="9" t="str">
        <x:v>https://fimgs.net/mdimg/perfume-thumbs/375x500.113592.jpg</x:v>
      </x:c>
      <x:c r="S63" s="9" t="str">
        <x:v>Valhalla X Legion</x:v>
      </x:c>
      <x:c r="T63" s="11" t="str">
        <x:v>2025</x:v>
      </x:c>
      <x:c r="U63" s="10" t="n">
        <x:v>951</x:v>
      </x:c>
      <x:c r="V63" s="14" t="n">
        <x:f>IF(AND(ISNUMBER(G63),G63&gt;0),LOG10(G63)*'Method'!$B$8,"")</x:f>
        <x:v>2.283707984390328</x:v>
      </x:c>
      <x:c r="W63" s="14" t="n">
        <x:f>IF(AND(ISNUMBER(I63),I63&gt;0),LOG10(I63)*'Method'!$B$9,"")</x:f>
        <x:v>2.033263395157264</x:v>
      </x:c>
      <x:c r="X63" s="10" t="str">
        <x:f>IF(ISNUMBER(J63),SUM(G63,I63),"")</x:f>
      </x:c>
      <x:c r="Y63" s="10" t="str">
        <x:f>IF(ISNUMBER(K63),COUNTIFS($K$7:$K$1929,"&gt;"&amp;K63)+1,"")</x:f>
      </x:c>
      <x:c r="Z63" s="9" t="str"/>
      <x:c r="AA63" s="15" t="n">
        <x:v>46108</x:v>
      </x:c>
      <x:c r="AB63" s="9" t="str">
        <x:v>Unknown</x:v>
      </x:c>
    </x:row>
    <x:row r="64" ht="50" customHeight="1">
      <x:c r="A64" s="10" t="n">
        <x:f>IF(ISNUMBER(F64),RANK(F64,$F$7:$F$1929,0),"")</x:f>
        <x:v>34</x:v>
      </x:c>
      <x:c r="B64" s="9" t="str">
        <x:v>Rayhaan</x:v>
      </x:c>
      <x:c r="C64" s="9" t="str">
        <x:v>Obsidian</x:v>
      </x:c>
      <x:c r="D64" s="9" t="str">
        <x:v>Not recorded</x:v>
      </x:c>
      <x:c r="E64" s="11" t="n">
        <x:v>2025</x:v>
      </x:c>
      <x:c r="F64" s="13" t="n">
        <x:v>8.6</x:v>
      </x:c>
      <x:c r="G64" s="10" t="n">
        <x:v>77</x:v>
      </x:c>
      <x:c r="H64" s="12" t="n">
        <x:v>4.51</x:v>
      </x:c>
      <x:c r="I64" s="10" t="n">
        <x:v>565</x:v>
      </x:c>
      <x:c r="J64" s="12" t="str">
        <x:f>IF(AND(M64="URL identity aligns",ISNUMBER(F64),ISNUMBER(H64),G64&gt;0,I64&gt;0,SUM(V64:W64)&gt;0),(F64*V64+((H64-1)/4*10)*W64)/SUM(V64:W64),"")</x:f>
      </x:c>
      <x:c r="K64" s="12" t="str">
        <x:f>IF(ISNUMBER(J64),(X64*J64+'Method'!$B$10*'Method'!$B$11)/(X64+'Method'!$B$10),"")</x:f>
      </x:c>
      <x:c r="L64" s="10" t="str">
        <x:f>IF(ISNUMBER(J64),COUNTIFS($J$7:$J$1929,"&gt;"&amp;J64)+1,"")</x:f>
      </x:c>
      <x:c r="M64" s="9" t="str">
        <x:v>Review required</x:v>
      </x:c>
      <x:c r="N64" s="9" t="str">
        <x:v>Concentration not explicit on both saved identities</x:v>
      </x:c>
      <x:c r="O64" s="9" t="str">
        <x:v>https://www.parfumo.com/Perfumes/rayhaan/obsidian</x:v>
      </x:c>
      <x:c r="P64" s="9" t="str">
        <x:v>https://www.fragrantica.com/perfume/Rayhaan/Obsidian-121721.html</x:v>
      </x:c>
      <x:c r="Q64" s="9" t="str">
        <x:v>https://media.parfumo.com/perfumes/05/0544ad_obsidian-rayhaan_1200.jpg?width=720&amp;aspect_ratio=1:1</x:v>
      </x:c>
      <x:c r="R64" s="9" t="str">
        <x:v>https://fimgs.net/mdimg/perfume-thumbs/375x500.121721.jpg</x:v>
      </x:c>
      <x:c r="S64" s="9" t="str">
        <x:v>Obsidian</x:v>
      </x:c>
      <x:c r="T64" s="11" t="str">
        <x:v>2025</x:v>
      </x:c>
      <x:c r="U64" s="10" t="n">
        <x:v>1474</x:v>
      </x:c>
      <x:c r="V64" s="14" t="n">
        <x:f>IF(AND(ISNUMBER(G64),G64&gt;0),LOG10(G64)*'Method'!$B$8,"")</x:f>
        <x:v>2.263788870206976</x:v>
      </x:c>
      <x:c r="W64" s="14" t="n">
        <x:f>IF(AND(ISNUMBER(I64),I64&gt;0),LOG10(I64)*'Method'!$B$9,"")</x:f>
        <x:v>2.201638758255552</x:v>
      </x:c>
      <x:c r="X64" s="10" t="str">
        <x:f>IF(ISNUMBER(J64),SUM(G64,I64),"")</x:f>
      </x:c>
      <x:c r="Y64" s="10" t="str">
        <x:f>IF(ISNUMBER(K64),COUNTIFS($K$7:$K$1929,"&gt;"&amp;K64)+1,"")</x:f>
      </x:c>
      <x:c r="Z64" s="9" t="str"/>
      <x:c r="AA64" s="15" t="n">
        <x:v>46108</x:v>
      </x:c>
      <x:c r="AB64" s="9" t="str">
        <x:v>Unknown</x:v>
      </x:c>
    </x:row>
    <x:row r="65" ht="50" customHeight="1">
      <x:c r="A65" s="10" t="n">
        <x:f>IF(ISNUMBER(F65),RANK(F65,$F$7:$F$1929,0),"")</x:f>
        <x:v>34</x:v>
      </x:c>
      <x:c r="B65" s="9" t="str">
        <x:v>Initio</x:v>
      </x:c>
      <x:c r="C65" s="9" t="str">
        <x:v>Musk Therapy Initio  Parfum pour Cheveux</x:v>
      </x:c>
      <x:c r="D65" s="9" t="str">
        <x:v>Parfum pour Cheveux</x:v>
      </x:c>
      <x:c r="E65" s="11" t="n">
        <x:v>2024</x:v>
      </x:c>
      <x:c r="F65" s="13" t="n">
        <x:v>8.6</x:v>
      </x:c>
      <x:c r="G65" s="10" t="n">
        <x:v>69</x:v>
      </x:c>
      <x:c r="H65" s="12" t="n">
        <x:v>4.11</x:v>
      </x:c>
      <x:c r="I65" s="10" t="n">
        <x:v>62</x:v>
      </x:c>
      <x:c r="J65" s="12" t="str">
        <x:f>IF(AND(M65="URL identity aligns",ISNUMBER(F65),ISNUMBER(H65),G65&gt;0,I65&gt;0,SUM(V65:W65)&gt;0),(F65*V65+((H65-1)/4*10)*W65)/SUM(V65:W65),"")</x:f>
      </x:c>
      <x:c r="K65" s="12" t="str">
        <x:f>IF(ISNUMBER(J65),(X65*J65+'Method'!$B$10*'Method'!$B$11)/(X65+'Method'!$B$10),"")</x:f>
      </x:c>
      <x:c r="L65" s="10" t="str">
        <x:f>IF(ISNUMBER(J65),COUNTIFS($J$7:$J$1929,"&gt;"&amp;J65)+1,"")</x:f>
      </x:c>
      <x:c r="M65" s="9" t="str">
        <x:v>Review required</x:v>
      </x:c>
      <x:c r="N65" s="9" t="str">
        <x:v>Product, variant, gender or year terms differ between URLs; Concentration not explicit on both saved identities</x:v>
      </x:c>
      <x:c r="O65" s="9" t="str">
        <x:v>https://www.parfumo.com/Perfumes/Initio/musk-therapy-parfum-pour-cheveux</x:v>
      </x:c>
      <x:c r="P65" s="9" t="str">
        <x:v>https://www.fragrantica.com/perfume/Initio-Parfums-Prives/Musk-Therapy-Hair-Perfume-96606.html</x:v>
      </x:c>
      <x:c r="Q65" s="9" t="str">
        <x:v>https://media.parfumo.com/perfumes/60/6092d3-musk-therapy-parfum-pour-cheveux-initio_1200.jpg?width=720&amp;aspect_ratio=1:1</x:v>
      </x:c>
      <x:c r="R65" s="9" t="str">
        <x:v>https://fimgs.net/mdimg/perfume-thumbs/375x500.96606.jpg</x:v>
      </x:c>
      <x:c r="S65" s="9" t="str">
        <x:v>Musk Therapy Initio  Parfum pour Cheveux</x:v>
      </x:c>
      <x:c r="T65" s="11" t="str">
        <x:v>2024</x:v>
      </x:c>
      <x:c r="U65" s="10" t="n">
        <x:v>1845</x:v>
      </x:c>
      <x:c r="V65" s="14" t="n">
        <x:f>IF(AND(ISNUMBER(G65),G65&gt;0),LOG10(G65)*'Method'!$B$8,"")</x:f>
        <x:v>2.206618908884712</x:v>
      </x:c>
      <x:c r="W65" s="14" t="n">
        <x:f>IF(AND(ISNUMBER(I65),I65&gt;0),LOG10(I65)*'Method'!$B$9,"")</x:f>
        <x:v>1.4339133515986</x:v>
      </x:c>
      <x:c r="X65" s="10" t="str">
        <x:f>IF(ISNUMBER(J65),SUM(G65,I65),"")</x:f>
      </x:c>
      <x:c r="Y65" s="10" t="str">
        <x:f>IF(ISNUMBER(K65),COUNTIFS($K$7:$K$1929,"&gt;"&amp;K65)+1,"")</x:f>
      </x:c>
      <x:c r="Z65" s="9" t="str"/>
      <x:c r="AA65" s="15" t="n">
        <x:v>46108</x:v>
      </x:c>
      <x:c r="AB65" s="9" t="str">
        <x:v>Unknown</x:v>
      </x:c>
    </x:row>
    <x:row r="66" ht="50" customHeight="1">
      <x:c r="A66" s="10" t="n">
        <x:f>IF(ISNUMBER(F66),RANK(F66,$F$7:$F$1929,0),"")</x:f>
        <x:v>34</x:v>
      </x:c>
      <x:c r="B66" s="9" t="str">
        <x:v>Lorenzo Pazzaglia</x:v>
      </x:c>
      <x:c r="C66" s="9" t="str">
        <x:v>Dark Florum</x:v>
      </x:c>
      <x:c r="D66" s="9" t="str">
        <x:v>Not recorded</x:v>
      </x:c>
      <x:c r="E66" s="11" t="n">
        <x:v>2024</x:v>
      </x:c>
      <x:c r="F66" s="13" t="n">
        <x:v>8.6</x:v>
      </x:c>
      <x:c r="G66" s="10" t="n">
        <x:v>67</x:v>
      </x:c>
      <x:c r="H66" s="12" t="n">
        <x:v>3.67</x:v>
      </x:c>
      <x:c r="I66" s="10" t="n">
        <x:v>259</x:v>
      </x:c>
      <x:c r="J66" s="12" t="str">
        <x:f>IF(AND(M66="URL identity aligns",ISNUMBER(F66),ISNUMBER(H66),G66&gt;0,I66&gt;0,SUM(V66:W66)&gt;0),(F66*V66+((H66-1)/4*10)*W66)/SUM(V66:W66),"")</x:f>
      </x:c>
      <x:c r="K66" s="12" t="str">
        <x:f>IF(ISNUMBER(J66),(X66*J66+'Method'!$B$10*'Method'!$B$11)/(X66+'Method'!$B$10),"")</x:f>
      </x:c>
      <x:c r="L66" s="10" t="str">
        <x:f>IF(ISNUMBER(J66),COUNTIFS($J$7:$J$1929,"&gt;"&amp;J66)+1,"")</x:f>
      </x:c>
      <x:c r="M66" s="9" t="str">
        <x:v>Review required</x:v>
      </x:c>
      <x:c r="N66" s="9" t="str">
        <x:v>Concentration not explicit on both saved identities</x:v>
      </x:c>
      <x:c r="O66" s="9" t="str">
        <x:v>https://www.parfumo.com/Perfumes/lorenzo-pazzaglia/dark-florum</x:v>
      </x:c>
      <x:c r="P66" s="9" t="str">
        <x:v>https://www.fragrantica.com/perfume/Lorenzo-Pazzaglia/Dark-Florum-99167.html</x:v>
      </x:c>
      <x:c r="Q66" s="9" t="str">
        <x:v>https://media.parfumo.com/perfumes/15/15cfa5-dark-florum-lorenzo-pazzaglia_1200.jpg?width=720&amp;aspect_ratio=1:1</x:v>
      </x:c>
      <x:c r="R66" s="9" t="str">
        <x:v>https://fimgs.net/mdimg/perfume-thumbs/375x500.99167.jpg</x:v>
      </x:c>
      <x:c r="S66" s="9" t="str">
        <x:v>Dark Florum</x:v>
      </x:c>
      <x:c r="T66" s="11" t="str">
        <x:v>2024</x:v>
      </x:c>
      <x:c r="U66" s="10" t="n">
        <x:v>1484</x:v>
      </x:c>
      <x:c r="V66" s="14" t="n">
        <x:f>IF(AND(ISNUMBER(G66),G66&gt;0),LOG10(G66)*'Method'!$B$8,"")</x:f>
        <x:v>2.191289763240996</x:v>
      </x:c>
      <x:c r="W66" s="14" t="n">
        <x:f>IF(AND(ISNUMBER(I66),I66&gt;0),LOG10(I66)*'Method'!$B$9,"")</x:f>
        <x:v>1.9306398112650003</x:v>
      </x:c>
      <x:c r="X66" s="10" t="str">
        <x:f>IF(ISNUMBER(J66),SUM(G66,I66),"")</x:f>
      </x:c>
      <x:c r="Y66" s="10" t="str">
        <x:f>IF(ISNUMBER(K66),COUNTIFS($K$7:$K$1929,"&gt;"&amp;K66)+1,"")</x:f>
      </x:c>
      <x:c r="Z66" s="9" t="str"/>
      <x:c r="AA66" s="15" t="n">
        <x:v>46108</x:v>
      </x:c>
      <x:c r="AB66" s="9" t="str">
        <x:v>Unknown</x:v>
      </x:c>
    </x:row>
    <x:row r="67" ht="50" customHeight="1">
      <x:c r="A67" s="10" t="n">
        <x:f>IF(ISNUMBER(F67),RANK(F67,$F$7:$F$1929,0),"")</x:f>
        <x:v>34</x:v>
      </x:c>
      <x:c r="B67" s="9" t="str">
        <x:v>Zimaya</x:v>
      </x:c>
      <x:c r="C67" s="9" t="str">
        <x:v>Inekas Luna انعكاس</x:v>
      </x:c>
      <x:c r="D67" s="9" t="str">
        <x:v>Not recorded</x:v>
      </x:c>
      <x:c r="E67" s="11" t="n">
        <x:v>2024</x:v>
      </x:c>
      <x:c r="F67" s="13" t="n">
        <x:v>8.6</x:v>
      </x:c>
      <x:c r="G67" s="10" t="n">
        <x:v>63</x:v>
      </x:c>
      <x:c r="H67" s="12" t="n">
        <x:v>4.47</x:v>
      </x:c>
      <x:c r="I67" s="10" t="n">
        <x:v>296</x:v>
      </x:c>
      <x:c r="J67" s="12" t="str">
        <x:f>IF(AND(M67="URL identity aligns",ISNUMBER(F67),ISNUMBER(H67),G67&gt;0,I67&gt;0,SUM(V67:W67)&gt;0),(F67*V67+((H67-1)/4*10)*W67)/SUM(V67:W67),"")</x:f>
      </x:c>
      <x:c r="K67" s="12" t="str">
        <x:f>IF(ISNUMBER(J67),(X67*J67+'Method'!$B$10*'Method'!$B$11)/(X67+'Method'!$B$10),"")</x:f>
      </x:c>
      <x:c r="L67" s="10" t="str">
        <x:f>IF(ISNUMBER(J67),COUNTIFS($J$7:$J$1929,"&gt;"&amp;J67)+1,"")</x:f>
      </x:c>
      <x:c r="M67" s="9" t="str">
        <x:v>Review required</x:v>
      </x:c>
      <x:c r="N67" s="9" t="str">
        <x:v>Concentration not explicit on both saved identities</x:v>
      </x:c>
      <x:c r="O67" s="9" t="str">
        <x:v>https://www.parfumo.com/Perfumes/zimaya/inekas-luna</x:v>
      </x:c>
      <x:c r="P67" s="9" t="str">
        <x:v>https://www.fragrantica.com/perfume/Zimaya/INEKAS-LUNA-96984.html</x:v>
      </x:c>
      <x:c r="Q67" s="9" t="str">
        <x:v>https://media.parfumo.com/perfumes/9a/9ac8e3-inekas-luna-zimaya_1200.jpg?width=720&amp;aspect_ratio=1:1</x:v>
      </x:c>
      <x:c r="R67" s="9" t="str">
        <x:v>https://fimgs.net/mdimg/perfume-thumbs/375x500.96984.jpg</x:v>
      </x:c>
      <x:c r="S67" s="9" t="str">
        <x:v>Inekas Luna انعكاس</x:v>
      </x:c>
      <x:c r="T67" s="11" t="str">
        <x:v>2024</x:v>
      </x:c>
      <x:c r="U67" s="10" t="n">
        <x:v>1062</x:v>
      </x:c>
      <x:c r="V67" s="14" t="n">
        <x:f>IF(AND(ISNUMBER(G67),G67&gt;0),LOG10(G67)*'Method'!$B$8,"")</x:f>
        <x:v>2.1592086593442956</x:v>
      </x:c>
      <x:c r="W67" s="14" t="n">
        <x:f>IF(AND(ISNUMBER(I67),I67&gt;0),LOG10(I67)*'Method'!$B$9,"")</x:f>
        <x:v>1.9770333688471522</x:v>
      </x:c>
      <x:c r="X67" s="10" t="str">
        <x:f>IF(ISNUMBER(J67),SUM(G67,I67),"")</x:f>
      </x:c>
      <x:c r="Y67" s="10" t="str">
        <x:f>IF(ISNUMBER(K67),COUNTIFS($K$7:$K$1929,"&gt;"&amp;K67)+1,"")</x:f>
      </x:c>
      <x:c r="Z67" s="9" t="str"/>
      <x:c r="AA67" s="15" t="n">
        <x:v>46108</x:v>
      </x:c>
      <x:c r="AB67" s="9" t="str">
        <x:v>Unknown</x:v>
      </x:c>
    </x:row>
    <x:row r="68" ht="50" customHeight="1">
      <x:c r="A68" s="10" t="n">
        <x:f>IF(ISNUMBER(F68),RANK(F68,$F$7:$F$1929,0),"")</x:f>
        <x:v>34</x:v>
      </x:c>
      <x:c r="B68" s="9" t="str">
        <x:v>Boadicea the Victorious</x:v>
      </x:c>
      <x:c r="C68" s="9" t="str">
        <x:v>1907</x:v>
      </x:c>
      <x:c r="D68" s="9" t="str">
        <x:v>Not recorded</x:v>
      </x:c>
      <x:c r="E68" s="11" t="n">
        <x:v>2024</x:v>
      </x:c>
      <x:c r="F68" s="13" t="n">
        <x:v>8.6</x:v>
      </x:c>
      <x:c r="G68" s="10" t="n">
        <x:v>58</x:v>
      </x:c>
      <x:c r="H68" s="12" t="n">
        <x:v>4.61</x:v>
      </x:c>
      <x:c r="I68" s="10" t="n">
        <x:v>246</x:v>
      </x:c>
      <x:c r="J68" s="12" t="str">
        <x:f>IF(AND(M68="URL identity aligns",ISNUMBER(F68),ISNUMBER(H68),G68&gt;0,I68&gt;0,SUM(V68:W68)&gt;0),(F68*V68+((H68-1)/4*10)*W68)/SUM(V68:W68),"")</x:f>
      </x:c>
      <x:c r="K68" s="12" t="str">
        <x:f>IF(ISNUMBER(J68),(X68*J68+'Method'!$B$10*'Method'!$B$11)/(X68+'Method'!$B$10),"")</x:f>
      </x:c>
      <x:c r="L68" s="10" t="str">
        <x:f>IF(ISNUMBER(J68),COUNTIFS($J$7:$J$1929,"&gt;"&amp;J68)+1,"")</x:f>
      </x:c>
      <x:c r="M68" s="9" t="str">
        <x:v>Review required</x:v>
      </x:c>
      <x:c r="N68" s="9" t="str">
        <x:v>Concentration not explicit on both saved identities</x:v>
      </x:c>
      <x:c r="O68" s="9" t="str">
        <x:v>https://www.parfumo.com/Perfumes/Boadicea_the_Victorious/1907</x:v>
      </x:c>
      <x:c r="P68" s="9" t="str">
        <x:v>https://www.fragrantica.com/perfume/Boadicea-the-Victorious/1907-97551.html</x:v>
      </x:c>
      <x:c r="Q68" s="9" t="str">
        <x:v>https://media.parfumo.com/perfumes/7b/7beade-1907-boadicea-the-victorious_1200.jpg?width=720&amp;aspect_ratio=1:1</x:v>
      </x:c>
      <x:c r="R68" s="9" t="str">
        <x:v>https://fimgs.net/mdimg/perfume-thumbs/375x500.97551.jpg</x:v>
      </x:c>
      <x:c r="S68" s="9" t="str">
        <x:v>2024</x:v>
      </x:c>
      <x:c r="T68" s="11" t="str">
        <x:v>1907</x:v>
      </x:c>
      <x:c r="U68" s="10" t="n">
        <x:v>1918</x:v>
      </x:c>
      <x:c r="V68" s="14" t="n">
        <x:f>IF(AND(ISNUMBER(G68),G68&gt;0),LOG10(G68)*'Method'!$B$8,"")</x:f>
        <x:v>2.116113592275528</x:v>
      </x:c>
      <x:c r="W68" s="14" t="n">
        <x:f>IF(AND(ISNUMBER(I68),I68&gt;0),LOG10(I68)*'Method'!$B$9,"")</x:f>
        <x:v>1.9127480856827042</x:v>
      </x:c>
      <x:c r="X68" s="10" t="str">
        <x:f>IF(ISNUMBER(J68),SUM(G68,I68),"")</x:f>
      </x:c>
      <x:c r="Y68" s="10" t="str">
        <x:f>IF(ISNUMBER(K68),COUNTIFS($K$7:$K$1929,"&gt;"&amp;K68)+1,"")</x:f>
      </x:c>
      <x:c r="Z68" s="9" t="str">
        <x:v>Product name corrected from agreement between both saved product URLs; Release year corrected from saved Fragrantica description: 2024</x:v>
      </x:c>
      <x:c r="AA68" s="15" t="n">
        <x:v>46108</x:v>
      </x:c>
      <x:c r="AB68" s="9" t="str">
        <x:v>Unknown</x:v>
      </x:c>
    </x:row>
    <x:row r="69" ht="50" customHeight="1">
      <x:c r="A69" s="10" t="n">
        <x:f>IF(ISNUMBER(F69),RANK(F69,$F$7:$F$1929,0),"")</x:f>
        <x:v>34</x:v>
      </x:c>
      <x:c r="B69" s="9" t="str">
        <x:v>Fragrance World</x:v>
      </x:c>
      <x:c r="C69" s="9" t="str">
        <x:v>Kohl كحل</x:v>
      </x:c>
      <x:c r="D69" s="9" t="str">
        <x:v>Not recorded</x:v>
      </x:c>
      <x:c r="E69" s="11" t="n">
        <x:v>2025</x:v>
      </x:c>
      <x:c r="F69" s="13" t="n">
        <x:v>8.6</x:v>
      </x:c>
      <x:c r="G69" s="10" t="n">
        <x:v>11</x:v>
      </x:c>
      <x:c r="H69" s="12" t="n">
        <x:v>4.42</x:v>
      </x:c>
      <x:c r="I69" s="10" t="n">
        <x:v>48</x:v>
      </x:c>
      <x:c r="J69" s="12" t="str">
        <x:f>IF(AND(M69="URL identity aligns",ISNUMBER(F69),ISNUMBER(H69),G69&gt;0,I69&gt;0,SUM(V69:W69)&gt;0),(F69*V69+((H69-1)/4*10)*W69)/SUM(V69:W69),"")</x:f>
      </x:c>
      <x:c r="K69" s="12" t="str">
        <x:f>IF(ISNUMBER(J69),(X69*J69+'Method'!$B$10*'Method'!$B$11)/(X69+'Method'!$B$10),"")</x:f>
      </x:c>
      <x:c r="L69" s="10" t="str">
        <x:f>IF(ISNUMBER(J69),COUNTIFS($J$7:$J$1929,"&gt;"&amp;J69)+1,"")</x:f>
      </x:c>
      <x:c r="M69" s="9" t="str">
        <x:v>Review required</x:v>
      </x:c>
      <x:c r="N69" s="9" t="str">
        <x:v>Concentration not explicit on both saved identities</x:v>
      </x:c>
      <x:c r="O69" s="9" t="str">
        <x:v>https://www.parfumo.com/Perfumes/fragrance-world/kohl</x:v>
      </x:c>
      <x:c r="P69" s="9" t="str">
        <x:v>https://www.fragrantica.com/perfume/Fragrance-World/Kohl-120905.html</x:v>
      </x:c>
      <x:c r="Q69" s="9" t="str">
        <x:v>https://media.parfumo.com/perfumes/0b/0b168d_kohl-fragrance-world_1200.jpg?width=720&amp;aspect_ratio=1:1</x:v>
      </x:c>
      <x:c r="R69" s="9" t="str">
        <x:v>https://fimgs.net/mdimg/perfume-thumbs/375x500.120905.jpg</x:v>
      </x:c>
      <x:c r="S69" s="9" t="str">
        <x:v>Kohl كحل</x:v>
      </x:c>
      <x:c r="T69" s="11" t="str">
        <x:v>2025</x:v>
      </x:c>
      <x:c r="U69" s="10" t="n">
        <x:v>1654</x:v>
      </x:c>
      <x:c r="V69" s="14" t="n">
        <x:f>IF(AND(ISNUMBER(G69),G69&gt;0),LOG10(G69)*'Method'!$B$8,"")</x:f>
        <x:v>1.249671222189864</x:v>
      </x:c>
      <x:c r="W69" s="14" t="n">
        <x:f>IF(AND(ISNUMBER(I69),I69&gt;0),LOG10(I69)*'Method'!$B$9,"")</x:f>
        <x:v>1.3449929899004722</x:v>
      </x:c>
      <x:c r="X69" s="10" t="str">
        <x:f>IF(ISNUMBER(J69),SUM(G69,I69),"")</x:f>
      </x:c>
      <x:c r="Y69" s="10" t="str">
        <x:f>IF(ISNUMBER(K69),COUNTIFS($K$7:$K$1929,"&gt;"&amp;K69)+1,"")</x:f>
      </x:c>
      <x:c r="Z69" s="9" t="str"/>
      <x:c r="AA69" s="15" t="n">
        <x:v>46108</x:v>
      </x:c>
      <x:c r="AB69" s="9" t="str">
        <x:v>Unknown</x:v>
      </x:c>
    </x:row>
    <x:row r="70" ht="50" customHeight="1">
      <x:c r="A70" s="10" t="n">
        <x:f>IF(ISNUMBER(F70),RANK(F70,$F$7:$F$1929,0),"")</x:f>
        <x:v>34</x:v>
      </x:c>
      <x:c r="B70" s="9" t="str">
        <x:v>Fragrance World</x:v>
      </x:c>
      <x:c r="C70" s="9" t="str">
        <x:v>Ace</x:v>
      </x:c>
      <x:c r="D70" s="9" t="str">
        <x:v>Not recorded</x:v>
      </x:c>
      <x:c r="E70" s="11" t="n">
        <x:v>2024</x:v>
      </x:c>
      <x:c r="F70" s="13" t="n">
        <x:v>8.6</x:v>
      </x:c>
      <x:c r="G70" s="10" t="n">
        <x:v>7</x:v>
      </x:c>
      <x:c r="H70" s="12" t="n">
        <x:v>4.36</x:v>
      </x:c>
      <x:c r="I70" s="10" t="n">
        <x:v>207</x:v>
      </x:c>
      <x:c r="J70" s="12" t="str">
        <x:f>IF(AND(M70="URL identity aligns",ISNUMBER(F70),ISNUMBER(H70),G70&gt;0,I70&gt;0,SUM(V70:W70)&gt;0),(F70*V70+((H70-1)/4*10)*W70)/SUM(V70:W70),"")</x:f>
      </x:c>
      <x:c r="K70" s="12" t="str">
        <x:f>IF(ISNUMBER(J70),(X70*J70+'Method'!$B$10*'Method'!$B$11)/(X70+'Method'!$B$10),"")</x:f>
      </x:c>
      <x:c r="L70" s="10" t="str">
        <x:f>IF(ISNUMBER(J70),COUNTIFS($J$7:$J$1929,"&gt;"&amp;J70)+1,"")</x:f>
      </x:c>
      <x:c r="M70" s="9" t="str">
        <x:v>Review required</x:v>
      </x:c>
      <x:c r="N70" s="9" t="str">
        <x:v>Concentration not explicit on both saved identities</x:v>
      </x:c>
      <x:c r="O70" s="9" t="str">
        <x:v>https://www.parfumo.com/Perfumes/fragrance-world/ace</x:v>
      </x:c>
      <x:c r="P70" s="9" t="str">
        <x:v>https://www.fragrantica.com/perfume/Fragrance-World/Ace-92025.html</x:v>
      </x:c>
      <x:c r="Q70" s="9" t="str">
        <x:v>https://media.parfumo.com/perfumes/66/66bf2d_ace-fragrance-world_1200.jpg?width=720&amp;aspect_ratio=1:1</x:v>
      </x:c>
      <x:c r="R70" s="9" t="str">
        <x:v>https://fimgs.net/mdimg/perfume-thumbs/375x500.92025.jpg</x:v>
      </x:c>
      <x:c r="S70" s="9" t="str">
        <x:v>Ace</x:v>
      </x:c>
      <x:c r="T70" s="11" t="str">
        <x:v>2024</x:v>
      </x:c>
      <x:c r="U70" s="10" t="n">
        <x:v>1211</x:v>
      </x:c>
      <x:c r="V70" s="14" t="n">
        <x:f>IF(AND(ISNUMBER(G70),G70&gt;0),LOG10(G70)*'Method'!$B$8,"")</x:f>
        <x:v>1.0141176480171084</x:v>
      </x:c>
      <x:c r="W70" s="14" t="n">
        <x:f>IF(AND(ISNUMBER(I70),I70&gt;0),LOG10(I70)*'Method'!$B$9,"")</x:f>
        <x:v>1.8527762763655362</x:v>
      </x:c>
      <x:c r="X70" s="10" t="str">
        <x:f>IF(ISNUMBER(J70),SUM(G70,I70),"")</x:f>
      </x:c>
      <x:c r="Y70" s="10" t="str">
        <x:f>IF(ISNUMBER(K70),COUNTIFS($K$7:$K$1929,"&gt;"&amp;K70)+1,"")</x:f>
      </x:c>
      <x:c r="Z70" s="9" t="str"/>
      <x:c r="AA70" s="15" t="n">
        <x:v>46108</x:v>
      </x:c>
      <x:c r="AB70" s="9" t="str">
        <x:v>Unknown</x:v>
      </x:c>
    </x:row>
    <x:row r="71" ht="50" customHeight="1">
      <x:c r="A71" s="10" t="n">
        <x:f>IF(ISNUMBER(F71),RANK(F71,$F$7:$F$1929,0),"")</x:f>
        <x:v>65</x:v>
      </x:c>
      <x:c r="B71" s="9" t="str">
        <x:v>Dior</x:v>
      </x:c>
      <x:c r="C71" s="9" t="str">
        <x:v>Homme Intense</x:v>
      </x:c>
      <x:c r="D71" s="9" t="str">
        <x:v>Intense</x:v>
      </x:c>
      <x:c r="E71" s="11" t="n">
        <x:v>2011</x:v>
      </x:c>
      <x:c r="F71" s="13" t="n">
        <x:v>8.5</x:v>
      </x:c>
      <x:c r="G71" s="10" t="n">
        <x:v>8251</x:v>
      </x:c>
      <x:c r="H71" s="12" t="n">
        <x:v>4.5</x:v>
      </x:c>
      <x:c r="I71" s="10" t="n">
        <x:v>23999</x:v>
      </x:c>
      <x:c r="J71" s="12" t="str">
        <x:f>IF(AND(M71="URL identity aligns",ISNUMBER(F71),ISNUMBER(H71),G71&gt;0,I71&gt;0,SUM(V71:W71)&gt;0),(F71*V71+((H71-1)/4*10)*W71)/SUM(V71:W71),"")</x:f>
      </x:c>
      <x:c r="K71" s="12" t="str">
        <x:f>IF(ISNUMBER(J71),(X71*J71+'Method'!$B$10*'Method'!$B$11)/(X71+'Method'!$B$10),"")</x:f>
      </x:c>
      <x:c r="L71" s="10" t="str">
        <x:f>IF(ISNUMBER(J71),COUNTIFS($J$7:$J$1929,"&gt;"&amp;J71)+1,"")</x:f>
      </x:c>
      <x:c r="M71" s="9" t="str">
        <x:v>Review required</x:v>
      </x:c>
      <x:c r="N71" s="9" t="str">
        <x:v>Concentration not explicit on both saved identities</x:v>
      </x:c>
      <x:c r="O71" s="9" t="str">
        <x:v>https://www.parfumo.com/Perfumes/Dior/Dior_Homme_Intense_2011</x:v>
      </x:c>
      <x:c r="P71" s="9" t="str">
        <x:v>https://www.fragrantica.com/perfume/Dior/Dior-Homme-Intense-2011-13016.html</x:v>
      </x:c>
      <x:c r="Q71" s="9" t="str">
        <x:v>https://media.parfumo.com/perfumes/69/69da96-dior-homme-intense-2011-dior_1200.jpg?width=720&amp;aspect_ratio=1:1</x:v>
      </x:c>
      <x:c r="R71" s="9" t="str">
        <x:v>https://fimgs.net/mdimg/perfume-thumbs/375x500.13016.jpg</x:v>
      </x:c>
      <x:c r="S71" s="9" t="str">
        <x:v>Homme Intense</x:v>
      </x:c>
      <x:c r="T71" s="11" t="str">
        <x:v>2011</x:v>
      </x:c>
      <x:c r="U71" s="10" t="n">
        <x:v>1177</x:v>
      </x:c>
      <x:c r="V71" s="14" t="n">
        <x:f>IF(AND(ISNUMBER(G71),G71&gt;0),LOG10(G71)*'Method'!$B$8,"")</x:f>
        <x:v>4.699807904538192</x:v>
      </x:c>
      <x:c r="W71" s="14" t="n">
        <x:f>IF(AND(ISNUMBER(I71),I71&gt;0),LOG10(I71)*'Method'!$B$9,"")</x:f>
        <x:v>3.5041545165849524</x:v>
      </x:c>
      <x:c r="X71" s="10" t="str">
        <x:f>IF(ISNUMBER(J71),SUM(G71,I71),"")</x:f>
      </x:c>
      <x:c r="Y71" s="10" t="str">
        <x:f>IF(ISNUMBER(K71),COUNTIFS($K$7:$K$1929,"&gt;"&amp;K71)+1,"")</x:f>
      </x:c>
      <x:c r="Z71" s="9" t="str"/>
      <x:c r="AA71" s="15" t="n">
        <x:v>46108</x:v>
      </x:c>
      <x:c r="AB71" s="9" t="str">
        <x:v>Unknown</x:v>
      </x:c>
    </x:row>
    <x:row r="72" ht="50" customHeight="1">
      <x:c r="A72" s="10" t="n">
        <x:f>IF(ISNUMBER(F72),RANK(F72,$F$7:$F$1929,0),"")</x:f>
        <x:v>65</x:v>
      </x:c>
      <x:c r="B72" s="9" t="str">
        <x:v>Maison Francis Kurkdjian</x:v>
      </x:c>
      <x:c r="C72" s="9" t="str">
        <x:v>Grand Soir</x:v>
      </x:c>
      <x:c r="D72" s="9" t="str">
        <x:v>Eau de Parfum</x:v>
      </x:c>
      <x:c r="E72" s="11" t="n">
        <x:v>2016</x:v>
      </x:c>
      <x:c r="F72" s="13" t="n">
        <x:v>8.5</x:v>
      </x:c>
      <x:c r="G72" s="10" t="n">
        <x:v>6491</x:v>
      </x:c>
      <x:c r="H72" s="12" t="n">
        <x:v>4.31</x:v>
      </x:c>
      <x:c r="I72" s="10" t="n">
        <x:v>13564</x:v>
      </x:c>
      <x:c r="J72" s="12" t="str">
        <x:f>IF(AND(M72="URL identity aligns",ISNUMBER(F72),ISNUMBER(H72),G72&gt;0,I72&gt;0,SUM(V72:W72)&gt;0),(F72*V72+((H72-1)/4*10)*W72)/SUM(V72:W72),"")</x:f>
      </x:c>
      <x:c r="K72" s="12" t="str">
        <x:f>IF(ISNUMBER(J72),(X72*J72+'Method'!$B$10*'Method'!$B$11)/(X72+'Method'!$B$10),"")</x:f>
      </x:c>
      <x:c r="L72" s="10" t="str">
        <x:f>IF(ISNUMBER(J72),COUNTIFS($J$7:$J$1929,"&gt;"&amp;J72)+1,"")</x:f>
      </x:c>
      <x:c r="M72" s="9" t="str">
        <x:v>Review required</x:v>
      </x:c>
      <x:c r="N72" s="9" t="str">
        <x:v>Concentration not explicit on both saved identities</x:v>
      </x:c>
      <x:c r="O72" s="9" t="str">
        <x:v>https://www.parfumo.com/Perfumes/Maison_Francis_Kurkdjian/grand-soir-eau-de-parfum</x:v>
      </x:c>
      <x:c r="P72" s="9" t="str">
        <x:v>https://www.fragrantica.com/perfume/Maison-Francis-Kurkdjian/Grand-Soir-40816.html</x:v>
      </x:c>
      <x:c r="Q72" s="9" t="str">
        <x:v>https://media.parfumo.com/perfumes/9a/9a8cb2-grand-soir-maison-francis-kurkdjian_1200.jpg?width=720&amp;aspect_ratio=1:1</x:v>
      </x:c>
      <x:c r="R72" s="9" t="str">
        <x:v>https://fimgs.net/mdimg/perfume-thumbs/375x500.40816.jpg</x:v>
      </x:c>
      <x:c r="S72" s="9" t="str">
        <x:v>Grand Soir</x:v>
      </x:c>
      <x:c r="T72" s="11" t="str">
        <x:v>2016</x:v>
      </x:c>
      <x:c r="U72" s="10" t="n">
        <x:v>874</x:v>
      </x:c>
      <x:c r="V72" s="14" t="n">
        <x:f>IF(AND(ISNUMBER(G72),G72&gt;0),LOG10(G72)*'Method'!$B$8,"")</x:f>
        <x:v>4.574773930957344</x:v>
      </x:c>
      <x:c r="W72" s="14" t="n">
        <x:f>IF(AND(ISNUMBER(I72),I72&gt;0),LOG10(I72)*'Method'!$B$9,"")</x:f>
        <x:v>3.30591022488484</x:v>
      </x:c>
      <x:c r="X72" s="10" t="str">
        <x:f>IF(ISNUMBER(J72),SUM(G72,I72),"")</x:f>
      </x:c>
      <x:c r="Y72" s="10" t="str">
        <x:f>IF(ISNUMBER(K72),COUNTIFS($K$7:$K$1929,"&gt;"&amp;K72)+1,"")</x:f>
      </x:c>
      <x:c r="Z72" s="9" t="str"/>
      <x:c r="AA72" s="15" t="n">
        <x:v>46108</x:v>
      </x:c>
      <x:c r="AB72" s="9" t="str">
        <x:v>Unknown</x:v>
      </x:c>
    </x:row>
    <x:row r="73" ht="50" customHeight="1">
      <x:c r="A73" s="10" t="n">
        <x:f>IF(ISNUMBER(F73),RANK(F73,$F$7:$F$1929,0),"")</x:f>
        <x:v>65</x:v>
      </x:c>
      <x:c r="B73" s="9" t="str">
        <x:v>Xerjoff</x:v>
      </x:c>
      <x:c r="C73" s="9" t="str">
        <x:v>40 Knots</x:v>
      </x:c>
      <x:c r="D73" s="9" t="str">
        <x:v>Not recorded</x:v>
      </x:c>
      <x:c r="E73" s="11" t="n">
        <x:v>2012</x:v>
      </x:c>
      <x:c r="F73" s="13" t="n">
        <x:v>8.5</x:v>
      </x:c>
      <x:c r="G73" s="10" t="n">
        <x:v>5700</x:v>
      </x:c>
      <x:c r="H73" s="12" t="n">
        <x:v>4.27</x:v>
      </x:c>
      <x:c r="I73" s="10" t="n">
        <x:v>5181</x:v>
      </x:c>
      <x:c r="J73" s="12" t="str">
        <x:f>IF(AND(M73="URL identity aligns",ISNUMBER(F73),ISNUMBER(H73),G73&gt;0,I73&gt;0,SUM(V73:W73)&gt;0),(F73*V73+((H73-1)/4*10)*W73)/SUM(V73:W73),"")</x:f>
      </x:c>
      <x:c r="K73" s="12" t="str">
        <x:f>IF(ISNUMBER(J73),(X73*J73+'Method'!$B$10*'Method'!$B$11)/(X73+'Method'!$B$10),"")</x:f>
      </x:c>
      <x:c r="L73" s="10" t="str">
        <x:f>IF(ISNUMBER(J73),COUNTIFS($J$7:$J$1929,"&gt;"&amp;J73)+1,"")</x:f>
      </x:c>
      <x:c r="M73" s="9" t="str">
        <x:v>Review required</x:v>
      </x:c>
      <x:c r="N73" s="9" t="str">
        <x:v>Concentration not explicit on both saved identities</x:v>
      </x:c>
      <x:c r="O73" s="9" t="str">
        <x:v>https://www.parfumo.com/Perfumes/Xerjoff/40-knots</x:v>
      </x:c>
      <x:c r="P73" s="9" t="str">
        <x:v>https://www.fragrantica.com/perfume/Xerjoff/40-Knots-16445.html</x:v>
      </x:c>
      <x:c r="Q73" s="9" t="str">
        <x:v>https://media.parfumo.com/perfumes/32/32fcfa-40-knots-xerjoff_1200.jpg?width=720&amp;aspect_ratio=1:1</x:v>
      </x:c>
      <x:c r="R73" s="9" t="str">
        <x:v>https://fimgs.net/mdimg/perfume-thumbs/375x500.16445.jpg</x:v>
      </x:c>
      <x:c r="S73" s="9" t="str">
        <x:v>40 Knots</x:v>
      </x:c>
      <x:c r="T73" s="11" t="str">
        <x:v>2012</x:v>
      </x:c>
      <x:c r="U73" s="10" t="n">
        <x:v>728</x:v>
      </x:c>
      <x:c r="V73" s="14" t="n">
        <x:f>IF(AND(ISNUMBER(G73),G73&gt;0),LOG10(G73)*'Method'!$B$8,"")</x:f>
        <x:v>4.507049826806988</x:v>
      </x:c>
      <x:c r="W73" s="14" t="n">
        <x:f>IF(AND(ISNUMBER(I73),I73&gt;0),LOG10(I73)*'Method'!$B$9,"")</x:f>
        <x:v>2.971530873829696</x:v>
      </x:c>
      <x:c r="X73" s="10" t="str">
        <x:f>IF(ISNUMBER(J73),SUM(G73,I73),"")</x:f>
      </x:c>
      <x:c r="Y73" s="10" t="str">
        <x:f>IF(ISNUMBER(K73),COUNTIFS($K$7:$K$1929,"&gt;"&amp;K73)+1,"")</x:f>
      </x:c>
      <x:c r="Z73" s="9" t="str"/>
      <x:c r="AA73" s="15" t="n">
        <x:v>46108</x:v>
      </x:c>
      <x:c r="AB73" s="9" t="str">
        <x:v>Unknown</x:v>
      </x:c>
    </x:row>
    <x:row r="74" ht="50" customHeight="1">
      <x:c r="A74" s="10" t="n">
        <x:f>IF(ISNUMBER(F74),RANK(F74,$F$7:$F$1929,0),"")</x:f>
        <x:v>65</x:v>
      </x:c>
      <x:c r="B74" s="9" t="str">
        <x:v>Parfums de Marly</x:v>
      </x:c>
      <x:c r="C74" s="9" t="str">
        <x:v>Herod</x:v>
      </x:c>
      <x:c r="D74" s="9" t="str">
        <x:v>Parfum</x:v>
      </x:c>
      <x:c r="E74" s="11" t="n">
        <x:v>2012</x:v>
      </x:c>
      <x:c r="F74" s="13" t="n">
        <x:v>8.5</x:v>
      </x:c>
      <x:c r="G74" s="10" t="n">
        <x:v>5397</x:v>
      </x:c>
      <x:c r="H74" s="12" t="n">
        <x:v>4.43</x:v>
      </x:c>
      <x:c r="I74" s="10" t="n">
        <x:v>10336</x:v>
      </x:c>
      <x:c r="J74" s="12" t="str">
        <x:f>IF(AND(M74="URL identity aligns",ISNUMBER(F74),ISNUMBER(H74),G74&gt;0,I74&gt;0,SUM(V74:W74)&gt;0),(F74*V74+((H74-1)/4*10)*W74)/SUM(V74:W74),"")</x:f>
      </x:c>
      <x:c r="K74" s="12" t="str">
        <x:f>IF(ISNUMBER(J74),(X74*J74+'Method'!$B$10*'Method'!$B$11)/(X74+'Method'!$B$10),"")</x:f>
      </x:c>
      <x:c r="L74" s="10" t="str">
        <x:f>IF(ISNUMBER(J74),COUNTIFS($J$7:$J$1929,"&gt;"&amp;J74)+1,"")</x:f>
      </x:c>
      <x:c r="M74" s="9" t="str">
        <x:v>Review required</x:v>
      </x:c>
      <x:c r="N74" s="9" t="str">
        <x:v>Product, variant, gender or year terms differ between URLs; Concentration not explicit on both saved identities</x:v>
      </x:c>
      <x:c r="O74" s="9" t="str">
        <x:v>https://www.parfumo.com/Perfumes/Parfums_de_Marly/Royal_Essence_Herod</x:v>
      </x:c>
      <x:c r="P74" s="9" t="str">
        <x:v>https://www.fragrantica.com/perfume/Parfums-de-Marly/Herod-16939.html</x:v>
      </x:c>
      <x:c r="Q74" s="9" t="str">
        <x:v>https://media.parfumo.com/perfumes/68/68fe96-herod-parfums-de-marly_1200.jpg?width=720&amp;aspect_ratio=1:1</x:v>
      </x:c>
      <x:c r="R74" s="9" t="str">
        <x:v>https://fimgs.net/mdimg/perfume-thumbs/375x500.16939.jpg</x:v>
      </x:c>
      <x:c r="S74" s="9" t="str">
        <x:v>Herod</x:v>
      </x:c>
      <x:c r="T74" s="11" t="str">
        <x:v>2012</x:v>
      </x:c>
      <x:c r="U74" s="10" t="n">
        <x:v>525</x:v>
      </x:c>
      <x:c r="V74" s="14" t="n">
        <x:f>IF(AND(ISNUMBER(G74),G74&gt;0),LOG10(G74)*'Method'!$B$8,"")</x:f>
        <x:v>4.478582901678252</x:v>
      </x:c>
      <x:c r="W74" s="14" t="n">
        <x:f>IF(AND(ISNUMBER(I74),I74&gt;0),LOG10(I74)*'Method'!$B$9,"")</x:f>
        <x:v>3.2114820005208085</x:v>
      </x:c>
      <x:c r="X74" s="10" t="str">
        <x:f>IF(ISNUMBER(J74),SUM(G74,I74),"")</x:f>
      </x:c>
      <x:c r="Y74" s="10" t="str">
        <x:f>IF(ISNUMBER(K74),COUNTIFS($K$7:$K$1929,"&gt;"&amp;K74)+1,"")</x:f>
      </x:c>
      <x:c r="Z74" s="9" t="str"/>
      <x:c r="AA74" s="15" t="n">
        <x:v>46108</x:v>
      </x:c>
      <x:c r="AB74" s="9" t="str">
        <x:v>Unknown</x:v>
      </x:c>
    </x:row>
    <x:row r="75" ht="50" customHeight="1">
      <x:c r="A75" s="10" t="n">
        <x:f>IF(ISNUMBER(F75),RANK(F75,$F$7:$F$1929,0),"")</x:f>
        <x:v>65</x:v>
      </x:c>
      <x:c r="B75" s="9" t="str">
        <x:v>Initio</x:v>
      </x:c>
      <x:c r="C75" s="9" t="str">
        <x:v>Side Effect</x:v>
      </x:c>
      <x:c r="D75" s="9" t="str">
        <x:v>Parfum</x:v>
      </x:c>
      <x:c r="E75" s="11" t="n">
        <x:v>2016</x:v>
      </x:c>
      <x:c r="F75" s="13" t="n">
        <x:v>8.5</x:v>
      </x:c>
      <x:c r="G75" s="10" t="n">
        <x:v>4415</x:v>
      </x:c>
      <x:c r="H75" s="12" t="n">
        <x:v>4.35</x:v>
      </x:c>
      <x:c r="I75" s="10" t="n">
        <x:v>9064</x:v>
      </x:c>
      <x:c r="J75" s="12" t="str">
        <x:f>IF(AND(M75="URL identity aligns",ISNUMBER(F75),ISNUMBER(H75),G75&gt;0,I75&gt;0,SUM(V75:W75)&gt;0),(F75*V75+((H75-1)/4*10)*W75)/SUM(V75:W75),"")</x:f>
      </x:c>
      <x:c r="K75" s="12" t="str">
        <x:f>IF(ISNUMBER(J75),(X75*J75+'Method'!$B$10*'Method'!$B$11)/(X75+'Method'!$B$10),"")</x:f>
      </x:c>
      <x:c r="L75" s="10" t="str">
        <x:f>IF(ISNUMBER(J75),COUNTIFS($J$7:$J$1929,"&gt;"&amp;J75)+1,"")</x:f>
      </x:c>
      <x:c r="M75" s="9" t="str">
        <x:v>Review required</x:v>
      </x:c>
      <x:c r="N75" s="9" t="str">
        <x:v>Concentration not explicit on both saved identities</x:v>
      </x:c>
      <x:c r="O75" s="9" t="str">
        <x:v>https://www.parfumo.com/Perfumes/Initio/Side_Effect</x:v>
      </x:c>
      <x:c r="P75" s="9" t="str">
        <x:v>https://www.fragrantica.com/perfume/Initio-Parfums-Prives/Side-Effect-42260.html</x:v>
      </x:c>
      <x:c r="Q75" s="9" t="str">
        <x:v>https://media.parfumo.com/perfumes/5a/5a8309-side-effect-initio_1200.jpg?width=720&amp;aspect_ratio=1:1</x:v>
      </x:c>
      <x:c r="R75" s="9" t="str">
        <x:v>https://fimgs.net/mdimg/perfume-thumbs/375x500.42260.jpg</x:v>
      </x:c>
      <x:c r="S75" s="9" t="str">
        <x:v>Side Effect</x:v>
      </x:c>
      <x:c r="T75" s="11" t="str">
        <x:v>2016</x:v>
      </x:c>
      <x:c r="U75" s="10" t="n">
        <x:v>324</x:v>
      </x:c>
      <x:c r="V75" s="14" t="n">
        <x:f>IF(AND(ISNUMBER(G75),G75&gt;0),LOG10(G75)*'Method'!$B$8,"")</x:f>
        <x:v>4.373916849496307</x:v>
      </x:c>
      <x:c r="W75" s="14" t="n">
        <x:f>IF(AND(ISNUMBER(I75),I75&gt;0),LOG10(I75)*'Method'!$B$9,"")</x:f>
        <x:v>3.165855917484272</x:v>
      </x:c>
      <x:c r="X75" s="10" t="str">
        <x:f>IF(ISNUMBER(J75),SUM(G75,I75),"")</x:f>
      </x:c>
      <x:c r="Y75" s="10" t="str">
        <x:f>IF(ISNUMBER(K75),COUNTIFS($K$7:$K$1929,"&gt;"&amp;K75)+1,"")</x:f>
      </x:c>
      <x:c r="Z75" s="9" t="str"/>
      <x:c r="AA75" s="15" t="n">
        <x:v>46108</x:v>
      </x:c>
      <x:c r="AB75" s="9" t="str">
        <x:v>Unknown</x:v>
      </x:c>
    </x:row>
    <x:row r="76" ht="50" customHeight="1">
      <x:c r="A76" s="10" t="n">
        <x:f>IF(ISNUMBER(F76),RANK(F76,$F$7:$F$1929,0),"")</x:f>
        <x:v>65</x:v>
      </x:c>
      <x:c r="B76" s="9" t="str">
        <x:v>casamorati</x:v>
      </x:c>
      <x:c r="C76" s="9" t="str">
        <x:v>Lira</x:v>
      </x:c>
      <x:c r="D76" s="9" t="str">
        <x:v>Eau de Parfum</x:v>
      </x:c>
      <x:c r="E76" s="11" t="n">
        <x:v>2011</x:v>
      </x:c>
      <x:c r="F76" s="13" t="n">
        <x:v>8.5</x:v>
      </x:c>
      <x:c r="G76" s="10" t="n">
        <x:v>3293</x:v>
      </x:c>
      <x:c r="H76" s="12" t="n">
        <x:v>4.29</x:v>
      </x:c>
      <x:c r="I76" s="10" t="n">
        <x:v>10133</x:v>
      </x:c>
      <x:c r="J76" s="12" t="str">
        <x:f>IF(AND(M76="URL identity aligns",ISNUMBER(F76),ISNUMBER(H76),G76&gt;0,I76&gt;0,SUM(V76:W76)&gt;0),(F76*V76+((H76-1)/4*10)*W76)/SUM(V76:W76),"")</x:f>
      </x:c>
      <x:c r="K76" s="12" t="str">
        <x:f>IF(ISNUMBER(J76),(X76*J76+'Method'!$B$10*'Method'!$B$11)/(X76+'Method'!$B$10),"")</x:f>
      </x:c>
      <x:c r="L76" s="10" t="str">
        <x:f>IF(ISNUMBER(J76),COUNTIFS($J$7:$J$1929,"&gt;"&amp;J76)+1,"")</x:f>
      </x:c>
      <x:c r="M76" s="9" t="str">
        <x:v>Review required</x:v>
      </x:c>
      <x:c r="N76" s="9" t="str">
        <x:v>Concentration not explicit on both saved identities</x:v>
      </x:c>
      <x:c r="O76" s="9" t="str">
        <x:v>https://www.parfumo.com/Perfumes/casamorati/lira-eau-de-parfum</x:v>
      </x:c>
      <x:c r="P76" s="9" t="str">
        <x:v>https://www.fragrantica.com/perfume/Casamorati-1888/Lira-11801.html</x:v>
      </x:c>
      <x:c r="Q76" s="9" t="str">
        <x:v>https://media.parfumo.com/perfumes/95/95fcb5-casamorati-lira-eau-de-parfum-xerjoff_1200.jpg?width=720&amp;aspect_ratio=1:1</x:v>
      </x:c>
      <x:c r="R76" s="9" t="str">
        <x:v>https://fimgs.net/mdimg/perfume-thumbs/375x500.11801.jpg?t=1774449890</x:v>
      </x:c>
      <x:c r="S76" s="9" t="str">
        <x:v>Lira</x:v>
      </x:c>
      <x:c r="T76" s="11" t="str">
        <x:v>2011</x:v>
      </x:c>
      <x:c r="U76" s="10" t="n">
        <x:v>577</x:v>
      </x:c>
      <x:c r="V76" s="14" t="n">
        <x:f>IF(AND(ISNUMBER(G76),G76&gt;0),LOG10(G76)*'Method'!$B$8,"")</x:f>
        <x:v>4.221110076854292</x:v>
      </x:c>
      <x:c r="W76" s="14" t="n">
        <x:f>IF(AND(ISNUMBER(I76),I76&gt;0),LOG10(I76)*'Method'!$B$9,"")</x:f>
        <x:v>3.2045904341211364</x:v>
      </x:c>
      <x:c r="X76" s="10" t="str">
        <x:f>IF(ISNUMBER(J76),SUM(G76,I76),"")</x:f>
      </x:c>
      <x:c r="Y76" s="10" t="str">
        <x:f>IF(ISNUMBER(K76),COUNTIFS($K$7:$K$1929,"&gt;"&amp;K76)+1,"")</x:f>
      </x:c>
      <x:c r="Z76" s="9" t="str"/>
      <x:c r="AA76" s="15" t="n">
        <x:v>46108</x:v>
      </x:c>
      <x:c r="AB76" s="9" t="str">
        <x:v>Unknown</x:v>
      </x:c>
    </x:row>
    <x:row r="77" ht="50" customHeight="1">
      <x:c r="A77" s="10" t="n">
        <x:f>IF(ISNUMBER(F77),RANK(F77,$F$7:$F$1929,0),"")</x:f>
        <x:v>65</x:v>
      </x:c>
      <x:c r="B77" s="9" t="str">
        <x:v>Parfums de Marly</x:v>
      </x:c>
      <x:c r="C77" s="9" t="str">
        <x:v>Oajan</x:v>
      </x:c>
      <x:c r="D77" s="9" t="str">
        <x:v>Parfum</x:v>
      </x:c>
      <x:c r="E77" s="11" t="n">
        <x:v>2013</x:v>
      </x:c>
      <x:c r="F77" s="13" t="n">
        <x:v>8.5</x:v>
      </x:c>
      <x:c r="G77" s="10" t="n">
        <x:v>3286</x:v>
      </x:c>
      <x:c r="H77" s="12" t="n">
        <x:v>4.43</x:v>
      </x:c>
      <x:c r="I77" s="10" t="n">
        <x:v>6355</x:v>
      </x:c>
      <x:c r="J77" s="12" t="str">
        <x:f>IF(AND(M77="URL identity aligns",ISNUMBER(F77),ISNUMBER(H77),G77&gt;0,I77&gt;0,SUM(V77:W77)&gt;0),(F77*V77+((H77-1)/4*10)*W77)/SUM(V77:W77),"")</x:f>
      </x:c>
      <x:c r="K77" s="12" t="str">
        <x:f>IF(ISNUMBER(J77),(X77*J77+'Method'!$B$10*'Method'!$B$11)/(X77+'Method'!$B$10),"")</x:f>
      </x:c>
      <x:c r="L77" s="10" t="str">
        <x:f>IF(ISNUMBER(J77),COUNTIFS($J$7:$J$1929,"&gt;"&amp;J77)+1,"")</x:f>
      </x:c>
      <x:c r="M77" s="9" t="str">
        <x:v>Review required</x:v>
      </x:c>
      <x:c r="N77" s="9" t="str">
        <x:v>Product, variant, gender or year terms differ between URLs; Concentration not explicit on both saved identities</x:v>
      </x:c>
      <x:c r="O77" s="9" t="str">
        <x:v>https://www.parfumo.com/Perfumes/Parfums_de_Marly/Royal_Essence_Oajan</x:v>
      </x:c>
      <x:c r="P77" s="9" t="str">
        <x:v>https://www.fragrantica.com/perfume/Parfums-de-Marly/Oajan-21548.html</x:v>
      </x:c>
      <x:c r="Q77" s="9" t="str">
        <x:v>https://media.parfumo.com/perfumes/e7/e7b793-oajan-parfums-de-marly_1200.jpg?width=720&amp;aspect_ratio=1:1</x:v>
      </x:c>
      <x:c r="R77" s="9" t="str">
        <x:v>https://fimgs.net/mdimg/perfume-thumbs/375x500.21548.jpg</x:v>
      </x:c>
      <x:c r="S77" s="9" t="str">
        <x:v>Oajan</x:v>
      </x:c>
      <x:c r="T77" s="11" t="str">
        <x:v>2013</x:v>
      </x:c>
      <x:c r="U77" s="10" t="n">
        <x:v>428</x:v>
      </x:c>
      <x:c r="V77" s="14" t="n">
        <x:f>IF(AND(ISNUMBER(G77),G77&gt;0),LOG10(G77)*'Method'!$B$8,"")</x:f>
        <x:v>4.220001070918848</x:v>
      </x:c>
      <x:c r="W77" s="14" t="n">
        <x:f>IF(AND(ISNUMBER(I77),I77&gt;0),LOG10(I77)*'Method'!$B$9,"")</x:f>
        <x:v>3.0424924439120242</x:v>
      </x:c>
      <x:c r="X77" s="10" t="str">
        <x:f>IF(ISNUMBER(J77),SUM(G77,I77),"")</x:f>
      </x:c>
      <x:c r="Y77" s="10" t="str">
        <x:f>IF(ISNUMBER(K77),COUNTIFS($K$7:$K$1929,"&gt;"&amp;K77)+1,"")</x:f>
      </x:c>
      <x:c r="Z77" s="9" t="str"/>
      <x:c r="AA77" s="15" t="n">
        <x:v>46108</x:v>
      </x:c>
      <x:c r="AB77" s="9" t="str">
        <x:v>Unknown</x:v>
      </x:c>
    </x:row>
    <x:row r="78" ht="50" customHeight="1">
      <x:c r="A78" s="10" t="n">
        <x:f>IF(ISNUMBER(F78),RANK(F78,$F$7:$F$1929,0),"")</x:f>
        <x:v>65</x:v>
      </x:c>
      <x:c r="B78" s="9" t="str">
        <x:v>Chanel</x:v>
      </x:c>
      <x:c r="C78" s="9" t="str">
        <x:v>Allure Homme Édition Blanche</x:v>
      </x:c>
      <x:c r="D78" s="9" t="str">
        <x:v>Eau de Parfum</x:v>
      </x:c>
      <x:c r="E78" s="11" t="n">
        <x:v>2014</x:v>
      </x:c>
      <x:c r="F78" s="13" t="n">
        <x:v>8.5</x:v>
      </x:c>
      <x:c r="G78" s="10" t="n">
        <x:v>2830</x:v>
      </x:c>
      <x:c r="H78" s="12" t="n">
        <x:v>4.55</x:v>
      </x:c>
      <x:c r="I78" s="10" t="n">
        <x:v>4443</x:v>
      </x:c>
      <x:c r="J78" s="12" t="n">
        <x:f>IF(AND(M78="URL identity aligns",ISNUMBER(F78),ISNUMBER(H78),G78&gt;0,I78&gt;0,SUM(V78:W78)&gt;0),(F78*V78+((H78-1)/4*10)*W78)/SUM(V78:W78),"")</x:f>
        <x:v>8.654994158043413</x:v>
      </x:c>
      <x:c r="K78" s="12" t="n">
        <x:f>IF(ISNUMBER(J78),(X78*J78+'Method'!$B$10*'Method'!$B$11)/(X78+'Method'!$B$10),"")</x:f>
        <x:v>8.486942176251713</x:v>
      </x:c>
      <x:c r="L78" s="10" t="n">
        <x:f>IF(ISNUMBER(J78),COUNTIFS($J$7:$J$1929,"&gt;"&amp;J78)+1,"")</x:f>
        <x:v>2</x:v>
      </x:c>
      <x:c r="M78" s="9" t="str">
        <x:v>URL identity aligns</x:v>
      </x:c>
      <x:c r="N78" s="9" t="str">
        <x:v>Brand, name tokens and concentration agree in saved URLs</x:v>
      </x:c>
      <x:c r="O78" s="9" t="str">
        <x:v>https://www.parfumo.com/Perfumes/Chanel/Allure_Homme_Edition_Blanche_Eau_de_Parfum</x:v>
      </x:c>
      <x:c r="P78" s="9" t="str">
        <x:v>https://www.fragrantica.com/perfume/Chanel/Allure-Homme-Edition-Blanche-Eau-de-Parfum-28942.html</x:v>
      </x:c>
      <x:c r="Q78" s="9" t="str">
        <x:v>https://media.parfumo.com/perfumes/70/7047e1-allure-homme-edition-blanche-eau-de-parfum-chanel_1200.jpg?width=480&amp;aspect_ratio=1:1</x:v>
      </x:c>
      <x:c r="R78" s="9" t="str">
        <x:v>https://fimgs.net/mdimg/perfume-thumbs/375x500.28942.jpg</x:v>
      </x:c>
      <x:c r="S78" s="9" t="str">
        <x:v>Allure Homme Édition Blanche</x:v>
      </x:c>
      <x:c r="T78" s="11" t="str">
        <x:v>2014</x:v>
      </x:c>
      <x:c r="U78" s="10" t="n">
        <x:v>1783</x:v>
      </x:c>
      <x:c r="V78" s="14" t="n">
        <x:f>IF(AND(ISNUMBER(G78),G78&gt;0),LOG10(G78)*'Method'!$B$8,"")</x:f>
        <x:v>4.142143722629148</x:v>
      </x:c>
      <x:c r="W78" s="14" t="n">
        <x:f>IF(AND(ISNUMBER(I78),I78&gt;0),LOG10(I78)*'Method'!$B$9,"")</x:f>
        <x:v>2.918141050592696</x:v>
      </x:c>
      <x:c r="X78" s="10" t="n">
        <x:f>IF(ISNUMBER(J78),SUM(G78,I78),"")</x:f>
        <x:v>7273</x:v>
      </x:c>
      <x:c r="Y78" s="10" t="n">
        <x:f>IF(ISNUMBER(K78),COUNTIFS($K$7:$K$1929,"&gt;"&amp;K78)+1,"")</x:f>
        <x:v>3</x:v>
      </x:c>
      <x:c r="Z78" s="9" t="str"/>
      <x:c r="AA78" s="15" t="n">
        <x:v>46108</x:v>
      </x:c>
      <x:c r="AB78" s="9" t="str">
        <x:v>Unknown</x:v>
      </x:c>
    </x:row>
    <x:row r="79" ht="50" customHeight="1">
      <x:c r="A79" s="10" t="n">
        <x:f>IF(ISNUMBER(F79),RANK(F79,$F$7:$F$1929,0),"")</x:f>
        <x:v>65</x:v>
      </x:c>
      <x:c r="B79" s="9" t="str">
        <x:v>Guerlain</x:v>
      </x:c>
      <x:c r="C79" s="9" t="str">
        <x:v>Cuir Béluga</x:v>
      </x:c>
      <x:c r="D79" s="9" t="str">
        <x:v>Eau de Parfum</x:v>
      </x:c>
      <x:c r="E79" s="11" t="n">
        <x:v>2005</x:v>
      </x:c>
      <x:c r="F79" s="13" t="n">
        <x:v>8.5</x:v>
      </x:c>
      <x:c r="G79" s="10" t="n">
        <x:v>2064</x:v>
      </x:c>
      <x:c r="H79" s="12" t="n">
        <x:v>4.34</x:v>
      </x:c>
      <x:c r="I79" s="10" t="n">
        <x:v>4012</x:v>
      </x:c>
      <x:c r="J79" s="12" t="str">
        <x:f>IF(AND(M79="URL identity aligns",ISNUMBER(F79),ISNUMBER(H79),G79&gt;0,I79&gt;0,SUM(V79:W79)&gt;0),(F79*V79+((H79-1)/4*10)*W79)/SUM(V79:W79),"")</x:f>
      </x:c>
      <x:c r="K79" s="12" t="str">
        <x:f>IF(ISNUMBER(J79),(X79*J79+'Method'!$B$10*'Method'!$B$11)/(X79+'Method'!$B$10),"")</x:f>
      </x:c>
      <x:c r="L79" s="10" t="str">
        <x:f>IF(ISNUMBER(J79),COUNTIFS($J$7:$J$1929,"&gt;"&amp;J79)+1,"")</x:f>
      </x:c>
      <x:c r="M79" s="9" t="str">
        <x:v>Review required</x:v>
      </x:c>
      <x:c r="N79" s="9" t="str">
        <x:v>Concentration not explicit on both saved identities</x:v>
      </x:c>
      <x:c r="O79" s="9" t="str">
        <x:v>https://www.parfumo.com/Perfumes/Guerlain/cuir-beluga-eau-de-parfum</x:v>
      </x:c>
      <x:c r="P79" s="9" t="str">
        <x:v>https://www.fragrantica.com/perfume/Guerlain/Cuir-Beluga-1019.html</x:v>
      </x:c>
      <x:c r="Q79" s="9" t="str">
        <x:v>https://media.parfumo.com/perfumes/4d/4d421a-cuir-beluga-guerlain_1200.jpg?width=720&amp;aspect_ratio=1:1</x:v>
      </x:c>
      <x:c r="R79" s="9" t="str">
        <x:v>https://fimgs.net/mdimg/perfume-thumbs/375x500.1019.jpg</x:v>
      </x:c>
      <x:c r="S79" s="9" t="str">
        <x:v>Cuir Béluga</x:v>
      </x:c>
      <x:c r="T79" s="11" t="str">
        <x:v>2005</x:v>
      </x:c>
      <x:c r="U79" s="10" t="n">
        <x:v>351</x:v>
      </x:c>
      <x:c r="V79" s="14" t="n">
        <x:f>IF(AND(ISNUMBER(G79),G79&gt;0),LOG10(G79)*'Method'!$B$8,"")</x:f>
        <x:v>3.9776516315462036</x:v>
      </x:c>
      <x:c r="W79" s="14" t="n">
        <x:f>IF(AND(ISNUMBER(I79),I79&gt;0),LOG10(I79)*'Method'!$B$9,"")</x:f>
        <x:v>2.882688739478704</x:v>
      </x:c>
      <x:c r="X79" s="10" t="str">
        <x:f>IF(ISNUMBER(J79),SUM(G79,I79),"")</x:f>
      </x:c>
      <x:c r="Y79" s="10" t="str">
        <x:f>IF(ISNUMBER(K79),COUNTIFS($K$7:$K$1929,"&gt;"&amp;K79)+1,"")</x:f>
      </x:c>
      <x:c r="Z79" s="9" t="str"/>
      <x:c r="AA79" s="15" t="n">
        <x:v>46108</x:v>
      </x:c>
      <x:c r="AB79" s="9" t="str">
        <x:v>Unknown</x:v>
      </x:c>
    </x:row>
    <x:row r="80" ht="50" customHeight="1">
      <x:c r="A80" s="10" t="n">
        <x:f>IF(ISNUMBER(F80),RANK(F80,$F$7:$F$1929,0),"")</x:f>
        <x:v>65</x:v>
      </x:c>
      <x:c r="B80" s="9" t="str">
        <x:v>Yves Saint Laurent</x:v>
      </x:c>
      <x:c r="C80" s="9" t="str">
        <x:v>La Nuit de L'Homme Bleu Électrique</x:v>
      </x:c>
      <x:c r="D80" s="9" t="str">
        <x:v>Not recorded</x:v>
      </x:c>
      <x:c r="E80" s="11" t="n">
        <x:v>2021</x:v>
      </x:c>
      <x:c r="F80" s="13" t="n">
        <x:v>8.5</x:v>
      </x:c>
      <x:c r="G80" s="10" t="n">
        <x:v>2034</x:v>
      </x:c>
      <x:c r="H80" s="12" t="n">
        <x:v>4.55</x:v>
      </x:c>
      <x:c r="I80" s="10" t="n">
        <x:v>5060</x:v>
      </x:c>
      <x:c r="J80" s="12" t="str">
        <x:f>IF(AND(M80="URL identity aligns",ISNUMBER(F80),ISNUMBER(H80),G80&gt;0,I80&gt;0,SUM(V80:W80)&gt;0),(F80*V80+((H80-1)/4*10)*W80)/SUM(V80:W80),"")</x:f>
      </x:c>
      <x:c r="K80" s="12" t="str">
        <x:f>IF(ISNUMBER(J80),(X80*J80+'Method'!$B$10*'Method'!$B$11)/(X80+'Method'!$B$10),"")</x:f>
      </x:c>
      <x:c r="L80" s="10" t="str">
        <x:f>IF(ISNUMBER(J80),COUNTIFS($J$7:$J$1929,"&gt;"&amp;J80)+1,"")</x:f>
      </x:c>
      <x:c r="M80" s="9" t="str">
        <x:v>Review required</x:v>
      </x:c>
      <x:c r="N80" s="9" t="str">
        <x:v>Concentration not explicit on both saved identities</x:v>
      </x:c>
      <x:c r="O80" s="9" t="str">
        <x:v>https://www.parfumo.com/Perfumes/Yves_Saint_Laurent/la-nuit-de-l-homme-bleu-electrique</x:v>
      </x:c>
      <x:c r="P80" s="9" t="str">
        <x:v>https://www.fragrantica.com/perfume/Yves-Saint-Laurent/La-Nuit-de-L-Homme-Bleu-Electrique-67997.html</x:v>
      </x:c>
      <x:c r="Q80" s="9" t="str">
        <x:v>https://media.parfumo.com/perfumes/e8/e8e7db-la-nuit-de-l-homme-bleu-electrique-yves-saint-laurent_1200.jpg?width=720&amp;aspect_ratio=1:1</x:v>
      </x:c>
      <x:c r="R80" s="9" t="str">
        <x:v>https://fimgs.net/mdimg/perfume-thumbs/375x500.67997.jpg</x:v>
      </x:c>
      <x:c r="S80" s="9" t="str">
        <x:v>La Nuit de L'Homme Bleu Électrique</x:v>
      </x:c>
      <x:c r="T80" s="11" t="str">
        <x:v>2021</x:v>
      </x:c>
      <x:c r="U80" s="10" t="n">
        <x:v>847</x:v>
      </x:c>
      <x:c r="V80" s="14" t="n">
        <x:f>IF(AND(ISNUMBER(G80),G80&gt;0),LOG10(G80)*'Method'!$B$8,"")</x:f>
        <x:v>3.9700211383040758</x:v>
      </x:c>
      <x:c r="W80" s="14" t="n">
        <x:f>IF(AND(ISNUMBER(I80),I80&gt;0),LOG10(I80)*'Method'!$B$9,"")</x:f>
        <x:v>2.9633204134718403</x:v>
      </x:c>
      <x:c r="X80" s="10" t="str">
        <x:f>IF(ISNUMBER(J80),SUM(G80,I80),"")</x:f>
      </x:c>
      <x:c r="Y80" s="10" t="str">
        <x:f>IF(ISNUMBER(K80),COUNTIFS($K$7:$K$1929,"&gt;"&amp;K80)+1,"")</x:f>
      </x:c>
      <x:c r="Z80" s="9" t="str"/>
      <x:c r="AA80" s="15" t="n">
        <x:v>46108</x:v>
      </x:c>
      <x:c r="AB80" s="9" t="str">
        <x:v>Unknown</x:v>
      </x:c>
    </x:row>
    <x:row r="81" ht="50" customHeight="1">
      <x:c r="A81" s="10" t="n">
        <x:f>IF(ISNUMBER(F81),RANK(F81,$F$7:$F$1929,0),"")</x:f>
        <x:v>65</x:v>
      </x:c>
      <x:c r="B81" s="9" t="str">
        <x:v>Nasomatto</x:v>
      </x:c>
      <x:c r="C81" s="9" t="str">
        <x:v>Baraonda</x:v>
      </x:c>
      <x:c r="D81" s="9" t="str">
        <x:v>Extrait de Parfum</x:v>
      </x:c>
      <x:c r="E81" s="11" t="n">
        <x:v>2016</x:v>
      </x:c>
      <x:c r="F81" s="13" t="n">
        <x:v>8.5</x:v>
      </x:c>
      <x:c r="G81" s="10" t="n">
        <x:v>1958</x:v>
      </x:c>
      <x:c r="H81" s="12" t="n">
        <x:v>4.42</x:v>
      </x:c>
      <x:c r="I81" s="10" t="n">
        <x:v>5752</x:v>
      </x:c>
      <x:c r="J81" s="12" t="str">
        <x:f>IF(AND(M81="URL identity aligns",ISNUMBER(F81),ISNUMBER(H81),G81&gt;0,I81&gt;0,SUM(V81:W81)&gt;0),(F81*V81+((H81-1)/4*10)*W81)/SUM(V81:W81),"")</x:f>
      </x:c>
      <x:c r="K81" s="12" t="str">
        <x:f>IF(ISNUMBER(J81),(X81*J81+'Method'!$B$10*'Method'!$B$11)/(X81+'Method'!$B$10),"")</x:f>
      </x:c>
      <x:c r="L81" s="10" t="str">
        <x:f>IF(ISNUMBER(J81),COUNTIFS($J$7:$J$1929,"&gt;"&amp;J81)+1,"")</x:f>
      </x:c>
      <x:c r="M81" s="9" t="str">
        <x:v>Review required</x:v>
      </x:c>
      <x:c r="N81" s="9" t="str">
        <x:v>Concentration not explicit on both saved identities</x:v>
      </x:c>
      <x:c r="O81" s="9" t="str">
        <x:v>https://www.parfumo.com/Perfumes/Nasomatto/Baraonda</x:v>
      </x:c>
      <x:c r="P81" s="9" t="str">
        <x:v>https://www.fragrantica.com/perfume/Nasomatto/Baraonda-40200.html</x:v>
      </x:c>
      <x:c r="Q81" s="9" t="str">
        <x:v>https://media.parfumo.com/perfumes/40/40dd93-baraonda-extrait-de-parfum-nasomatto_1200.jpg?width=720&amp;aspect_ratio=1:1</x:v>
      </x:c>
      <x:c r="R81" s="9" t="str">
        <x:v>https://fimgs.net/mdimg/perfume-thumbs/375x500.40200.jpg</x:v>
      </x:c>
      <x:c r="S81" s="9" t="str">
        <x:v>Baraonda</x:v>
      </x:c>
      <x:c r="T81" s="11" t="str">
        <x:v>2016</x:v>
      </x:c>
      <x:c r="U81" s="10" t="n">
        <x:v>1193</x:v>
      </x:c>
      <x:c r="V81" s="14" t="n">
        <x:f>IF(AND(ISNUMBER(G81),G81&gt;0),LOG10(G81)*'Method'!$B$8,"")</x:f>
        <x:v>3.9501752249605437</x:v>
      </x:c>
      <x:c r="W81" s="14" t="n">
        <x:f>IF(AND(ISNUMBER(I81),I81&gt;0),LOG10(I81)*'Method'!$B$9,"")</x:f>
        <x:v>3.007855101899864</x:v>
      </x:c>
      <x:c r="X81" s="10" t="str">
        <x:f>IF(ISNUMBER(J81),SUM(G81,I81),"")</x:f>
      </x:c>
      <x:c r="Y81" s="10" t="str">
        <x:f>IF(ISNUMBER(K81),COUNTIFS($K$7:$K$1929,"&gt;"&amp;K81)+1,"")</x:f>
      </x:c>
      <x:c r="Z81" s="9" t="str"/>
      <x:c r="AA81" s="15" t="n">
        <x:v>46108</x:v>
      </x:c>
      <x:c r="AB81" s="9" t="str">
        <x:v>Unknown</x:v>
      </x:c>
    </x:row>
    <x:row r="82" ht="50" customHeight="1">
      <x:c r="A82" s="10" t="n">
        <x:f>IF(ISNUMBER(F82),RANK(F82,$F$7:$F$1929,0),"")</x:f>
        <x:v>65</x:v>
      </x:c>
      <x:c r="B82" s="9" t="str">
        <x:v>Tauer</x:v>
      </x:c>
      <x:c r="C82" s="9" t="str">
        <x:v>№ 02 - L'Air du Désert Marocain Tauer Perfumes</x:v>
      </x:c>
      <x:c r="D82" s="9" t="str">
        <x:v>Eau de Toilette Intense</x:v>
      </x:c>
      <x:c r="E82" s="11" t="n">
        <x:v>2005</x:v>
      </x:c>
      <x:c r="F82" s="13" t="n">
        <x:v>8.5</x:v>
      </x:c>
      <x:c r="G82" s="10" t="n">
        <x:v>1927</x:v>
      </x:c>
      <x:c r="H82" s="12" t="n">
        <x:v>4.38</x:v>
      </x:c>
      <x:c r="I82" s="10" t="n">
        <x:v>7718</x:v>
      </x:c>
      <x:c r="J82" s="12" t="str">
        <x:f>IF(AND(M82="URL identity aligns",ISNUMBER(F82),ISNUMBER(H82),G82&gt;0,I82&gt;0,SUM(V82:W82)&gt;0),(F82*V82+((H82-1)/4*10)*W82)/SUM(V82:W82),"")</x:f>
      </x:c>
      <x:c r="K82" s="12" t="str">
        <x:f>IF(ISNUMBER(J82),(X82*J82+'Method'!$B$10*'Method'!$B$11)/(X82+'Method'!$B$10),"")</x:f>
      </x:c>
      <x:c r="L82" s="10" t="str">
        <x:f>IF(ISNUMBER(J82),COUNTIFS($J$7:$J$1929,"&gt;"&amp;J82)+1,"")</x:f>
      </x:c>
      <x:c r="M82" s="9" t="str">
        <x:v>Review required</x:v>
      </x:c>
      <x:c r="N82" s="9" t="str">
        <x:v>Brand differs between product URLs; Product, variant, gender or year terms differ between URLs; Concentration not explicit on both saved identities</x:v>
      </x:c>
      <x:c r="O82" s="9" t="str">
        <x:v>https://www.parfumo.com/Perfumes/Tauer/no-02-l-air-du-desert-marocain-eau-de-toilette-intense</x:v>
      </x:c>
      <x:c r="P82" s="9" t="str">
        <x:v>https://www.fragrantica.com/perfume/Tauer-Perfumes/02-L-Air-du-Desert-Marocain-4573.html</x:v>
      </x:c>
      <x:c r="Q82" s="9" t="str">
        <x:v>https://media.parfumo.com/perfumes/83/833fbd-02-l-air-du-desert-marocain-eau-de-toilette-intense-tauer-perfumes_1200.jpg?width=720&amp;aspect_ratio=1:1</x:v>
      </x:c>
      <x:c r="R82" s="9" t="str">
        <x:v>https://fimgs.net/mdimg/perfume-thumbs/375x500.4573.jpg</x:v>
      </x:c>
      <x:c r="S82" s="9" t="str">
        <x:v>№ 02 - L'Air du Désert Marocain Tauer Perfumes</x:v>
      </x:c>
      <x:c r="T82" s="11" t="str">
        <x:v>2005</x:v>
      </x:c>
      <x:c r="U82" s="10" t="n">
        <x:v>1893</x:v>
      </x:c>
      <x:c r="V82" s="14" t="n">
        <x:f>IF(AND(ISNUMBER(G82),G82&gt;0),LOG10(G82)*'Method'!$B$8,"")</x:f>
        <x:v>3.94185805758654</x:v>
      </x:c>
      <x:c r="W82" s="14" t="n">
        <x:f>IF(AND(ISNUMBER(I82),I82&gt;0),LOG10(I82)*'Method'!$B$9,"")</x:f>
        <x:v>3.110003819388304</x:v>
      </x:c>
      <x:c r="X82" s="10" t="str">
        <x:f>IF(ISNUMBER(J82),SUM(G82,I82),"")</x:f>
      </x:c>
      <x:c r="Y82" s="10" t="str">
        <x:f>IF(ISNUMBER(K82),COUNTIFS($K$7:$K$1929,"&gt;"&amp;K82)+1,"")</x:f>
      </x:c>
      <x:c r="Z82" s="9" t="str"/>
      <x:c r="AA82" s="15" t="n">
        <x:v>46108</x:v>
      </x:c>
      <x:c r="AB82" s="9" t="str">
        <x:v>Unknown</x:v>
      </x:c>
    </x:row>
    <x:row r="83" ht="50" customHeight="1">
      <x:c r="A83" s="10" t="n">
        <x:f>IF(ISNUMBER(F83),RANK(F83,$F$7:$F$1929,0),"")</x:f>
        <x:v>65</x:v>
      </x:c>
      <x:c r="B83" s="9" t="str">
        <x:v>bdk Parfums</x:v>
      </x:c>
      <x:c r="C83" s="9" t="str">
        <x:v>Gris Charnel</x:v>
      </x:c>
      <x:c r="D83" s="9" t="str">
        <x:v>Extrait</x:v>
      </x:c>
      <x:c r="E83" s="11" t="n">
        <x:v>2022</x:v>
      </x:c>
      <x:c r="F83" s="13" t="n">
        <x:v>8.5</x:v>
      </x:c>
      <x:c r="G83" s="10" t="n">
        <x:v>1896</x:v>
      </x:c>
      <x:c r="H83" s="12" t="n">
        <x:v>4.37</x:v>
      </x:c>
      <x:c r="I83" s="10" t="n">
        <x:v>3546</x:v>
      </x:c>
      <x:c r="J83" s="12" t="n">
        <x:f>IF(AND(M83="URL identity aligns",ISNUMBER(F83),ISNUMBER(H83),G83&gt;0,I83&gt;0,SUM(V83:W83)&gt;0),(F83*V83+((H83-1)/4*10)*W83)/SUM(V83:W83),"")</x:f>
        <x:v>8.468554830996398</x:v>
      </x:c>
      <x:c r="K83" s="12" t="n">
        <x:f>IF(ISNUMBER(J83),(X83*J83+'Method'!$B$10*'Method'!$B$11)/(X83+'Method'!$B$10),"")</x:f>
        <x:v>8.311476943177077</x:v>
      </x:c>
      <x:c r="L83" s="10" t="n">
        <x:f>IF(ISNUMBER(J83),COUNTIFS($J$7:$J$1929,"&gt;"&amp;J83)+1,"")</x:f>
        <x:v>12</x:v>
      </x:c>
      <x:c r="M83" s="9" t="str">
        <x:v>URL identity aligns</x:v>
      </x:c>
      <x:c r="N83" s="9" t="str">
        <x:v>Brand, name tokens and concentration agree in saved URLs</x:v>
      </x:c>
      <x:c r="O83" s="9" t="str">
        <x:v>https://www.parfumo.com/Perfumes/bdk_Parfums/gris-charnel-extrait</x:v>
      </x:c>
      <x:c r="P83" s="9" t="str">
        <x:v>https://www.fragrantica.com/perfume/BDK-Parfums/Gris-Charnel-Extrait-73645.html</x:v>
      </x:c>
      <x:c r="Q83" s="9" t="str">
        <x:v>https://media.parfumo.com/perfumes/d9/d9f6b1-gris-charnel-extrait-bdk-parfums_1200.jpg?width=720&amp;aspect_ratio=1:1</x:v>
      </x:c>
      <x:c r="R83" s="9" t="str">
        <x:v>https://fimgs.net/mdimg/perfume-thumbs/375x500.73645.jpg</x:v>
      </x:c>
      <x:c r="S83" s="9" t="str">
        <x:v>Gris Charnel</x:v>
      </x:c>
      <x:c r="T83" s="11" t="str">
        <x:v>2022</x:v>
      </x:c>
      <x:c r="U83" s="10" t="n">
        <x:v>1778</x:v>
      </x:c>
      <x:c r="V83" s="14" t="n">
        <x:f>IF(AND(ISNUMBER(G83),G83&gt;0),LOG10(G83)*'Method'!$B$8,"")</x:f>
        <x:v>3.93340599960246</x:v>
      </x:c>
      <x:c r="W83" s="14" t="n">
        <x:f>IF(AND(ISNUMBER(I83),I83&gt;0),LOG10(I83)*'Method'!$B$9,"")</x:f>
        <x:v>2.83979098501192</x:v>
      </x:c>
      <x:c r="X83" s="10" t="n">
        <x:f>IF(ISNUMBER(J83),SUM(G83,I83),"")</x:f>
        <x:v>5442</x:v>
      </x:c>
      <x:c r="Y83" s="10" t="n">
        <x:f>IF(ISNUMBER(K83),COUNTIFS($K$7:$K$1929,"&gt;"&amp;K83)+1,"")</x:f>
        <x:v>9</x:v>
      </x:c>
      <x:c r="Z83" s="9" t="str"/>
      <x:c r="AA83" s="15" t="n">
        <x:v>46108</x:v>
      </x:c>
      <x:c r="AB83" s="9" t="str">
        <x:v>Unknown</x:v>
      </x:c>
    </x:row>
    <x:row r="84" ht="50" customHeight="1">
      <x:c r="A84" s="10" t="n">
        <x:f>IF(ISNUMBER(F84),RANK(F84,$F$7:$F$1929,0),"")</x:f>
        <x:v>65</x:v>
      </x:c>
      <x:c r="B84" s="9" t="str">
        <x:v>Dior</x:v>
      </x:c>
      <x:c r="C84" s="9" t="str">
        <x:v>Homme Original</x:v>
      </x:c>
      <x:c r="D84" s="9" t="str">
        <x:v>Eau de Toilette</x:v>
      </x:c>
      <x:c r="E84" s="11" t="n">
        <x:v>2011</x:v>
      </x:c>
      <x:c r="F84" s="13" t="n">
        <x:v>8.5</x:v>
      </x:c>
      <x:c r="G84" s="10" t="n">
        <x:v>1878</x:v>
      </x:c>
      <x:c r="H84" s="12" t="n">
        <x:v>4.61</x:v>
      </x:c>
      <x:c r="I84" s="10" t="n">
        <x:v>1418</x:v>
      </x:c>
      <x:c r="J84" s="12" t="str">
        <x:f>IF(AND(M84="URL identity aligns",ISNUMBER(F84),ISNUMBER(H84),G84&gt;0,I84&gt;0,SUM(V84:W84)&gt;0),(F84*V84+((H84-1)/4*10)*W84)/SUM(V84:W84),"")</x:f>
      </x:c>
      <x:c r="K84" s="12" t="str">
        <x:f>IF(ISNUMBER(J84),(X84*J84+'Method'!$B$10*'Method'!$B$11)/(X84+'Method'!$B$10),"")</x:f>
      </x:c>
      <x:c r="L84" s="10" t="str">
        <x:f>IF(ISNUMBER(J84),COUNTIFS($J$7:$J$1929,"&gt;"&amp;J84)+1,"")</x:f>
      </x:c>
      <x:c r="M84" s="9" t="str">
        <x:v>Review required</x:v>
      </x:c>
      <x:c r="N84" s="9" t="str">
        <x:v>Product, variant, gender or year terms differ between URLs; Concentration not explicit on both saved identities</x:v>
      </x:c>
      <x:c r="O84" s="9" t="str">
        <x:v>https://www.parfumo.com/Perfumes/Dior/dior-homme-original-2011-eau-de-toilette</x:v>
      </x:c>
      <x:c r="P84" s="9" t="str">
        <x:v>https://www.fragrantica.com/perfume/Dior/Dior-Homme-Original-69010.html</x:v>
      </x:c>
      <x:c r="Q84" s="9" t="str">
        <x:v>https://media.parfumo.com/perfumes/5b/5b72ed-dior-homme-original-2011-eau-de-toilette-dior_1200.jpg?width=720&amp;aspect_ratio=1:1</x:v>
      </x:c>
      <x:c r="R84" s="9" t="str">
        <x:v>https://fimgs.net/mdimg/perfume-thumbs/375x500.69010.jpg</x:v>
      </x:c>
      <x:c r="S84" s="9" t="str">
        <x:v>Homme Original</x:v>
      </x:c>
      <x:c r="T84" s="11" t="str">
        <x:v>2011</x:v>
      </x:c>
      <x:c r="U84" s="10" t="n">
        <x:v>1791</x:v>
      </x:c>
      <x:c r="V84" s="14" t="n">
        <x:f>IF(AND(ISNUMBER(G84),G84&gt;0),LOG10(G84)*'Method'!$B$8,"")</x:f>
        <x:v>3.928434705516108</x:v>
      </x:c>
      <x:c r="W84" s="14" t="n">
        <x:f>IF(AND(ISNUMBER(I84),I84&gt;0),LOG10(I84)*'Method'!$B$9,"")</x:f>
        <x:v>2.5213409846776402</x:v>
      </x:c>
      <x:c r="X84" s="10" t="str">
        <x:f>IF(ISNUMBER(J84),SUM(G84,I84),"")</x:f>
      </x:c>
      <x:c r="Y84" s="10" t="str">
        <x:f>IF(ISNUMBER(K84),COUNTIFS($K$7:$K$1929,"&gt;"&amp;K84)+1,"")</x:f>
      </x:c>
      <x:c r="Z84" s="9" t="str"/>
      <x:c r="AA84" s="15" t="n">
        <x:v>46108</x:v>
      </x:c>
      <x:c r="AB84" s="9" t="str">
        <x:v>Unknown</x:v>
      </x:c>
    </x:row>
    <x:row r="85" ht="50" customHeight="1">
      <x:c r="A85" s="10" t="n">
        <x:f>IF(ISNUMBER(F85),RANK(F85,$F$7:$F$1929,0),"")</x:f>
        <x:v>65</x:v>
      </x:c>
      <x:c r="B85" s="9" t="str">
        <x:v>Guerlain</x:v>
      </x:c>
      <x:c r="C85" s="9" t="str">
        <x:v>Spiritueuse Double Vanille</x:v>
      </x:c>
      <x:c r="D85" s="9" t="str">
        <x:v>Not recorded</x:v>
      </x:c>
      <x:c r="E85" s="11" t="n">
        <x:v>2007</x:v>
      </x:c>
      <x:c r="F85" s="13" t="n">
        <x:v>8.5</x:v>
      </x:c>
      <x:c r="G85" s="10" t="n">
        <x:v>1783</x:v>
      </x:c>
      <x:c r="H85" s="12" t="n">
        <x:v>4.41</x:v>
      </x:c>
      <x:c r="I85" s="10" t="n">
        <x:v>5113</x:v>
      </x:c>
      <x:c r="J85" s="12" t="str">
        <x:f>IF(AND(M85="URL identity aligns",ISNUMBER(F85),ISNUMBER(H85),G85&gt;0,I85&gt;0,SUM(V85:W85)&gt;0),(F85*V85+((H85-1)/4*10)*W85)/SUM(V85:W85),"")</x:f>
      </x:c>
      <x:c r="K85" s="12" t="str">
        <x:f>IF(ISNUMBER(J85),(X85*J85+'Method'!$B$10*'Method'!$B$11)/(X85+'Method'!$B$10),"")</x:f>
      </x:c>
      <x:c r="L85" s="10" t="str">
        <x:f>IF(ISNUMBER(J85),COUNTIFS($J$7:$J$1929,"&gt;"&amp;J85)+1,"")</x:f>
      </x:c>
      <x:c r="M85" s="9" t="str">
        <x:v>Review required</x:v>
      </x:c>
      <x:c r="N85" s="9" t="str">
        <x:v>Concentration not explicit on both saved identities</x:v>
      </x:c>
      <x:c r="O85" s="9" t="str">
        <x:v>https://www.parfumo.com/Perfumes/Guerlain/Spiritueuse_Double_Vanille</x:v>
      </x:c>
      <x:c r="P85" s="9" t="str">
        <x:v>https://www.fragrantica.com/perfume/Guerlain/Spiritueuse-Double-Vanille-3345.html</x:v>
      </x:c>
      <x:c r="Q85" s="9" t="str">
        <x:v>https://media.parfumo.com/perfumes/7a/7aa9b3-spiritueuse-double-vanille-guerlain_1200.jpg?width=720&amp;aspect_ratio=1:1</x:v>
      </x:c>
      <x:c r="R85" s="9" t="str">
        <x:v>https://fimgs.net/mdimg/perfume-thumbs/375x500.3345.jpg</x:v>
      </x:c>
      <x:c r="S85" s="9" t="str">
        <x:v>Spiritueuse Double Vanille</x:v>
      </x:c>
      <x:c r="T85" s="11" t="str">
        <x:v>2007</x:v>
      </x:c>
      <x:c r="U85" s="10" t="n">
        <x:v>662</x:v>
      </x:c>
      <x:c r="V85" s="14" t="n">
        <x:f>IF(AND(ISNUMBER(G85),G85&gt;0),LOG10(G85)*'Method'!$B$8,"")</x:f>
        <x:v>3.90138161181042</x:v>
      </x:c>
      <x:c r="W85" s="14" t="n">
        <x:f>IF(AND(ISNUMBER(I85),I85&gt;0),LOG10(I85)*'Method'!$B$9,"")</x:f>
        <x:v>2.966940634181232</x:v>
      </x:c>
      <x:c r="X85" s="10" t="str">
        <x:f>IF(ISNUMBER(J85),SUM(G85,I85),"")</x:f>
      </x:c>
      <x:c r="Y85" s="10" t="str">
        <x:f>IF(ISNUMBER(K85),COUNTIFS($K$7:$K$1929,"&gt;"&amp;K85)+1,"")</x:f>
      </x:c>
      <x:c r="Z85" s="9" t="str"/>
      <x:c r="AA85" s="15" t="n">
        <x:v>46108</x:v>
      </x:c>
      <x:c r="AB85" s="9" t="str">
        <x:v>Unknown</x:v>
      </x:c>
    </x:row>
    <x:row r="86" ht="50" customHeight="1">
      <x:c r="A86" s="10" t="n">
        <x:f>IF(ISNUMBER(F86),RANK(F86,$F$7:$F$1929,0),"")</x:f>
        <x:v>65</x:v>
      </x:c>
      <x:c r="B86" s="9" t="str">
        <x:v>Maison Francis Kurkdjian</x:v>
      </x:c>
      <x:c r="C86" s="9" t="str">
        <x:v>Oud Satin Mood</x:v>
      </x:c>
      <x:c r="D86" s="9" t="str">
        <x:v>Extrait de Parfum</x:v>
      </x:c>
      <x:c r="E86" s="11" t="n">
        <x:v>2017</x:v>
      </x:c>
      <x:c r="F86" s="13" t="n">
        <x:v>8.5</x:v>
      </x:c>
      <x:c r="G86" s="10" t="n">
        <x:v>1743</x:v>
      </x:c>
      <x:c r="H86" s="12" t="n">
        <x:v>4.4</x:v>
      </x:c>
      <x:c r="I86" s="10" t="n">
        <x:v>2650</x:v>
      </x:c>
      <x:c r="J86" s="12" t="n">
        <x:f>IF(AND(M86="URL identity aligns",ISNUMBER(F86),ISNUMBER(H86),G86&gt;0,I86&gt;0,SUM(V86:W86)&gt;0),(F86*V86+((H86-1)/4*10)*W86)/SUM(V86:W86),"")</x:f>
        <x:v>8.499999999999998</x:v>
      </x:c>
      <x:c r="K86" s="12" t="n">
        <x:f>IF(ISNUMBER(J86),(X86*J86+'Method'!$B$10*'Method'!$B$11)/(X86+'Method'!$B$10),"")</x:f>
        <x:v>8.307370873053806</x:v>
      </x:c>
      <x:c r="L86" s="10" t="n">
        <x:f>IF(ISNUMBER(J86),COUNTIFS($J$7:$J$1929,"&gt;"&amp;J86)+1,"")</x:f>
        <x:v>8</x:v>
      </x:c>
      <x:c r="M86" s="9" t="str">
        <x:v>URL identity aligns</x:v>
      </x:c>
      <x:c r="N86" s="9" t="str">
        <x:v>Brand, name tokens and concentration agree in saved URLs</x:v>
      </x:c>
      <x:c r="O86" s="9" t="str">
        <x:v>https://www.parfumo.com/Perfumes/Maison_Francis_Kurkdjian/Oud_Satin_Mood_Extrait_de_Parfum</x:v>
      </x:c>
      <x:c r="P86" s="9" t="str">
        <x:v>https://www.fragrantica.com/perfume/Maison-Francis-Kurkdjian/Oud-Satin-Mood-Extrait-de-Parfum-48463.html</x:v>
      </x:c>
      <x:c r="Q86" s="9" t="str">
        <x:v>https://media.parfumo.com/perfumes/61/61d75c-oud-satin-mood-extrait-de-parfum-maison-francis-kurkdjian_1200.jpg?width=720&amp;aspect_ratio=1:1</x:v>
      </x:c>
      <x:c r="R86" s="9" t="str">
        <x:v>https://fimgs.net/mdimg/perfume-thumbs/375x500.48463.jpg</x:v>
      </x:c>
      <x:c r="S86" s="9" t="str">
        <x:v>Oud Satin Mood</x:v>
      </x:c>
      <x:c r="T86" s="11" t="str">
        <x:v>2017</x:v>
      </x:c>
      <x:c r="U86" s="10" t="n">
        <x:v>1866</x:v>
      </x:c>
      <x:c r="V86" s="14" t="n">
        <x:f>IF(AND(ISNUMBER(G86),G86&gt;0),LOG10(G86)*'Method'!$B$8,"")</x:f>
        <x:v>3.889556864531988</x:v>
      </x:c>
      <x:c r="W86" s="14" t="n">
        <x:f>IF(AND(ISNUMBER(I86),I86&gt;0),LOG10(I86)*'Method'!$B$9,"")</x:f>
        <x:v>2.7385966991494484</x:v>
      </x:c>
      <x:c r="X86" s="10" t="n">
        <x:f>IF(ISNUMBER(J86),SUM(G86,I86),"")</x:f>
        <x:v>4393</x:v>
      </x:c>
      <x:c r="Y86" s="10" t="n">
        <x:f>IF(ISNUMBER(K86),COUNTIFS($K$7:$K$1929,"&gt;"&amp;K86)+1,"")</x:f>
        <x:v>11</x:v>
      </x:c>
      <x:c r="Z86" s="9" t="str"/>
      <x:c r="AA86" s="15" t="n">
        <x:v>46108</x:v>
      </x:c>
      <x:c r="AB86" s="9" t="str">
        <x:v>Unknown</x:v>
      </x:c>
    </x:row>
    <x:row r="87" ht="50" customHeight="1">
      <x:c r="A87" s="10" t="n">
        <x:f>IF(ISNUMBER(F87),RANK(F87,$F$7:$F$1929,0),"")</x:f>
        <x:v>65</x:v>
      </x:c>
      <x:c r="B87" s="9" t="str">
        <x:v>french avenue</x:v>
      </x:c>
      <x:c r="C87" s="9" t="str">
        <x:v>Liquid Brun</x:v>
      </x:c>
      <x:c r="D87" s="9" t="str">
        <x:v>Not recorded</x:v>
      </x:c>
      <x:c r="E87" s="11" t="n">
        <x:v>2024</x:v>
      </x:c>
      <x:c r="F87" s="13" t="n">
        <x:v>8.5</x:v>
      </x:c>
      <x:c r="G87" s="10" t="n">
        <x:v>1722</x:v>
      </x:c>
      <x:c r="H87" s="12" t="n">
        <x:v>4.48</x:v>
      </x:c>
      <x:c r="I87" s="10" t="n">
        <x:v>10222</x:v>
      </x:c>
      <x:c r="J87" s="12" t="str">
        <x:f>IF(AND(M87="URL identity aligns",ISNUMBER(F87),ISNUMBER(H87),G87&gt;0,I87&gt;0,SUM(V87:W87)&gt;0),(F87*V87+((H87-1)/4*10)*W87)/SUM(V87:W87),"")</x:f>
      </x:c>
      <x:c r="K87" s="12" t="str">
        <x:f>IF(ISNUMBER(J87),(X87*J87+'Method'!$B$10*'Method'!$B$11)/(X87+'Method'!$B$10),"")</x:f>
      </x:c>
      <x:c r="L87" s="10" t="str">
        <x:f>IF(ISNUMBER(J87),COUNTIFS($J$7:$J$1929,"&gt;"&amp;J87)+1,"")</x:f>
      </x:c>
      <x:c r="M87" s="9" t="str">
        <x:v>Review required</x:v>
      </x:c>
      <x:c r="N87" s="9" t="str">
        <x:v>Concentration not explicit on both saved identities</x:v>
      </x:c>
      <x:c r="O87" s="9" t="str">
        <x:v>https://www.parfumo.com/Perfumes/french-avenue/liquid-brun</x:v>
      </x:c>
      <x:c r="P87" s="9" t="str">
        <x:v>https://www.fragrantica.com/perfume/French-Avenue/Liquid-Brun-94713.html</x:v>
      </x:c>
      <x:c r="Q87" s="9" t="str">
        <x:v>https://media.parfumo.com/perfumes/1a/1ab109_liquid-brun-french-avenue_1200.jpg?width=720&amp;aspect_ratio=1:1</x:v>
      </x:c>
      <x:c r="R87" s="9" t="str">
        <x:v>https://fimgs.net/mdimg/perfume-thumbs/375x500.94713.jpg</x:v>
      </x:c>
      <x:c r="S87" s="9" t="str">
        <x:v>Liquid Brun</x:v>
      </x:c>
      <x:c r="T87" s="11" t="str">
        <x:v>2024</x:v>
      </x:c>
      <x:c r="U87" s="10" t="n">
        <x:v>54</x:v>
      </x:c>
      <x:c r="V87" s="14" t="n">
        <x:f>IF(AND(ISNUMBER(G87),G87&gt;0),LOG10(G87)*'Method'!$B$8,"")</x:f>
        <x:v>3.8832397765411675</x:v>
      </x:c>
      <x:c r="W87" s="14" t="n">
        <x:f>IF(AND(ISNUMBER(I87),I87&gt;0),LOG10(I87)*'Method'!$B$9,"")</x:f>
        <x:v>3.2076287012953766</x:v>
      </x:c>
      <x:c r="X87" s="10" t="str">
        <x:f>IF(ISNUMBER(J87),SUM(G87,I87),"")</x:f>
      </x:c>
      <x:c r="Y87" s="10" t="str">
        <x:f>IF(ISNUMBER(K87),COUNTIFS($K$7:$K$1929,"&gt;"&amp;K87)+1,"")</x:f>
      </x:c>
      <x:c r="Z87" s="9" t="str"/>
      <x:c r="AA87" s="15" t="n">
        <x:v>46108</x:v>
      </x:c>
      <x:c r="AB87" s="9" t="str">
        <x:v>Unknown</x:v>
      </x:c>
    </x:row>
    <x:row r="88" ht="50" customHeight="1">
      <x:c r="A88" s="10" t="n">
        <x:f>IF(ISNUMBER(F88),RANK(F88,$F$7:$F$1929,0),"")</x:f>
        <x:v>65</x:v>
      </x:c>
      <x:c r="B88" s="9" t="str">
        <x:v>Roja Parfums</x:v>
      </x:c>
      <x:c r="C88" s="9" t="str">
        <x:v>Amber Aoud</x:v>
      </x:c>
      <x:c r="D88" s="9" t="str">
        <x:v>Parfum</x:v>
      </x:c>
      <x:c r="E88" s="11" t="n">
        <x:v>2012</x:v>
      </x:c>
      <x:c r="F88" s="13" t="n">
        <x:v>8.5</x:v>
      </x:c>
      <x:c r="G88" s="10" t="n">
        <x:v>1497</x:v>
      </x:c>
      <x:c r="H88" s="12" t="n">
        <x:v>4.39</x:v>
      </x:c>
      <x:c r="I88" s="10" t="n">
        <x:v>1722</x:v>
      </x:c>
      <x:c r="J88" s="12" t="str">
        <x:f>IF(AND(M88="URL identity aligns",ISNUMBER(F88),ISNUMBER(H88),G88&gt;0,I88&gt;0,SUM(V88:W88)&gt;0),(F88*V88+((H88-1)/4*10)*W88)/SUM(V88:W88),"")</x:f>
      </x:c>
      <x:c r="K88" s="12" t="str">
        <x:f>IF(ISNUMBER(J88),(X88*J88+'Method'!$B$10*'Method'!$B$11)/(X88+'Method'!$B$10),"")</x:f>
      </x:c>
      <x:c r="L88" s="10" t="str">
        <x:f>IF(ISNUMBER(J88),COUNTIFS($J$7:$J$1929,"&gt;"&amp;J88)+1,"")</x:f>
      </x:c>
      <x:c r="M88" s="9" t="str">
        <x:v>Review required</x:v>
      </x:c>
      <x:c r="N88" s="9" t="str">
        <x:v>Concentration not explicit on both saved identities</x:v>
      </x:c>
      <x:c r="O88" s="9" t="str">
        <x:v>https://www.parfumo.com/Perfumes/Roja_Parfums/Amber_Aoud</x:v>
      </x:c>
      <x:c r="P88" s="9" t="str">
        <x:v>https://www.fragrantica.com/perfume/Roja-Dove/Amber-Aoud-17931.html</x:v>
      </x:c>
      <x:c r="Q88" s="9" t="str">
        <x:v>https://media.parfumo.com/perfumes/de/de3d3c-amber-aoud-parfum-roja-parfums_1200.jpg?width=720&amp;aspect_ratio=1:1</x:v>
      </x:c>
      <x:c r="R88" s="9" t="str">
        <x:v>https://fimgs.net/mdimg/perfume-thumbs/375x500.17931.jpg</x:v>
      </x:c>
      <x:c r="S88" s="9" t="str">
        <x:v>Amber Aoud</x:v>
      </x:c>
      <x:c r="T88" s="11" t="str">
        <x:v>2012</x:v>
      </x:c>
      <x:c r="U88" s="10" t="n">
        <x:v>863</x:v>
      </x:c>
      <x:c r="V88" s="14" t="n">
        <x:f>IF(AND(ISNUMBER(G88),G88&gt;0),LOG10(G88)*'Method'!$B$8,"")</x:f>
        <x:v>3.81026616041166</x:v>
      </x:c>
      <x:c r="W88" s="14" t="n">
        <x:f>IF(AND(ISNUMBER(I88),I88&gt;0),LOG10(I88)*'Method'!$B$9,"")</x:f>
        <x:v>2.588826517694112</x:v>
      </x:c>
      <x:c r="X88" s="10" t="str">
        <x:f>IF(ISNUMBER(J88),SUM(G88,I88),"")</x:f>
      </x:c>
      <x:c r="Y88" s="10" t="str">
        <x:f>IF(ISNUMBER(K88),COUNTIFS($K$7:$K$1929,"&gt;"&amp;K88)+1,"")</x:f>
      </x:c>
      <x:c r="Z88" s="9" t="str"/>
      <x:c r="AA88" s="15" t="n">
        <x:v>46108</x:v>
      </x:c>
      <x:c r="AB88" s="9" t="str">
        <x:v>Unknown</x:v>
      </x:c>
    </x:row>
    <x:row r="89" ht="50" customHeight="1">
      <x:c r="A89" s="10" t="n">
        <x:f>IF(ISNUMBER(F89),RANK(F89,$F$7:$F$1929,0),"")</x:f>
        <x:v>65</x:v>
      </x:c>
      <x:c r="B89" s="9" t="str">
        <x:v>Guerlain</x:v>
      </x:c>
      <x:c r="C89" s="9" t="str">
        <x:v>Tonka Impériale</x:v>
      </x:c>
      <x:c r="D89" s="9" t="str">
        <x:v>Not recorded</x:v>
      </x:c>
      <x:c r="E89" s="11" t="n">
        <x:v>2010</x:v>
      </x:c>
      <x:c r="F89" s="13" t="n">
        <x:v>8.5</x:v>
      </x:c>
      <x:c r="G89" s="10" t="n">
        <x:v>1454</x:v>
      </x:c>
      <x:c r="H89" s="12" t="n">
        <x:v>4.39</x:v>
      </x:c>
      <x:c r="I89" s="10" t="n">
        <x:v>3011</x:v>
      </x:c>
      <x:c r="J89" s="12" t="str">
        <x:f>IF(AND(M89="URL identity aligns",ISNUMBER(F89),ISNUMBER(H89),G89&gt;0,I89&gt;0,SUM(V89:W89)&gt;0),(F89*V89+((H89-1)/4*10)*W89)/SUM(V89:W89),"")</x:f>
      </x:c>
      <x:c r="K89" s="12" t="str">
        <x:f>IF(ISNUMBER(J89),(X89*J89+'Method'!$B$10*'Method'!$B$11)/(X89+'Method'!$B$10),"")</x:f>
      </x:c>
      <x:c r="L89" s="10" t="str">
        <x:f>IF(ISNUMBER(J89),COUNTIFS($J$7:$J$1929,"&gt;"&amp;J89)+1,"")</x:f>
      </x:c>
      <x:c r="M89" s="9" t="str">
        <x:v>Review required</x:v>
      </x:c>
      <x:c r="N89" s="9" t="str">
        <x:v>Concentration not explicit on both saved identities</x:v>
      </x:c>
      <x:c r="O89" s="9" t="str">
        <x:v>https://www.parfumo.com/Perfumes/Guerlain/Tonka_Imperiale</x:v>
      </x:c>
      <x:c r="P89" s="9" t="str">
        <x:v>https://www.fragrantica.com/perfume/Guerlain/Tonka-Imperiale-8705.html</x:v>
      </x:c>
      <x:c r="Q89" s="9" t="str">
        <x:v>https://media.parfumo.com/perfumes/fc/fccaf5-tonka-imperiale-guerlain_1200.jpg?width=720&amp;aspect_ratio=1:1</x:v>
      </x:c>
      <x:c r="R89" s="9" t="str">
        <x:v>https://fimgs.net/mdimg/perfume-thumbs/375x500.8705.jpg</x:v>
      </x:c>
      <x:c r="S89" s="9" t="str">
        <x:v>Tonka Impériale</x:v>
      </x:c>
      <x:c r="T89" s="11" t="str">
        <x:v>2010</x:v>
      </x:c>
      <x:c r="U89" s="10" t="n">
        <x:v>201</x:v>
      </x:c>
      <x:c r="V89" s="14" t="n">
        <x:f>IF(AND(ISNUMBER(G89),G89&gt;0),LOG10(G89)*'Method'!$B$8,"")</x:f>
        <x:v>3.7950772878276235</x:v>
      </x:c>
      <x:c r="W89" s="14" t="n">
        <x:f>IF(AND(ISNUMBER(I89),I89&gt;0),LOG10(I89)*'Method'!$B$9,"")</x:f>
        <x:v>2.782968604410208</x:v>
      </x:c>
      <x:c r="X89" s="10" t="str">
        <x:f>IF(ISNUMBER(J89),SUM(G89,I89),"")</x:f>
      </x:c>
      <x:c r="Y89" s="10" t="str">
        <x:f>IF(ISNUMBER(K89),COUNTIFS($K$7:$K$1929,"&gt;"&amp;K89)+1,"")</x:f>
      </x:c>
      <x:c r="Z89" s="9" t="str"/>
      <x:c r="AA89" s="15" t="n">
        <x:v>46108</x:v>
      </x:c>
      <x:c r="AB89" s="9" t="str">
        <x:v>Unknown</x:v>
      </x:c>
    </x:row>
    <x:row r="90" ht="50" customHeight="1">
      <x:c r="A90" s="10" t="n">
        <x:f>IF(ISNUMBER(F90),RANK(F90,$F$7:$F$1929,0),"")</x:f>
        <x:v>65</x:v>
      </x:c>
      <x:c r="B90" s="9" t="str">
        <x:v>Yves Saint Laurent</x:v>
      </x:c>
      <x:c r="C90" s="9" t="str">
        <x:v>Tuxedo</x:v>
      </x:c>
      <x:c r="D90" s="9" t="str">
        <x:v>Eau de Parfum</x:v>
      </x:c>
      <x:c r="E90" s="11" t="n">
        <x:v>2015</x:v>
      </x:c>
      <x:c r="F90" s="13" t="n">
        <x:v>8.5</x:v>
      </x:c>
      <x:c r="G90" s="10" t="n">
        <x:v>1446</x:v>
      </x:c>
      <x:c r="H90" s="12" t="n">
        <x:v>4.44</x:v>
      </x:c>
      <x:c r="I90" s="10" t="n">
        <x:v>4403</x:v>
      </x:c>
      <x:c r="J90" s="12" t="str">
        <x:f>IF(AND(M90="URL identity aligns",ISNUMBER(F90),ISNUMBER(H90),G90&gt;0,I90&gt;0,SUM(V90:W90)&gt;0),(F90*V90+((H90-1)/4*10)*W90)/SUM(V90:W90),"")</x:f>
      </x:c>
      <x:c r="K90" s="12" t="str">
        <x:f>IF(ISNUMBER(J90),(X90*J90+'Method'!$B$10*'Method'!$B$11)/(X90+'Method'!$B$10),"")</x:f>
      </x:c>
      <x:c r="L90" s="10" t="str">
        <x:f>IF(ISNUMBER(J90),COUNTIFS($J$7:$J$1929,"&gt;"&amp;J90)+1,"")</x:f>
      </x:c>
      <x:c r="M90" s="9" t="str">
        <x:v>Review required</x:v>
      </x:c>
      <x:c r="N90" s="9" t="str">
        <x:v>Concentration not explicit on both saved identities</x:v>
      </x:c>
      <x:c r="O90" s="9" t="str">
        <x:v>https://www.parfumo.com/Perfumes/Yves_Saint_Laurent/tuxedo-eau-de-parfum</x:v>
      </x:c>
      <x:c r="P90" s="9" t="str">
        <x:v>https://www.fragrantica.com/perfume/Yves-Saint-Laurent/Tuxedo-32269.html</x:v>
      </x:c>
      <x:c r="Q90" s="9" t="str">
        <x:v>https://media.parfumo.com/perfumes/d8/d8f66a_le-vestiaire-tuxedo-sharp-patchouli-le-vestiaire-tuxedo-yves-saint-laurent_1200.jpg?width=720&amp;aspect_ratio=1:1</x:v>
      </x:c>
      <x:c r="R90" s="9" t="str">
        <x:v>https://fimgs.net/mdimg/perfume-thumbs/375x500.32269.jpg</x:v>
      </x:c>
      <x:c r="S90" s="9" t="str">
        <x:v>Tuxedo</x:v>
      </x:c>
      <x:c r="T90" s="11" t="str">
        <x:v>2015</x:v>
      </x:c>
      <x:c r="U90" s="10" t="n">
        <x:v>179</x:v>
      </x:c>
      <x:c r="V90" s="14" t="n">
        <x:f>IF(AND(ISNUMBER(G90),G90&gt;0),LOG10(G90)*'Method'!$B$8,"")</x:f>
        <x:v>3.792201951550212</x:v>
      </x:c>
      <x:c r="W90" s="14" t="n">
        <x:f>IF(AND(ISNUMBER(I90),I90&gt;0),LOG10(I90)*'Method'!$B$9,"")</x:f>
        <x:v>2.914998948367624</x:v>
      </x:c>
      <x:c r="X90" s="10" t="str">
        <x:f>IF(ISNUMBER(J90),SUM(G90,I90),"")</x:f>
      </x:c>
      <x:c r="Y90" s="10" t="str">
        <x:f>IF(ISNUMBER(K90),COUNTIFS($K$7:$K$1929,"&gt;"&amp;K90)+1,"")</x:f>
      </x:c>
      <x:c r="Z90" s="9" t="str"/>
      <x:c r="AA90" s="15" t="n">
        <x:v>46108</x:v>
      </x:c>
      <x:c r="AB90" s="9" t="str">
        <x:v>Unknown</x:v>
      </x:c>
    </x:row>
    <x:row r="91" ht="50" customHeight="1">
      <x:c r="A91" s="10" t="n">
        <x:f>IF(ISNUMBER(F91),RANK(F91,$F$7:$F$1929,0),"")</x:f>
        <x:v>65</x:v>
      </x:c>
      <x:c r="B91" s="9" t="str">
        <x:v>Tauer</x:v>
      </x:c>
      <x:c r="C91" s="9" t="str">
        <x:v>Au Coeur du Désert Tauer Perfumes</x:v>
      </x:c>
      <x:c r="D91" s="9" t="str">
        <x:v>Parfum</x:v>
      </x:c>
      <x:c r="E91" s="11" t="n">
        <x:v>2016</x:v>
      </x:c>
      <x:c r="F91" s="13" t="n">
        <x:v>8.5</x:v>
      </x:c>
      <x:c r="G91" s="10" t="n">
        <x:v>1437</x:v>
      </x:c>
      <x:c r="H91" s="12" t="n">
        <x:v>4.48</x:v>
      </x:c>
      <x:c r="I91" s="10" t="n">
        <x:v>2546</x:v>
      </x:c>
      <x:c r="J91" s="12" t="str">
        <x:f>IF(AND(M91="URL identity aligns",ISNUMBER(F91),ISNUMBER(H91),G91&gt;0,I91&gt;0,SUM(V91:W91)&gt;0),(F91*V91+((H91-1)/4*10)*W91)/SUM(V91:W91),"")</x:f>
      </x:c>
      <x:c r="K91" s="12" t="str">
        <x:f>IF(ISNUMBER(J91),(X91*J91+'Method'!$B$10*'Method'!$B$11)/(X91+'Method'!$B$10),"")</x:f>
      </x:c>
      <x:c r="L91" s="10" t="str">
        <x:f>IF(ISNUMBER(J91),COUNTIFS($J$7:$J$1929,"&gt;"&amp;J91)+1,"")</x:f>
      </x:c>
      <x:c r="M91" s="9" t="str">
        <x:v>Review required</x:v>
      </x:c>
      <x:c r="N91" s="9" t="str">
        <x:v>Brand differs between product URLs; Concentration not explicit on both saved identities</x:v>
      </x:c>
      <x:c r="O91" s="9" t="str">
        <x:v>https://www.parfumo.com/Perfumes/Tauer/Au_Coeur_du_Desert</x:v>
      </x:c>
      <x:c r="P91" s="9" t="str">
        <x:v>https://www.fragrantica.com/perfume/Tauer-Perfumes/Au-Coeur-du-Desert-41053.html</x:v>
      </x:c>
      <x:c r="Q91" s="9" t="str">
        <x:v>https://media.parfumo.com/perfumes/86/86cae2-au-coeur-du-desert-tauer-perfumes_1200.jpg?width=720&amp;aspect_ratio=1:1</x:v>
      </x:c>
      <x:c r="R91" s="9" t="str">
        <x:v>https://fimgs.net/mdimg/perfume-thumbs/375x500.41053.jpg</x:v>
      </x:c>
      <x:c r="S91" s="9" t="str">
        <x:v>Au Coeur du Désert Tauer Perfumes</x:v>
      </x:c>
      <x:c r="T91" s="11" t="str">
        <x:v>2016</x:v>
      </x:c>
      <x:c r="U91" s="10" t="n">
        <x:v>301</x:v>
      </x:c>
      <x:c r="V91" s="14" t="n">
        <x:f>IF(AND(ISNUMBER(G91),G91&gt;0),LOG10(G91)*'Method'!$B$8,"")</x:f>
        <x:v>3.7889481217610754</x:v>
      </x:c>
      <x:c r="W91" s="14" t="n">
        <x:f>IF(AND(ISNUMBER(I91),I91&gt;0),LOG10(I91)*'Method'!$B$9,"")</x:f>
        <x:v>2.7246867194541124</x:v>
      </x:c>
      <x:c r="X91" s="10" t="str">
        <x:f>IF(ISNUMBER(J91),SUM(G91,I91),"")</x:f>
      </x:c>
      <x:c r="Y91" s="10" t="str">
        <x:f>IF(ISNUMBER(K91),COUNTIFS($K$7:$K$1929,"&gt;"&amp;K91)+1,"")</x:f>
      </x:c>
      <x:c r="Z91" s="9" t="str"/>
      <x:c r="AA91" s="15" t="n">
        <x:v>46108</x:v>
      </x:c>
      <x:c r="AB91" s="9" t="str">
        <x:v>Unknown</x:v>
      </x:c>
    </x:row>
    <x:row r="92" ht="50" customHeight="1">
      <x:c r="A92" s="10" t="n">
        <x:f>IF(ISNUMBER(F92),RANK(F92,$F$7:$F$1929,0),"")</x:f>
        <x:v>65</x:v>
      </x:c>
      <x:c r="B92" s="9" t="str">
        <x:v>pana dora</x:v>
      </x:c>
      <x:c r="C92" s="9" t="str">
        <x:v>Forever Love</x:v>
      </x:c>
      <x:c r="D92" s="9" t="str">
        <x:v>Not recorded</x:v>
      </x:c>
      <x:c r="E92" s="11" t="n">
        <x:v>2023</x:v>
      </x:c>
      <x:c r="F92" s="13" t="n">
        <x:v>8.5</x:v>
      </x:c>
      <x:c r="G92" s="10" t="n">
        <x:v>1342</x:v>
      </x:c>
      <x:c r="H92" s="12" t="n">
        <x:v>4.29</x:v>
      </x:c>
      <x:c r="I92" s="10" t="n">
        <x:v>343</x:v>
      </x:c>
      <x:c r="J92" s="12" t="str">
        <x:f>IF(AND(M92="URL identity aligns",ISNUMBER(F92),ISNUMBER(H92),G92&gt;0,I92&gt;0,SUM(V92:W92)&gt;0),(F92*V92+((H92-1)/4*10)*W92)/SUM(V92:W92),"")</x:f>
      </x:c>
      <x:c r="K92" s="12" t="str">
        <x:f>IF(ISNUMBER(J92),(X92*J92+'Method'!$B$10*'Method'!$B$11)/(X92+'Method'!$B$10),"")</x:f>
      </x:c>
      <x:c r="L92" s="10" t="str">
        <x:f>IF(ISNUMBER(J92),COUNTIFS($J$7:$J$1929,"&gt;"&amp;J92)+1,"")</x:f>
      </x:c>
      <x:c r="M92" s="9" t="str">
        <x:v>Review required</x:v>
      </x:c>
      <x:c r="N92" s="9" t="str">
        <x:v>Concentration not explicit on both saved identities</x:v>
      </x:c>
      <x:c r="O92" s="9" t="str">
        <x:v>https://www.parfumo.com/Perfumes/pana-dora/forever-love</x:v>
      </x:c>
      <x:c r="P92" s="9" t="str">
        <x:v>https://www.fragrantica.com/perfume/Pana-Dora/Forever-Love-81506.html</x:v>
      </x:c>
      <x:c r="Q92" s="9" t="str">
        <x:v>https://media.parfumo.com/perfumes/9a/9a957a-forever-love-pana-dora_1200.jpg?width=720&amp;aspect_ratio=1:1</x:v>
      </x:c>
      <x:c r="R92" s="9" t="str">
        <x:v>https://fimgs.net/mdimg/perfume-thumbs/375x500.81506.jpg</x:v>
      </x:c>
      <x:c r="S92" s="9" t="str">
        <x:v>Forever Love</x:v>
      </x:c>
      <x:c r="T92" s="11" t="str">
        <x:v>2023</x:v>
      </x:c>
      <x:c r="U92" s="10" t="n">
        <x:v>599</x:v>
      </x:c>
      <x:c r="V92" s="14" t="n">
        <x:f>IF(AND(ISNUMBER(G92),G92&gt;0),LOG10(G92)*'Method'!$B$8,"")</x:f>
        <x:v>3.753303018999564</x:v>
      </x:c>
      <x:c r="W92" s="14" t="n">
        <x:f>IF(AND(ISNUMBER(I92),I92&gt;0),LOG10(I92)*'Method'!$B$9,"")</x:f>
        <x:v>2.028235296034216</x:v>
      </x:c>
      <x:c r="X92" s="10" t="str">
        <x:f>IF(ISNUMBER(J92),SUM(G92,I92),"")</x:f>
      </x:c>
      <x:c r="Y92" s="10" t="str">
        <x:f>IF(ISNUMBER(K92),COUNTIFS($K$7:$K$1929,"&gt;"&amp;K92)+1,"")</x:f>
      </x:c>
      <x:c r="Z92" s="9" t="str"/>
      <x:c r="AA92" s="15" t="n">
        <x:v>46108</x:v>
      </x:c>
      <x:c r="AB92" s="9" t="str">
        <x:v>Unknown</x:v>
      </x:c>
    </x:row>
    <x:row r="93" ht="50" customHeight="1">
      <x:c r="A93" s="10" t="n">
        <x:f>IF(ISNUMBER(F93),RANK(F93,$F$7:$F$1929,0),"")</x:f>
        <x:v>65</x:v>
      </x:c>
      <x:c r="B93" s="9" t="str">
        <x:v>Argos</x:v>
      </x:c>
      <x:c r="C93" s="9" t="str">
        <x:v>Triumph of Bacchus</x:v>
      </x:c>
      <x:c r="D93" s="9" t="str">
        <x:v>Eau de Parfum</x:v>
      </x:c>
      <x:c r="E93" s="11" t="n">
        <x:v>2019</x:v>
      </x:c>
      <x:c r="F93" s="13" t="n">
        <x:v>8.5</x:v>
      </x:c>
      <x:c r="G93" s="10" t="n">
        <x:v>1317</x:v>
      </x:c>
      <x:c r="H93" s="12" t="n">
        <x:v>4.4</x:v>
      </x:c>
      <x:c r="I93" s="10" t="n">
        <x:v>1891</x:v>
      </x:c>
      <x:c r="J93" s="12" t="str">
        <x:f>IF(AND(M93="URL identity aligns",ISNUMBER(F93),ISNUMBER(H93),G93&gt;0,I93&gt;0,SUM(V93:W93)&gt;0),(F93*V93+((H93-1)/4*10)*W93)/SUM(V93:W93),"")</x:f>
      </x:c>
      <x:c r="K93" s="12" t="str">
        <x:f>IF(ISNUMBER(J93),(X93*J93+'Method'!$B$10*'Method'!$B$11)/(X93+'Method'!$B$10),"")</x:f>
      </x:c>
      <x:c r="L93" s="10" t="str">
        <x:f>IF(ISNUMBER(J93),COUNTIFS($J$7:$J$1929,"&gt;"&amp;J93)+1,"")</x:f>
      </x:c>
      <x:c r="M93" s="9" t="str">
        <x:v>Review required</x:v>
      </x:c>
      <x:c r="N93" s="9" t="str">
        <x:v>Concentration not explicit on both saved identities</x:v>
      </x:c>
      <x:c r="O93" s="9" t="str">
        <x:v>https://www.parfumo.com/Perfumes/Argos/triumph-of-bacchus-eau-de-parfum</x:v>
      </x:c>
      <x:c r="P93" s="9" t="str">
        <x:v>https://www.fragrantica.com/perfume/Argos/Triumph-Of-Bacchus-60777.html</x:v>
      </x:c>
      <x:c r="Q93" s="9" t="str">
        <x:v>https://media.parfumo.com/perfumes/0d/0da0d8-triumph-of-bacchus-eau-de-parfum-argos_1200.jpg?width=720&amp;aspect_ratio=1:1</x:v>
      </x:c>
      <x:c r="R93" s="9" t="str">
        <x:v>https://fimgs.net/mdimg/perfume-thumbs/375x500.60777.jpg</x:v>
      </x:c>
      <x:c r="S93" s="9" t="str">
        <x:v>Triumph of Bacchus</x:v>
      </x:c>
      <x:c r="T93" s="11" t="str">
        <x:v>2019</x:v>
      </x:c>
      <x:c r="U93" s="10" t="n">
        <x:v>621</x:v>
      </x:c>
      <x:c r="V93" s="14" t="n">
        <x:f>IF(AND(ISNUMBER(G93),G93&gt;0),LOG10(G93)*'Method'!$B$8,"")</x:f>
        <x:v>3.743502929954136</x:v>
      </x:c>
      <x:c r="W93" s="14" t="n">
        <x:f>IF(AND(ISNUMBER(I93),I93&gt;0),LOG10(I93)*'Method'!$B$9,"")</x:f>
        <x:v>2.621353223076032</x:v>
      </x:c>
      <x:c r="X93" s="10" t="str">
        <x:f>IF(ISNUMBER(J93),SUM(G93,I93),"")</x:f>
      </x:c>
      <x:c r="Y93" s="10" t="str">
        <x:f>IF(ISNUMBER(K93),COUNTIFS($K$7:$K$1929,"&gt;"&amp;K93)+1,"")</x:f>
      </x:c>
      <x:c r="Z93" s="9" t="str"/>
      <x:c r="AA93" s="15" t="n">
        <x:v>46108</x:v>
      </x:c>
      <x:c r="AB93" s="9" t="str">
        <x:v>Unknown</x:v>
      </x:c>
    </x:row>
    <x:row r="94" ht="50" customHeight="1">
      <x:c r="A94" s="10" t="n">
        <x:f>IF(ISNUMBER(F94),RANK(F94,$F$7:$F$1929,0),"")</x:f>
        <x:v>65</x:v>
      </x:c>
      <x:c r="B94" s="9" t="str">
        <x:v>Chanel</x:v>
      </x:c>
      <x:c r="C94" s="9" t="str">
        <x:v>Coromandel</x:v>
      </x:c>
      <x:c r="D94" s="9" t="str">
        <x:v>Eau de Parfum</x:v>
      </x:c>
      <x:c r="E94" s="11" t="n">
        <x:v>2016</x:v>
      </x:c>
      <x:c r="F94" s="13" t="n">
        <x:v>8.5</x:v>
      </x:c>
      <x:c r="G94" s="10" t="n">
        <x:v>1256</x:v>
      </x:c>
      <x:c r="H94" s="12" t="n">
        <x:v>4.37</x:v>
      </x:c>
      <x:c r="I94" s="10" t="n">
        <x:v>3824</x:v>
      </x:c>
      <x:c r="J94" s="12" t="str">
        <x:f>IF(AND(M94="URL identity aligns",ISNUMBER(F94),ISNUMBER(H94),G94&gt;0,I94&gt;0,SUM(V94:W94)&gt;0),(F94*V94+((H94-1)/4*10)*W94)/SUM(V94:W94),"")</x:f>
      </x:c>
      <x:c r="K94" s="12" t="str">
        <x:f>IF(ISNUMBER(J94),(X94*J94+'Method'!$B$10*'Method'!$B$11)/(X94+'Method'!$B$10),"")</x:f>
      </x:c>
      <x:c r="L94" s="10" t="str">
        <x:f>IF(ISNUMBER(J94),COUNTIFS($J$7:$J$1929,"&gt;"&amp;J94)+1,"")</x:f>
      </x:c>
      <x:c r="M94" s="9" t="str">
        <x:v>Review required</x:v>
      </x:c>
      <x:c r="N94" s="9" t="str">
        <x:v>Product, variant, gender or year terms differ between URLs</x:v>
      </x:c>
      <x:c r="O94" s="9" t="str">
        <x:v>https://www.parfumo.com/Perfumes/Chanel/Les_Exclusifs_de_Chanel__Coromandel_Eau_de_Parfum</x:v>
      </x:c>
      <x:c r="P94" s="9" t="str">
        <x:v>https://www.fragrantica.com/perfume/Chanel/Coromandel-Eau-de-Parfum-41783.html</x:v>
      </x:c>
      <x:c r="Q94" s="9" t="str">
        <x:v>https://media.parfumo.com/perfumes/0a/0a51dd-coromandel-eau-de-parfum-chanel_1200.jpg?width=720&amp;aspect_ratio=1:1</x:v>
      </x:c>
      <x:c r="R94" s="9" t="str">
        <x:v>https://fimgs.net/mdimg/perfume-thumbs/375x500.41783.jpg</x:v>
      </x:c>
      <x:c r="S94" s="9" t="str">
        <x:v>Coromandel</x:v>
      </x:c>
      <x:c r="T94" s="11" t="str">
        <x:v>2016</x:v>
      </x:c>
      <x:c r="U94" s="10" t="n">
        <x:v>1493</x:v>
      </x:c>
      <x:c r="V94" s="14" t="n">
        <x:f>IF(AND(ISNUMBER(G94),G94&gt;0),LOG10(G94)*'Method'!$B$8,"")</x:f>
        <x:v>3.718787567281416</x:v>
      </x:c>
      <x:c r="W94" s="14" t="n">
        <x:f>IF(AND(ISNUMBER(I94),I94&gt;0),LOG10(I94)*'Method'!$B$9,"")</x:f>
        <x:v>2.866014306883248</x:v>
      </x:c>
      <x:c r="X94" s="10" t="str">
        <x:f>IF(ISNUMBER(J94),SUM(G94,I94),"")</x:f>
      </x:c>
      <x:c r="Y94" s="10" t="str">
        <x:f>IF(ISNUMBER(K94),COUNTIFS($K$7:$K$1929,"&gt;"&amp;K94)+1,"")</x:f>
      </x:c>
      <x:c r="Z94" s="9" t="str"/>
      <x:c r="AA94" s="15" t="n">
        <x:v>46108</x:v>
      </x:c>
      <x:c r="AB94" s="9" t="str">
        <x:v>Unknown</x:v>
      </x:c>
    </x:row>
    <x:row r="95" ht="50" customHeight="1">
      <x:c r="A95" s="10" t="n">
        <x:f>IF(ISNUMBER(F95),RANK(F95,$F$7:$F$1929,0),"")</x:f>
        <x:v>65</x:v>
      </x:c>
      <x:c r="B95" s="9" t="str">
        <x:v>Creed</x:v>
      </x:c>
      <x:c r="C95" s="9" t="str">
        <x:v>Absolu Aventus</x:v>
      </x:c>
      <x:c r="D95" s="9" t="str">
        <x:v>Absolu</x:v>
      </x:c>
      <x:c r="E95" s="11" t="n">
        <x:v>2023</x:v>
      </x:c>
      <x:c r="F95" s="13" t="n">
        <x:v>8.5</x:v>
      </x:c>
      <x:c r="G95" s="10" t="n">
        <x:v>1136</x:v>
      </x:c>
      <x:c r="H95" s="12" t="n">
        <x:v>4.39</x:v>
      </x:c>
      <x:c r="I95" s="10" t="n">
        <x:v>2827</x:v>
      </x:c>
      <x:c r="J95" s="12" t="str">
        <x:f>IF(AND(M95="URL identity aligns",ISNUMBER(F95),ISNUMBER(H95),G95&gt;0,I95&gt;0,SUM(V95:W95)&gt;0),(F95*V95+((H95-1)/4*10)*W95)/SUM(V95:W95),"")</x:f>
      </x:c>
      <x:c r="K95" s="12" t="str">
        <x:f>IF(ISNUMBER(J95),(X95*J95+'Method'!$B$10*'Method'!$B$11)/(X95+'Method'!$B$10),"")</x:f>
      </x:c>
      <x:c r="L95" s="10" t="str">
        <x:f>IF(ISNUMBER(J95),COUNTIFS($J$7:$J$1929,"&gt;"&amp;J95)+1,"")</x:f>
      </x:c>
      <x:c r="M95" s="9" t="str">
        <x:v>Review required</x:v>
      </x:c>
      <x:c r="N95" s="9" t="str">
        <x:v>Product, variant, gender or year terms differ between URLs; Concentration not explicit on both saved identities</x:v>
      </x:c>
      <x:c r="O95" s="9" t="str">
        <x:v>https://www.parfumo.com/Perfumes/Creed/absolu-aventus</x:v>
      </x:c>
      <x:c r="P95" s="9" t="str">
        <x:v>https://www.fragrantica.com/perfume/Creed/Absolu-Aventus-2023-84112.html</x:v>
      </x:c>
      <x:c r="Q95" s="9" t="str">
        <x:v>https://media.parfumo.com/perfumes/05/0505ea_absolu-aventus-creed_1200.jpg?width=720&amp;aspect_ratio=1:1</x:v>
      </x:c>
      <x:c r="R95" s="9" t="str">
        <x:v>https://fimgs.net/mdimg/perfume-thumbs/375x500.84112.jpg</x:v>
      </x:c>
      <x:c r="S95" s="9" t="str">
        <x:v>Absolu Aventus</x:v>
      </x:c>
      <x:c r="T95" s="11" t="str">
        <x:v>2023</x:v>
      </x:c>
      <x:c r="U95" s="10" t="n">
        <x:v>101</x:v>
      </x:c>
      <x:c r="V95" s="14" t="n">
        <x:f>IF(AND(ISNUMBER(G95),G95&gt;0),LOG10(G95)*'Method'!$B$8,"")</x:f>
        <x:v>3.6664539976499997</x:v>
      </x:c>
      <x:c r="W95" s="14" t="n">
        <x:f>IF(AND(ISNUMBER(I95),I95&gt;0),LOG10(I95)*'Method'!$B$9,"")</x:f>
        <x:v>2.7610606467916163</x:v>
      </x:c>
      <x:c r="X95" s="10" t="str">
        <x:f>IF(ISNUMBER(J95),SUM(G95,I95),"")</x:f>
      </x:c>
      <x:c r="Y95" s="10" t="str">
        <x:f>IF(ISNUMBER(K95),COUNTIFS($K$7:$K$1929,"&gt;"&amp;K95)+1,"")</x:f>
      </x:c>
      <x:c r="Z95" s="9" t="str"/>
      <x:c r="AA95" s="15" t="n">
        <x:v>46108</x:v>
      </x:c>
      <x:c r="AB95" s="9" t="str">
        <x:v>Unknown</x:v>
      </x:c>
    </x:row>
    <x:row r="96" ht="50" customHeight="1">
      <x:c r="A96" s="10" t="n">
        <x:f>IF(ISNUMBER(F96),RANK(F96,$F$7:$F$1929,0),"")</x:f>
        <x:v>65</x:v>
      </x:c>
      <x:c r="B96" s="9" t="str">
        <x:v>Zimaya</x:v>
      </x:c>
      <x:c r="C96" s="9" t="str">
        <x:v>Sharaf Blend شرف</x:v>
      </x:c>
      <x:c r="D96" s="9" t="str">
        <x:v>Not recorded</x:v>
      </x:c>
      <x:c r="E96" s="11" t="n">
        <x:v>2023</x:v>
      </x:c>
      <x:c r="F96" s="13" t="n">
        <x:v>8.5</x:v>
      </x:c>
      <x:c r="G96" s="10" t="n">
        <x:v>1020</x:v>
      </x:c>
      <x:c r="H96" s="12" t="n">
        <x:v>4.44</x:v>
      </x:c>
      <x:c r="I96" s="10" t="n">
        <x:v>2109</x:v>
      </x:c>
      <x:c r="J96" s="12" t="str">
        <x:f>IF(AND(M96="URL identity aligns",ISNUMBER(F96),ISNUMBER(H96),G96&gt;0,I96&gt;0,SUM(V96:W96)&gt;0),(F96*V96+((H96-1)/4*10)*W96)/SUM(V96:W96),"")</x:f>
      </x:c>
      <x:c r="K96" s="12" t="str">
        <x:f>IF(ISNUMBER(J96),(X96*J96+'Method'!$B$10*'Method'!$B$11)/(X96+'Method'!$B$10),"")</x:f>
      </x:c>
      <x:c r="L96" s="10" t="str">
        <x:f>IF(ISNUMBER(J96),COUNTIFS($J$7:$J$1929,"&gt;"&amp;J96)+1,"")</x:f>
      </x:c>
      <x:c r="M96" s="9" t="str">
        <x:v>Review required</x:v>
      </x:c>
      <x:c r="N96" s="9" t="str">
        <x:v>Concentration not explicit on both saved identities</x:v>
      </x:c>
      <x:c r="O96" s="9" t="str">
        <x:v>https://www.parfumo.com/Perfumes/zimaya/sharaf-blend</x:v>
      </x:c>
      <x:c r="P96" s="9" t="str">
        <x:v>https://www.fragrantica.com/perfume/Zimaya/Sharaf-Blend-91883.html</x:v>
      </x:c>
      <x:c r="Q96" s="9" t="str">
        <x:v>https://media.parfumo.com/perfumes/6a/6a7478-sharaf-blend-zimaya_1200.jpg?width=720&amp;aspect_ratio=1:1</x:v>
      </x:c>
      <x:c r="R96" s="9" t="str">
        <x:v>https://fimgs.net/mdimg/perfume-thumbs/375x500.91883.jpg</x:v>
      </x:c>
      <x:c r="S96" s="9" t="str">
        <x:v>Sharaf Blend شرف</x:v>
      </x:c>
      <x:c r="T96" s="11" t="str">
        <x:v>2023</x:v>
      </x:c>
      <x:c r="U96" s="10" t="n">
        <x:v>1114</x:v>
      </x:c>
      <x:c r="V96" s="14" t="n">
        <x:f>IF(AND(ISNUMBER(G96),G96&gt;0),LOG10(G96)*'Method'!$B$8,"")</x:f>
        <x:v>3.610320206114304</x:v>
      </x:c>
      <x:c r="W96" s="14" t="n">
        <x:f>IF(AND(ISNUMBER(I96),I96&gt;0),LOG10(I96)*'Method'!$B$9,"")</x:f>
        <x:v>2.659261263791592</x:v>
      </x:c>
      <x:c r="X96" s="10" t="str">
        <x:f>IF(ISNUMBER(J96),SUM(G96,I96),"")</x:f>
      </x:c>
      <x:c r="Y96" s="10" t="str">
        <x:f>IF(ISNUMBER(K96),COUNTIFS($K$7:$K$1929,"&gt;"&amp;K96)+1,"")</x:f>
      </x:c>
      <x:c r="Z96" s="9" t="str"/>
      <x:c r="AA96" s="15" t="n">
        <x:v>46108</x:v>
      </x:c>
      <x:c r="AB96" s="9" t="str">
        <x:v>Unknown</x:v>
      </x:c>
    </x:row>
    <x:row r="97" ht="50" customHeight="1">
      <x:c r="A97" s="10" t="n">
        <x:f>IF(ISNUMBER(F97),RANK(F97,$F$7:$F$1929,0),"")</x:f>
        <x:v>65</x:v>
      </x:c>
      <x:c r="B97" s="9" t="str">
        <x:v>Amouage</x:v>
      </x:c>
      <x:c r="C97" s="9" t="str">
        <x:v>Outlands</x:v>
      </x:c>
      <x:c r="D97" s="9" t="str">
        <x:v>Not recorded</x:v>
      </x:c>
      <x:c r="E97" s="11" t="n">
        <x:v>2024</x:v>
      </x:c>
      <x:c r="F97" s="13" t="n">
        <x:v>8.5</x:v>
      </x:c>
      <x:c r="G97" s="10" t="n">
        <x:v>967</x:v>
      </x:c>
      <x:c r="H97" s="12" t="n">
        <x:v>4.31</x:v>
      </x:c>
      <x:c r="I97" s="10" t="n">
        <x:v>1993</x:v>
      </x:c>
      <x:c r="J97" s="12" t="str">
        <x:f>IF(AND(M97="URL identity aligns",ISNUMBER(F97),ISNUMBER(H97),G97&gt;0,I97&gt;0,SUM(V97:W97)&gt;0),(F97*V97+((H97-1)/4*10)*W97)/SUM(V97:W97),"")</x:f>
      </x:c>
      <x:c r="K97" s="12" t="str">
        <x:f>IF(ISNUMBER(J97),(X97*J97+'Method'!$B$10*'Method'!$B$11)/(X97+'Method'!$B$10),"")</x:f>
      </x:c>
      <x:c r="L97" s="10" t="str">
        <x:f>IF(ISNUMBER(J97),COUNTIFS($J$7:$J$1929,"&gt;"&amp;J97)+1,"")</x:f>
      </x:c>
      <x:c r="M97" s="9" t="str">
        <x:v>Review required</x:v>
      </x:c>
      <x:c r="N97" s="9" t="str">
        <x:v>Concentration not explicit on both saved identities</x:v>
      </x:c>
      <x:c r="O97" s="9" t="str">
        <x:v>https://www.parfumo.com/Perfumes/Amouage/outlands</x:v>
      </x:c>
      <x:c r="P97" s="9" t="str">
        <x:v>https://www.fragrantica.com/perfume/Amouage/Outlands-97924.html</x:v>
      </x:c>
      <x:c r="Q97" s="9" t="str">
        <x:v>https://media.parfumo.com/perfumes/76/76fa99_outlands-amouage_1200.jpg?width=720&amp;aspect_ratio=1:1</x:v>
      </x:c>
      <x:c r="R97" s="9" t="str">
        <x:v>https://fimgs.net/mdimg/perfume-thumbs/375x500.97924.jpg</x:v>
      </x:c>
      <x:c r="S97" s="9" t="str">
        <x:v>Outlands</x:v>
      </x:c>
      <x:c r="T97" s="11" t="str">
        <x:v>2024</x:v>
      </x:c>
      <x:c r="U97" s="10" t="n">
        <x:v>1376</x:v>
      </x:c>
      <x:c r="V97" s="14" t="n">
        <x:f>IF(AND(ISNUMBER(G97),G97&gt;0),LOG10(G97)*'Method'!$B$8,"")</x:f>
        <x:v>3.5825117688995998</x:v>
      </x:c>
      <x:c r="W97" s="14" t="n">
        <x:f>IF(AND(ISNUMBER(I97),I97&gt;0),LOG10(I97)*'Method'!$B$9,"")</x:f>
        <x:v>2.6396058389603922</x:v>
      </x:c>
      <x:c r="X97" s="10" t="str">
        <x:f>IF(ISNUMBER(J97),SUM(G97,I97),"")</x:f>
      </x:c>
      <x:c r="Y97" s="10" t="str">
        <x:f>IF(ISNUMBER(K97),COUNTIFS($K$7:$K$1929,"&gt;"&amp;K97)+1,"")</x:f>
      </x:c>
      <x:c r="Z97" s="9" t="str"/>
      <x:c r="AA97" s="15" t="n">
        <x:v>46108</x:v>
      </x:c>
      <x:c r="AB97" s="9" t="str">
        <x:v>Unknown</x:v>
      </x:c>
    </x:row>
    <x:row r="98" ht="50" customHeight="1">
      <x:c r="A98" s="10" t="n">
        <x:f>IF(ISNUMBER(F98),RANK(F98,$F$7:$F$1929,0),"")</x:f>
        <x:v>65</x:v>
      </x:c>
      <x:c r="B98" s="9" t="str">
        <x:v>Bvlgari</x:v>
      </x:c>
      <x:c r="C98" s="9" t="str">
        <x:v>Le Gemme - Tygar</x:v>
      </x:c>
      <x:c r="D98" s="9" t="str">
        <x:v>Eau de Parfum</x:v>
      </x:c>
      <x:c r="E98" s="11" t="n">
        <x:v>2016</x:v>
      </x:c>
      <x:c r="F98" s="13" t="n">
        <x:v>8.5</x:v>
      </x:c>
      <x:c r="G98" s="10" t="n">
        <x:v>883</x:v>
      </x:c>
      <x:c r="H98" s="12" t="n">
        <x:v>4.44</x:v>
      </x:c>
      <x:c r="I98" s="10" t="n">
        <x:v>3529</x:v>
      </x:c>
      <x:c r="J98" s="12" t="str">
        <x:f>IF(AND(M98="URL identity aligns",ISNUMBER(F98),ISNUMBER(H98),G98&gt;0,I98&gt;0,SUM(V98:W98)&gt;0),(F98*V98+((H98-1)/4*10)*W98)/SUM(V98:W98),"")</x:f>
      </x:c>
      <x:c r="K98" s="12" t="str">
        <x:f>IF(ISNUMBER(J98),(X98*J98+'Method'!$B$10*'Method'!$B$11)/(X98+'Method'!$B$10),"")</x:f>
      </x:c>
      <x:c r="L98" s="10" t="str">
        <x:f>IF(ISNUMBER(J98),COUNTIFS($J$7:$J$1929,"&gt;"&amp;J98)+1,"")</x:f>
      </x:c>
      <x:c r="M98" s="9" t="str">
        <x:v>Review required</x:v>
      </x:c>
      <x:c r="N98" s="9" t="str">
        <x:v>Product, variant, gender or year terms differ between URLs; Concentration not explicit on both saved identities</x:v>
      </x:c>
      <x:c r="O98" s="9" t="str">
        <x:v>https://www.parfumo.com/Perfumes/Bvlgari/le-gemme-tygar-eau-de-parfum</x:v>
      </x:c>
      <x:c r="P98" s="9" t="str">
        <x:v>https://www.fragrantica.com/perfume/Bvlgari/Tygar-41222.html</x:v>
      </x:c>
      <x:c r="Q98" s="9" t="str">
        <x:v>https://media.parfumo.com/perfumes/c0/c0a0a0-le-gemme-tygar-bvlgari_1200.jpg?width=720&amp;aspect_ratio=1:1</x:v>
      </x:c>
      <x:c r="R98" s="9" t="str">
        <x:v>https://fimgs.net/mdimg/perfume-thumbs/375x500.41222.jpg</x:v>
      </x:c>
      <x:c r="S98" s="9" t="str">
        <x:v>Le Gemme - Tygar</x:v>
      </x:c>
      <x:c r="T98" s="11" t="str">
        <x:v>2016</x:v>
      </x:c>
      <x:c r="U98" s="10" t="n">
        <x:v>1284</x:v>
      </x:c>
      <x:c r="V98" s="14" t="n">
        <x:f>IF(AND(ISNUMBER(G98),G98&gt;0),LOG10(G98)*'Method'!$B$8,"")</x:f>
        <x:v>3.535152844293084</x:v>
      </x:c>
      <x:c r="W98" s="14" t="n">
        <x:f>IF(AND(ISNUMBER(I98),I98&gt;0),LOG10(I98)*'Method'!$B$9,"")</x:f>
        <x:v>2.8381213266879763</x:v>
      </x:c>
      <x:c r="X98" s="10" t="str">
        <x:f>IF(ISNUMBER(J98),SUM(G98,I98),"")</x:f>
      </x:c>
      <x:c r="Y98" s="10" t="str">
        <x:f>IF(ISNUMBER(K98),COUNTIFS($K$7:$K$1929,"&gt;"&amp;K98)+1,"")</x:f>
      </x:c>
      <x:c r="Z98" s="9" t="str"/>
      <x:c r="AA98" s="15" t="n">
        <x:v>46108</x:v>
      </x:c>
      <x:c r="AB98" s="9" t="str">
        <x:v>Unknown</x:v>
      </x:c>
    </x:row>
    <x:row r="99" ht="50" customHeight="1">
      <x:c r="A99" s="10" t="n">
        <x:f>IF(ISNUMBER(F99),RANK(F99,$F$7:$F$1929,0),"")</x:f>
        <x:v>65</x:v>
      </x:c>
      <x:c r="B99" s="9" t="str">
        <x:v>Amouage</x:v>
      </x:c>
      <x:c r="C99" s="9" t="str">
        <x:v>Jubilation 40</x:v>
      </x:c>
      <x:c r="D99" s="9" t="str">
        <x:v>Not recorded</x:v>
      </x:c>
      <x:c r="E99" s="11" t="n">
        <x:v>2023</x:v>
      </x:c>
      <x:c r="F99" s="13" t="n">
        <x:v>8.5</x:v>
      </x:c>
      <x:c r="G99" s="10" t="n">
        <x:v>588</x:v>
      </x:c>
      <x:c r="H99" s="12" t="n">
        <x:v>4.42</x:v>
      </x:c>
      <x:c r="I99" s="10" t="n">
        <x:v>1276</x:v>
      </x:c>
      <x:c r="J99" s="12" t="str">
        <x:f>IF(AND(M99="URL identity aligns",ISNUMBER(F99),ISNUMBER(H99),G99&gt;0,I99&gt;0,SUM(V99:W99)&gt;0),(F99*V99+((H99-1)/4*10)*W99)/SUM(V99:W99),"")</x:f>
      </x:c>
      <x:c r="K99" s="12" t="str">
        <x:f>IF(ISNUMBER(J99),(X99*J99+'Method'!$B$10*'Method'!$B$11)/(X99+'Method'!$B$10),"")</x:f>
      </x:c>
      <x:c r="L99" s="10" t="str">
        <x:f>IF(ISNUMBER(J99),COUNTIFS($J$7:$J$1929,"&gt;"&amp;J99)+1,"")</x:f>
      </x:c>
      <x:c r="M99" s="9" t="str">
        <x:v>Review required</x:v>
      </x:c>
      <x:c r="N99" s="9" t="str">
        <x:v>Product, variant, gender or year terms differ between URLs; Concentration not explicit on both saved identities</x:v>
      </x:c>
      <x:c r="O99" s="9" t="str">
        <x:v>https://www.parfumo.com/Perfumes/Amouage/jubilation-40</x:v>
      </x:c>
      <x:c r="P99" s="9" t="str">
        <x:v>https://www.fragrantica.com/perfume/Amouage/Jubilation-40-Man-87958.html</x:v>
      </x:c>
      <x:c r="Q99" s="9" t="str">
        <x:v>https://media.parfumo.com/perfumes/72/7205b8-jubilation-40-amouage_1200.jpg?width=720&amp;aspect_ratio=1:1</x:v>
      </x:c>
      <x:c r="R99" s="9" t="str">
        <x:v>https://fimgs.net/mdimg/perfume-thumbs/375x500.87958.jpg</x:v>
      </x:c>
      <x:c r="S99" s="9" t="str">
        <x:v>Jubilation 40</x:v>
      </x:c>
      <x:c r="T99" s="11" t="str">
        <x:v>2023</x:v>
      </x:c>
      <x:c r="U99" s="10" t="n">
        <x:v>1635</x:v>
      </x:c>
      <x:c r="V99" s="14" t="n">
        <x:f>IF(AND(ISNUMBER(G99),G99&gt;0),LOG10(G99)*'Method'!$B$8,"")</x:f>
        <x:v>3.3232527912913676</x:v>
      </x:c>
      <x:c r="W99" s="14" t="n">
        <x:f>IF(AND(ISNUMBER(I99),I99&gt;0),LOG10(I99)*'Method'!$B$9,"")</x:f>
        <x:v>2.484680539508112</x:v>
      </x:c>
      <x:c r="X99" s="10" t="str">
        <x:f>IF(ISNUMBER(J99),SUM(G99,I99),"")</x:f>
      </x:c>
      <x:c r="Y99" s="10" t="str">
        <x:f>IF(ISNUMBER(K99),COUNTIFS($K$7:$K$1929,"&gt;"&amp;K99)+1,"")</x:f>
      </x:c>
      <x:c r="Z99" s="9" t="str"/>
      <x:c r="AA99" s="15" t="n">
        <x:v>46108</x:v>
      </x:c>
      <x:c r="AB99" s="9" t="str">
        <x:v>Unknown</x:v>
      </x:c>
    </x:row>
    <x:row r="100" ht="50" customHeight="1">
      <x:c r="A100" s="10" t="n">
        <x:f>IF(ISNUMBER(F100),RANK(F100,$F$7:$F$1929,0),"")</x:f>
        <x:v>65</x:v>
      </x:c>
      <x:c r="B100" s="9" t="str">
        <x:v>Kilian</x:v>
      </x:c>
      <x:c r="C100" s="9" t="str">
        <x:v>Angels' Share on the Rocks</x:v>
      </x:c>
      <x:c r="D100" s="9" t="str">
        <x:v>Not recorded</x:v>
      </x:c>
      <x:c r="E100" s="11" t="n">
        <x:v>2025</x:v>
      </x:c>
      <x:c r="F100" s="13" t="n">
        <x:v>8.5</x:v>
      </x:c>
      <x:c r="G100" s="10" t="n">
        <x:v>554</x:v>
      </x:c>
      <x:c r="H100" s="12" t="n">
        <x:v>4.36</x:v>
      </x:c>
      <x:c r="I100" s="10" t="n">
        <x:v>1359</x:v>
      </x:c>
      <x:c r="J100" s="12" t="str">
        <x:f>IF(AND(M100="URL identity aligns",ISNUMBER(F100),ISNUMBER(H100),G100&gt;0,I100&gt;0,SUM(V100:W100)&gt;0),(F100*V100+((H100-1)/4*10)*W100)/SUM(V100:W100),"")</x:f>
      </x:c>
      <x:c r="K100" s="12" t="str">
        <x:f>IF(ISNUMBER(J100),(X100*J100+'Method'!$B$10*'Method'!$B$11)/(X100+'Method'!$B$10),"")</x:f>
      </x:c>
      <x:c r="L100" s="10" t="str">
        <x:f>IF(ISNUMBER(J100),COUNTIFS($J$7:$J$1929,"&gt;"&amp;J100)+1,"")</x:f>
      </x:c>
      <x:c r="M100" s="9" t="str">
        <x:v>Review required</x:v>
      </x:c>
      <x:c r="N100" s="9" t="str">
        <x:v>Product, variant, gender or year terms differ between URLs; Concentration not explicit on both saved identities</x:v>
      </x:c>
      <x:c r="O100" s="9" t="str">
        <x:v>https://www.parfumo.com/Perfumes/Kilian/angels-share-on-the-rocks-1</x:v>
      </x:c>
      <x:c r="P100" s="9" t="str">
        <x:v>https://www.fragrantica.com/perfume/By-Kilian/Angel-s-Share-On-The-Rocks-113083.html</x:v>
      </x:c>
      <x:c r="Q100" s="9" t="str">
        <x:v>https://media.parfumo.com/perfumes/16/1634b3_angels-share-on-the-rocks-kilian_1200.jpg?width=720&amp;aspect_ratio=1:1</x:v>
      </x:c>
      <x:c r="R100" s="9" t="str">
        <x:v>https://fimgs.net/mdimg/perfume-thumbs/375x500.113083.jpg</x:v>
      </x:c>
      <x:c r="S100" s="9" t="str">
        <x:v>Angels' Share on the Rocks</x:v>
      </x:c>
      <x:c r="T100" s="11" t="str">
        <x:v>2025</x:v>
      </x:c>
      <x:c r="U100" s="10" t="n">
        <x:v>82</x:v>
      </x:c>
      <x:c r="V100" s="14" t="n">
        <x:f>IF(AND(ISNUMBER(G100),G100&gt;0),LOG10(G100)*'Method'!$B$8,"")</x:f>
        <x:v>3.2922117176741157</x:v>
      </x:c>
      <x:c r="W100" s="14" t="n">
        <x:f>IF(AND(ISNUMBER(I100),I100&gt;0),LOG10(I100)*'Method'!$B$9,"")</x:f>
        <x:v>2.506575565385992</x:v>
      </x:c>
      <x:c r="X100" s="10" t="str">
        <x:f>IF(ISNUMBER(J100),SUM(G100,I100),"")</x:f>
      </x:c>
      <x:c r="Y100" s="10" t="str">
        <x:f>IF(ISNUMBER(K100),COUNTIFS($K$7:$K$1929,"&gt;"&amp;K100)+1,"")</x:f>
      </x:c>
      <x:c r="Z100" s="9" t="str"/>
      <x:c r="AA100" s="15" t="n">
        <x:v>46108</x:v>
      </x:c>
      <x:c r="AB100" s="9" t="str">
        <x:v>Unknown</x:v>
      </x:c>
    </x:row>
    <x:row r="101" ht="50" customHeight="1">
      <x:c r="A101" s="10" t="n">
        <x:f>IF(ISNUMBER(F101),RANK(F101,$F$7:$F$1929,0),"")</x:f>
        <x:v>65</x:v>
      </x:c>
      <x:c r="B101" s="9" t="str">
        <x:v>Prada</x:v>
      </x:c>
      <x:c r="C101" s="9" t="str">
        <x:v>Cargo de Nuit</x:v>
      </x:c>
      <x:c r="D101" s="9" t="str">
        <x:v>Not recorded</x:v>
      </x:c>
      <x:c r="E101" s="11" t="n">
        <x:v>2015</x:v>
      </x:c>
      <x:c r="F101" s="13" t="n">
        <x:v>8.5</x:v>
      </x:c>
      <x:c r="G101" s="10" t="n">
        <x:v>512</x:v>
      </x:c>
      <x:c r="H101" s="12" t="n">
        <x:v>4.56</x:v>
      </x:c>
      <x:c r="I101" s="10" t="n">
        <x:v>372</x:v>
      </x:c>
      <x:c r="J101" s="12" t="str">
        <x:f>IF(AND(M101="URL identity aligns",ISNUMBER(F101),ISNUMBER(H101),G101&gt;0,I101&gt;0,SUM(V101:W101)&gt;0),(F101*V101+((H101-1)/4*10)*W101)/SUM(V101:W101),"")</x:f>
      </x:c>
      <x:c r="K101" s="12" t="str">
        <x:f>IF(ISNUMBER(J101),(X101*J101+'Method'!$B$10*'Method'!$B$11)/(X101+'Method'!$B$10),"")</x:f>
      </x:c>
      <x:c r="L101" s="10" t="str">
        <x:f>IF(ISNUMBER(J101),COUNTIFS($J$7:$J$1929,"&gt;"&amp;J101)+1,"")</x:f>
      </x:c>
      <x:c r="M101" s="9" t="str">
        <x:v>Review required</x:v>
      </x:c>
      <x:c r="N101" s="9" t="str">
        <x:v>Concentration not explicit on both saved identities</x:v>
      </x:c>
      <x:c r="O101" s="9" t="str">
        <x:v>https://www.parfumo.com/Perfumes/Prada/cargo-de-nuit</x:v>
      </x:c>
      <x:c r="P101" s="9" t="str">
        <x:v>https://www.fragrantica.com/perfume/Prada/Cargo-de-Nuit-32197.html</x:v>
      </x:c>
      <x:c r="Q101" s="9" t="str">
        <x:v>https://media.parfumo.com/perfumes/91/917ddd-cargo-de-nuit-prada_1200.jpg?width=480&amp;aspect_ratio=1:1</x:v>
      </x:c>
      <x:c r="R101" s="9" t="str">
        <x:v>https://fimgs.net/mdimg/perfume-thumbs/375x500.32197.jpg</x:v>
      </x:c>
      <x:c r="S101" s="9" t="str">
        <x:v>Cargo de Nuit</x:v>
      </x:c>
      <x:c r="T101" s="11" t="str">
        <x:v>2015</x:v>
      </x:c>
      <x:c r="U101" s="10" t="n">
        <x:v>1630</x:v>
      </x:c>
      <x:c r="V101" s="14" t="n">
        <x:f>IF(AND(ISNUMBER(G101),G101&gt;0),LOG10(G101)*'Method'!$B$8,"")</x:f>
        <x:v>3.2511239531709957</x:v>
      </x:c>
      <x:c r="W101" s="14" t="n">
        <x:f>IF(AND(ISNUMBER(I101),I101&gt;0),LOG10(I101)*'Method'!$B$9,"")</x:f>
        <x:v>2.05643435190552</x:v>
      </x:c>
      <x:c r="X101" s="10" t="str">
        <x:f>IF(ISNUMBER(J101),SUM(G101,I101),"")</x:f>
      </x:c>
      <x:c r="Y101" s="10" t="str">
        <x:f>IF(ISNUMBER(K101),COUNTIFS($K$7:$K$1929,"&gt;"&amp;K101)+1,"")</x:f>
      </x:c>
      <x:c r="Z101" s="9" t="str"/>
      <x:c r="AA101" s="15" t="n">
        <x:v>46108</x:v>
      </x:c>
      <x:c r="AB101" s="9" t="str">
        <x:v>Unknown</x:v>
      </x:c>
    </x:row>
    <x:row r="102" ht="50" customHeight="1">
      <x:c r="A102" s="10" t="n">
        <x:f>IF(ISNUMBER(F102),RANK(F102,$F$7:$F$1929,0),"")</x:f>
        <x:v>65</x:v>
      </x:c>
      <x:c r="B102" s="9" t="str">
        <x:v>Louis Vuitton</x:v>
      </x:c>
      <x:c r="C102" s="9" t="str">
        <x:v>Symphony</x:v>
      </x:c>
      <x:c r="D102" s="9" t="str">
        <x:v>Not recorded</x:v>
      </x:c>
      <x:c r="E102" s="11" t="n">
        <x:v>2021</x:v>
      </x:c>
      <x:c r="F102" s="13" t="n">
        <x:v>8.5</x:v>
      </x:c>
      <x:c r="G102" s="10" t="n">
        <x:v>472</x:v>
      </x:c>
      <x:c r="H102" s="12" t="n">
        <x:v>4.49</x:v>
      </x:c>
      <x:c r="I102" s="10" t="n">
        <x:v>2107</x:v>
      </x:c>
      <x:c r="J102" s="12" t="str">
        <x:f>IF(AND(M102="URL identity aligns",ISNUMBER(F102),ISNUMBER(H102),G102&gt;0,I102&gt;0,SUM(V102:W102)&gt;0),(F102*V102+((H102-1)/4*10)*W102)/SUM(V102:W102),"")</x:f>
      </x:c>
      <x:c r="K102" s="12" t="str">
        <x:f>IF(ISNUMBER(J102),(X102*J102+'Method'!$B$10*'Method'!$B$11)/(X102+'Method'!$B$10),"")</x:f>
      </x:c>
      <x:c r="L102" s="10" t="str">
        <x:f>IF(ISNUMBER(J102),COUNTIFS($J$7:$J$1929,"&gt;"&amp;J102)+1,"")</x:f>
      </x:c>
      <x:c r="M102" s="9" t="str">
        <x:v>Review required</x:v>
      </x:c>
      <x:c r="N102" s="9" t="str">
        <x:v>Concentration not explicit on both saved identities</x:v>
      </x:c>
      <x:c r="O102" s="9" t="str">
        <x:v>https://www.parfumo.com/Perfumes/Louis_Vuitton/symphony</x:v>
      </x:c>
      <x:c r="P102" s="9" t="str">
        <x:v>https://www.fragrantica.com/perfume/Louis-Vuitton/Symphony-68357.html</x:v>
      </x:c>
      <x:c r="Q102" s="9" t="str">
        <x:v>https://media.parfumo.com/perfumes/2f/2f69ef-symphony-louis-vuitton_1200.jpg?width=720&amp;aspect_ratio=1:1</x:v>
      </x:c>
      <x:c r="R102" s="9" t="str">
        <x:v>https://fimgs.net/mdimg/perfume-thumbs/375x500.68357.jpg</x:v>
      </x:c>
      <x:c r="S102" s="9" t="str">
        <x:v>Symphony</x:v>
      </x:c>
      <x:c r="T102" s="11" t="str">
        <x:v>2021</x:v>
      </x:c>
      <x:c r="U102" s="10" t="n">
        <x:v>1678</x:v>
      </x:c>
      <x:c r="V102" s="14" t="n">
        <x:f>IF(AND(ISNUMBER(G102),G102&gt;0),LOG10(G102)*'Method'!$B$8,"")</x:f>
        <x:v>3.2087303983609083</x:v>
      </x:c>
      <x:c r="W102" s="14" t="n">
        <x:f>IF(AND(ISNUMBER(I102),I102&gt;0),LOG10(I102)*'Method'!$B$9,"")</x:f>
        <x:v>2.65893162848648</x:v>
      </x:c>
      <x:c r="X102" s="10" t="str">
        <x:f>IF(ISNUMBER(J102),SUM(G102,I102),"")</x:f>
      </x:c>
      <x:c r="Y102" s="10" t="str">
        <x:f>IF(ISNUMBER(K102),COUNTIFS($K$7:$K$1929,"&gt;"&amp;K102)+1,"")</x:f>
      </x:c>
      <x:c r="Z102" s="9" t="str"/>
      <x:c r="AA102" s="15" t="n">
        <x:v>46108</x:v>
      </x:c>
      <x:c r="AB102" s="9" t="str">
        <x:v>Unknown</x:v>
      </x:c>
    </x:row>
    <x:row r="103" ht="50" customHeight="1">
      <x:c r="A103" s="10" t="n">
        <x:f>IF(ISNUMBER(F103),RANK(F103,$F$7:$F$1929,0),"")</x:f>
        <x:v>65</x:v>
      </x:c>
      <x:c r="B103" s="9" t="str">
        <x:v>Guerlain</x:v>
      </x:c>
      <x:c r="C103" s="9" t="str">
        <x:v>L'Homme Idéal Platine Privé</x:v>
      </x:c>
      <x:c r="D103" s="9" t="str">
        <x:v>Not recorded</x:v>
      </x:c>
      <x:c r="E103" s="11" t="n">
        <x:v>2023</x:v>
      </x:c>
      <x:c r="F103" s="13" t="n">
        <x:v>8.5</x:v>
      </x:c>
      <x:c r="G103" s="10" t="n">
        <x:v>415</x:v>
      </x:c>
      <x:c r="H103" s="12" t="n">
        <x:v>4.44</x:v>
      </x:c>
      <x:c r="I103" s="10" t="n">
        <x:v>1090</x:v>
      </x:c>
      <x:c r="J103" s="12" t="str">
        <x:f>IF(AND(M103="URL identity aligns",ISNUMBER(F103),ISNUMBER(H103),G103&gt;0,I103&gt;0,SUM(V103:W103)&gt;0),(F103*V103+((H103-1)/4*10)*W103)/SUM(V103:W103),"")</x:f>
      </x:c>
      <x:c r="K103" s="12" t="str">
        <x:f>IF(ISNUMBER(J103),(X103*J103+'Method'!$B$10*'Method'!$B$11)/(X103+'Method'!$B$10),"")</x:f>
      </x:c>
      <x:c r="L103" s="10" t="str">
        <x:f>IF(ISNUMBER(J103),COUNTIFS($J$7:$J$1929,"&gt;"&amp;J103)+1,"")</x:f>
      </x:c>
      <x:c r="M103" s="9" t="str">
        <x:v>Review required</x:v>
      </x:c>
      <x:c r="N103" s="9" t="str">
        <x:v>Concentration not explicit on both saved identities</x:v>
      </x:c>
      <x:c r="O103" s="9" t="str">
        <x:v>https://www.parfumo.com/Perfumes/Guerlain/l-homme-ideal-platine-prive</x:v>
      </x:c>
      <x:c r="P103" s="9" t="str">
        <x:v>https://www.fragrantica.com/perfume/Guerlain/L-Homme-Ideal-Platine-Prive-80691.html</x:v>
      </x:c>
      <x:c r="Q103" s="9" t="str">
        <x:v>https://media.parfumo.com/perfumes/56/562f0d-l-homme-ideal-platine-prive-guerlain_1200.jpg?width=720&amp;aspect_ratio=1:1</x:v>
      </x:c>
      <x:c r="R103" s="9" t="str">
        <x:v>https://fimgs.net/mdimg/perfume-thumbs/375x500.80691.jpg</x:v>
      </x:c>
      <x:c r="S103" s="9" t="str">
        <x:v>L'Homme Idéal Platine Privé</x:v>
      </x:c>
      <x:c r="T103" s="11" t="str">
        <x:v>2023</x:v>
      </x:c>
      <x:c r="U103" s="10" t="n">
        <x:v>1311</x:v>
      </x:c>
      <x:c r="V103" s="14" t="n">
        <x:f>IF(AND(ISNUMBER(G103),G103&gt;0),LOG10(G103)*'Method'!$B$8,"")</x:f>
        <x:v>3.1416577160545076</x:v>
      </x:c>
      <x:c r="W103" s="14" t="n">
        <x:f>IF(AND(ISNUMBER(I103),I103&gt;0),LOG10(I103)*'Method'!$B$9,"")</x:f>
        <x:v>2.429941198352496</x:v>
      </x:c>
      <x:c r="X103" s="10" t="str">
        <x:f>IF(ISNUMBER(J103),SUM(G103,I103),"")</x:f>
      </x:c>
      <x:c r="Y103" s="10" t="str">
        <x:f>IF(ISNUMBER(K103),COUNTIFS($K$7:$K$1929,"&gt;"&amp;K103)+1,"")</x:f>
      </x:c>
      <x:c r="Z103" s="9" t="str"/>
      <x:c r="AA103" s="15" t="n">
        <x:v>46108</x:v>
      </x:c>
      <x:c r="AB103" s="9" t="str">
        <x:v>Unknown</x:v>
      </x:c>
    </x:row>
    <x:row r="104" ht="50" customHeight="1">
      <x:c r="A104" s="10" t="n">
        <x:f>IF(ISNUMBER(F104),RANK(F104,$F$7:$F$1929,0),"")</x:f>
        <x:v>65</x:v>
      </x:c>
      <x:c r="B104" s="9" t="str">
        <x:v>Boadicea the Victorious</x:v>
      </x:c>
      <x:c r="C104" s="9" t="str">
        <x:v>Bodacious</x:v>
      </x:c>
      <x:c r="D104" s="9" t="str">
        <x:v>Not recorded</x:v>
      </x:c>
      <x:c r="E104" s="11" t="n">
        <x:v>2021</x:v>
      </x:c>
      <x:c r="F104" s="13" t="n">
        <x:v>8.5</x:v>
      </x:c>
      <x:c r="G104" s="10" t="n">
        <x:v>392</x:v>
      </x:c>
      <x:c r="H104" s="12" t="n">
        <x:v>4.41</x:v>
      </x:c>
      <x:c r="I104" s="10" t="n">
        <x:v>1047</x:v>
      </x:c>
      <x:c r="J104" s="12" t="str">
        <x:f>IF(AND(M104="URL identity aligns",ISNUMBER(F104),ISNUMBER(H104),G104&gt;0,I104&gt;0,SUM(V104:W104)&gt;0),(F104*V104+((H104-1)/4*10)*W104)/SUM(V104:W104),"")</x:f>
      </x:c>
      <x:c r="K104" s="12" t="str">
        <x:f>IF(ISNUMBER(J104),(X104*J104+'Method'!$B$10*'Method'!$B$11)/(X104+'Method'!$B$10),"")</x:f>
      </x:c>
      <x:c r="L104" s="10" t="str">
        <x:f>IF(ISNUMBER(J104),COUNTIFS($J$7:$J$1929,"&gt;"&amp;J104)+1,"")</x:f>
      </x:c>
      <x:c r="M104" s="9" t="str">
        <x:v>Review required</x:v>
      </x:c>
      <x:c r="N104" s="9" t="str">
        <x:v>Concentration not explicit on both saved identities</x:v>
      </x:c>
      <x:c r="O104" s="9" t="str">
        <x:v>https://www.parfumo.com/Perfumes/Boadicea_the_Victorious/bodacious</x:v>
      </x:c>
      <x:c r="P104" s="9" t="str">
        <x:v>https://www.fragrantica.com/perfume/Boadicea-the-Victorious/Bodacious-70658.html</x:v>
      </x:c>
      <x:c r="Q104" s="9" t="str">
        <x:v>https://media.parfumo.com/perfumes/f1/f1a33d-bodacious-boadicea-the-victorious_1200.jpg?width=720&amp;aspect_ratio=1:1</x:v>
      </x:c>
      <x:c r="R104" s="9" t="str">
        <x:v>https://fimgs.net/mdimg/perfume-thumbs/375x500.70658.jpg</x:v>
      </x:c>
      <x:c r="S104" s="9" t="str">
        <x:v>Bodacious</x:v>
      </x:c>
      <x:c r="T104" s="11" t="str">
        <x:v>2021</x:v>
      </x:c>
      <x:c r="U104" s="10" t="n">
        <x:v>1601</x:v>
      </x:c>
      <x:c r="V104" s="14" t="n">
        <x:f>IF(AND(ISNUMBER(G104),G104&gt;0),LOG10(G104)*'Method'!$B$8,"")</x:f>
        <x:v>3.1119432804245517</x:v>
      </x:c>
      <x:c r="W104" s="14" t="n">
        <x:f>IF(AND(ISNUMBER(I104),I104&gt;0),LOG10(I104)*'Method'!$B$9,"")</x:f>
        <x:v>2.415957345343072</x:v>
      </x:c>
      <x:c r="X104" s="10" t="str">
        <x:f>IF(ISNUMBER(J104),SUM(G104,I104),"")</x:f>
      </x:c>
      <x:c r="Y104" s="10" t="str">
        <x:f>IF(ISNUMBER(K104),COUNTIFS($K$7:$K$1929,"&gt;"&amp;K104)+1,"")</x:f>
      </x:c>
      <x:c r="Z104" s="9" t="str"/>
      <x:c r="AA104" s="15" t="n">
        <x:v>46108</x:v>
      </x:c>
      <x:c r="AB104" s="9" t="str">
        <x:v>Unknown</x:v>
      </x:c>
    </x:row>
    <x:row r="105" ht="50" customHeight="1">
      <x:c r="A105" s="10" t="n">
        <x:f>IF(ISNUMBER(F105),RANK(F105,$F$7:$F$1929,0),"")</x:f>
        <x:v>65</x:v>
      </x:c>
      <x:c r="B105" s="9" t="str">
        <x:v>Roja Parfums</x:v>
      </x:c>
      <x:c r="C105" s="9" t="str">
        <x:v>United Arab Emirates الإمارات العربية المتحدة</x:v>
      </x:c>
      <x:c r="D105" s="9" t="str">
        <x:v>Parfum</x:v>
      </x:c>
      <x:c r="E105" s="11" t="n">
        <x:v>2014</x:v>
      </x:c>
      <x:c r="F105" s="13" t="n">
        <x:v>8.5</x:v>
      </x:c>
      <x:c r="G105" s="10" t="n">
        <x:v>366</x:v>
      </x:c>
      <x:c r="H105" s="12" t="n">
        <x:v>4.31</x:v>
      </x:c>
      <x:c r="I105" s="10" t="n">
        <x:v>263</x:v>
      </x:c>
      <x:c r="J105" s="12" t="str">
        <x:f>IF(AND(M105="URL identity aligns",ISNUMBER(F105),ISNUMBER(H105),G105&gt;0,I105&gt;0,SUM(V105:W105)&gt;0),(F105*V105+((H105-1)/4*10)*W105)/SUM(V105:W105),"")</x:f>
      </x:c>
      <x:c r="K105" s="12" t="str">
        <x:f>IF(ISNUMBER(J105),(X105*J105+'Method'!$B$10*'Method'!$B$11)/(X105+'Method'!$B$10),"")</x:f>
      </x:c>
      <x:c r="L105" s="10" t="str">
        <x:f>IF(ISNUMBER(J105),COUNTIFS($J$7:$J$1929,"&gt;"&amp;J105)+1,"")</x:f>
      </x:c>
      <x:c r="M105" s="9" t="str">
        <x:v>Review required</x:v>
      </x:c>
      <x:c r="N105" s="9" t="str">
        <x:v>Concentration not explicit on both saved identities</x:v>
      </x:c>
      <x:c r="O105" s="9" t="str">
        <x:v>https://www.parfumo.com/Perfumes/Roja_Parfums/united-arab-emirates</x:v>
      </x:c>
      <x:c r="P105" s="9" t="str">
        <x:v>https://www.fragrantica.com/perfume/Roja-Dove/United-Arab-Emirates-45747.html</x:v>
      </x:c>
      <x:c r="Q105" s="9" t="str">
        <x:v>https://media.parfumo.com/perfumes/f1/f15fd6-united-arab-emirates-roja-parfums_1200.jpg?width=720&amp;aspect_ratio=1:1</x:v>
      </x:c>
      <x:c r="R105" s="9" t="str">
        <x:v>https://fimgs.net/mdimg/perfume-thumbs/375x500.45747.jpg</x:v>
      </x:c>
      <x:c r="S105" s="9" t="str">
        <x:v>United Arab Emirates الإمارات العربية المتحدة</x:v>
      </x:c>
      <x:c r="T105" s="11" t="str">
        <x:v>2014</x:v>
      </x:c>
      <x:c r="U105" s="10" t="n">
        <x:v>1450</x:v>
      </x:c>
      <x:c r="V105" s="14" t="n">
        <x:f>IF(AND(ISNUMBER(G105),G105&gt;0),LOG10(G105)*'Method'!$B$8,"")</x:f>
        <x:v>3.076177302473292</x:v>
      </x:c>
      <x:c r="W105" s="14" t="n">
        <x:f>IF(AND(ISNUMBER(I105),I105&gt;0),LOG10(I105)*'Method'!$B$9,"")</x:f>
        <x:v>1.935964598791808</x:v>
      </x:c>
      <x:c r="X105" s="10" t="str">
        <x:f>IF(ISNUMBER(J105),SUM(G105,I105),"")</x:f>
      </x:c>
      <x:c r="Y105" s="10" t="str">
        <x:f>IF(ISNUMBER(K105),COUNTIFS($K$7:$K$1929,"&gt;"&amp;K105)+1,"")</x:f>
      </x:c>
      <x:c r="Z105" s="9" t="str"/>
      <x:c r="AA105" s="15" t="n">
        <x:v>46108</x:v>
      </x:c>
      <x:c r="AB105" s="9" t="str">
        <x:v>Unknown</x:v>
      </x:c>
    </x:row>
    <x:row r="106" ht="50" customHeight="1">
      <x:c r="A106" s="10" t="n">
        <x:f>IF(ISNUMBER(F106),RANK(F106,$F$7:$F$1929,0),"")</x:f>
        <x:v>65</x:v>
      </x:c>
      <x:c r="B106" s="9" t="str">
        <x:v>Roja Parfums</x:v>
      </x:c>
      <x:c r="C106" s="9" t="str">
        <x:v>Reckless pour Homme</x:v>
      </x:c>
      <x:c r="D106" s="9" t="str">
        <x:v>Parfum</x:v>
      </x:c>
      <x:c r="E106" s="11" t="n">
        <x:v>2014</x:v>
      </x:c>
      <x:c r="F106" s="13" t="n">
        <x:v>8.5</x:v>
      </x:c>
      <x:c r="G106" s="10" t="n">
        <x:v>339</x:v>
      </x:c>
      <x:c r="H106" s="12" t="n">
        <x:v>4.42</x:v>
      </x:c>
      <x:c r="I106" s="10" t="n">
        <x:v>398</x:v>
      </x:c>
      <x:c r="J106" s="12" t="str">
        <x:f>IF(AND(M106="URL identity aligns",ISNUMBER(F106),ISNUMBER(H106),G106&gt;0,I106&gt;0,SUM(V106:W106)&gt;0),(F106*V106+((H106-1)/4*10)*W106)/SUM(V106:W106),"")</x:f>
      </x:c>
      <x:c r="K106" s="12" t="str">
        <x:f>IF(ISNUMBER(J106),(X106*J106+'Method'!$B$10*'Method'!$B$11)/(X106+'Method'!$B$10),"")</x:f>
      </x:c>
      <x:c r="L106" s="10" t="str">
        <x:f>IF(ISNUMBER(J106),COUNTIFS($J$7:$J$1929,"&gt;"&amp;J106)+1,"")</x:f>
      </x:c>
      <x:c r="M106" s="9" t="str">
        <x:v>Review required</x:v>
      </x:c>
      <x:c r="N106" s="9" t="str">
        <x:v>Concentration not explicit on both saved identities</x:v>
      </x:c>
      <x:c r="O106" s="9" t="str">
        <x:v>https://www.parfumo.com/Perfumes/Roja_Parfums/Reckless_pour_Homme_Parfum</x:v>
      </x:c>
      <x:c r="P106" s="9" t="str">
        <x:v>https://www.fragrantica.com/perfume/Roja-Dove/Reckless-Pour-Homme-27533.html</x:v>
      </x:c>
      <x:c r="Q106" s="9" t="str">
        <x:v>https://media.parfumo.com/perfumes/a2/a2b874-reckless-pour-homme-parfum-roja-parfums_1200.jpg?width=720&amp;aspect_ratio=1:1</x:v>
      </x:c>
      <x:c r="R106" s="9" t="str">
        <x:v>https://fimgs.net/mdimg/perfume-thumbs/375x500.27533.jpg</x:v>
      </x:c>
      <x:c r="S106" s="9" t="str">
        <x:v>Reckless pour Homme</x:v>
      </x:c>
      <x:c r="T106" s="11" t="str">
        <x:v>2014</x:v>
      </x:c>
      <x:c r="U106" s="10" t="n">
        <x:v>1050</x:v>
      </x:c>
      <x:c r="V106" s="14" t="n">
        <x:f>IF(AND(ISNUMBER(G106),G106&gt;0),LOG10(G106)*'Method'!$B$8,"")</x:f>
        <x:v>3.0362396378436958</x:v>
      </x:c>
      <x:c r="W106" s="14" t="n">
        <x:f>IF(AND(ISNUMBER(I106),I106&gt;0),LOG10(I106)*'Method'!$B$9,"")</x:f>
        <x:v>2.079906457658952</x:v>
      </x:c>
      <x:c r="X106" s="10" t="str">
        <x:f>IF(ISNUMBER(J106),SUM(G106,I106),"")</x:f>
      </x:c>
      <x:c r="Y106" s="10" t="str">
        <x:f>IF(ISNUMBER(K106),COUNTIFS($K$7:$K$1929,"&gt;"&amp;K106)+1,"")</x:f>
      </x:c>
      <x:c r="Z106" s="9" t="str"/>
      <x:c r="AA106" s="15" t="n">
        <x:v>46108</x:v>
      </x:c>
      <x:c r="AB106" s="9" t="str">
        <x:v>Unknown</x:v>
      </x:c>
    </x:row>
    <x:row r="107" ht="50" customHeight="1">
      <x:c r="A107" s="10" t="n">
        <x:f>IF(ISNUMBER(F107),RANK(F107,$F$7:$F$1929,0),"")</x:f>
        <x:v>65</x:v>
      </x:c>
      <x:c r="B107" s="9" t="str">
        <x:v>Clive Christian</x:v>
      </x:c>
      <x:c r="C107" s="9" t="str">
        <x:v>XXI: Art Deco - Amberwood</x:v>
      </x:c>
      <x:c r="D107" s="9" t="str">
        <x:v>Not recorded</x:v>
      </x:c>
      <x:c r="E107" s="11" t="n">
        <x:v>2022</x:v>
      </x:c>
      <x:c r="F107" s="13" t="n">
        <x:v>8.5</x:v>
      </x:c>
      <x:c r="G107" s="10" t="n">
        <x:v>298</x:v>
      </x:c>
      <x:c r="H107" s="12" t="n">
        <x:v>4.25</x:v>
      </x:c>
      <x:c r="I107" s="10" t="n">
        <x:v>344</x:v>
      </x:c>
      <x:c r="J107" s="12" t="str">
        <x:f>IF(AND(M107="URL identity aligns",ISNUMBER(F107),ISNUMBER(H107),G107&gt;0,I107&gt;0,SUM(V107:W107)&gt;0),(F107*V107+((H107-1)/4*10)*W107)/SUM(V107:W107),"")</x:f>
      </x:c>
      <x:c r="K107" s="12" t="str">
        <x:f>IF(ISNUMBER(J107),(X107*J107+'Method'!$B$10*'Method'!$B$11)/(X107+'Method'!$B$10),"")</x:f>
      </x:c>
      <x:c r="L107" s="10" t="str">
        <x:f>IF(ISNUMBER(J107),COUNTIFS($J$7:$J$1929,"&gt;"&amp;J107)+1,"")</x:f>
      </x:c>
      <x:c r="M107" s="9" t="str">
        <x:v>Review required</x:v>
      </x:c>
      <x:c r="N107" s="9" t="str">
        <x:v>Product, variant, gender or year terms differ between URLs; Concentration not explicit on both saved identities</x:v>
      </x:c>
      <x:c r="O107" s="9" t="str">
        <x:v>https://www.parfumo.com/Perfumes/Clive_Christian/xxi-art-deco-amberwood</x:v>
      </x:c>
      <x:c r="P107" s="9" t="str">
        <x:v>https://www.fragrantica.com/perfume/Clive-Christian/Amberwood-73599.html</x:v>
      </x:c>
      <x:c r="Q107" s="9" t="str">
        <x:v>https://media.parfumo.com/perfumes/e2/e22607-xxi-art-deco-amberwood-clive-christian_1200.jpg?width=480&amp;aspect_ratio=1:1</x:v>
      </x:c>
      <x:c r="R107" s="9" t="str">
        <x:v>https://fimgs.net/mdimg/perfume-thumbs/375x500.73599.jpg</x:v>
      </x:c>
      <x:c r="S107" s="9" t="str">
        <x:v>XXI: Art Deco - Amberwood</x:v>
      </x:c>
      <x:c r="T107" s="11" t="str">
        <x:v>2022</x:v>
      </x:c>
      <x:c r="U107" s="10" t="n">
        <x:v>757</x:v>
      </x:c>
      <x:c r="V107" s="14" t="n">
        <x:f>IF(AND(ISNUMBER(G107),G107&gt;0),LOG10(G107)*'Method'!$B$8,"")</x:f>
        <x:v>2.969059516891512</x:v>
      </x:c>
      <x:c r="W107" s="14" t="n">
        <x:f>IF(AND(ISNUMBER(I107),I107&gt;0),LOG10(I107)*'Method'!$B$9,"")</x:f>
        <x:v>2.029246754057224</x:v>
      </x:c>
      <x:c r="X107" s="10" t="str">
        <x:f>IF(ISNUMBER(J107),SUM(G107,I107),"")</x:f>
      </x:c>
      <x:c r="Y107" s="10" t="str">
        <x:f>IF(ISNUMBER(K107),COUNTIFS($K$7:$K$1929,"&gt;"&amp;K107)+1,"")</x:f>
      </x:c>
      <x:c r="Z107" s="9" t="str"/>
      <x:c r="AA107" s="15" t="n">
        <x:v>46108</x:v>
      </x:c>
      <x:c r="AB107" s="9" t="str">
        <x:v>Unknown</x:v>
      </x:c>
    </x:row>
    <x:row r="108" ht="50" customHeight="1">
      <x:c r="A108" s="10" t="n">
        <x:f>IF(ISNUMBER(F108),RANK(F108,$F$7:$F$1929,0),"")</x:f>
        <x:v>65</x:v>
      </x:c>
      <x:c r="B108" s="9" t="str">
        <x:v>French Avenue</x:v>
      </x:c>
      <x:c r="C108" s="9" t="str">
        <x:v>Royal Blend Séquoia</x:v>
      </x:c>
      <x:c r="D108" s="9" t="str">
        <x:v>Not recorded</x:v>
      </x:c>
      <x:c r="E108" s="11" t="n">
        <x:v>2025</x:v>
      </x:c>
      <x:c r="F108" s="13" t="n">
        <x:v>8.5</x:v>
      </x:c>
      <x:c r="G108" s="10" t="n">
        <x:v>271</x:v>
      </x:c>
      <x:c r="H108" s="12" t="n">
        <x:v>4.32</x:v>
      </x:c>
      <x:c r="I108" s="10" t="n">
        <x:v>758</x:v>
      </x:c>
      <x:c r="J108" s="12" t="str">
        <x:f>IF(AND(M108="URL identity aligns",ISNUMBER(F108),ISNUMBER(H108),G108&gt;0,I108&gt;0,SUM(V108:W108)&gt;0),(F108*V108+((H108-1)/4*10)*W108)/SUM(V108:W108),"")</x:f>
      </x:c>
      <x:c r="K108" s="12" t="str">
        <x:f>IF(ISNUMBER(J108),(X108*J108+'Method'!$B$10*'Method'!$B$11)/(X108+'Method'!$B$10),"")</x:f>
      </x:c>
      <x:c r="L108" s="10" t="str">
        <x:f>IF(ISNUMBER(J108),COUNTIFS($J$7:$J$1929,"&gt;"&amp;J108)+1,"")</x:f>
      </x:c>
      <x:c r="M108" s="9" t="str">
        <x:v>Review required</x:v>
      </x:c>
      <x:c r="N108" s="9" t="str">
        <x:v>Concentration not explicit on both saved identities</x:v>
      </x:c>
      <x:c r="O108" s="9" t="str">
        <x:v>https://www.parfumo.com/Perfumes/french-avenue/royal-blend-sequoia</x:v>
      </x:c>
      <x:c r="P108" s="9" t="str">
        <x:v>https://www.fragrantica.com/perfume/French-Avenue/Royal-Blend-Sequoia-109710.html</x:v>
      </x:c>
      <x:c r="Q108" s="9" t="str">
        <x:v>https://media.parfumo.com/perfumes/53/539e03_royal-blend-sequoia-french-avenue_1200.jpg?width=720&amp;aspect_ratio=1:1</x:v>
      </x:c>
      <x:c r="R108" s="9" t="str">
        <x:v>https://fimgs.net/mdimg/perfume-thumbs/375x500.109710.jpg</x:v>
      </x:c>
      <x:c r="S108" s="9" t="str">
        <x:v>Royal Blend Séquoia</x:v>
      </x:c>
      <x:c r="T108" s="11" t="str">
        <x:v>2025</x:v>
      </x:c>
      <x:c r="U108" s="10" t="n">
        <x:v>223</x:v>
      </x:c>
      <x:c r="V108" s="14" t="n">
        <x:f>IF(AND(ISNUMBER(G108),G108&gt;0),LOG10(G108)*'Method'!$B$8,"")</x:f>
        <x:v>2.9195631490492917</x:v>
      </x:c>
      <x:c r="W108" s="14" t="n">
        <x:f>IF(AND(ISNUMBER(I108),I108&gt;0),LOG10(I108)*'Method'!$B$9,"")</x:f>
        <x:v>2.30373536450564</x:v>
      </x:c>
      <x:c r="X108" s="10" t="str">
        <x:f>IF(ISNUMBER(J108),SUM(G108,I108),"")</x:f>
      </x:c>
      <x:c r="Y108" s="10" t="str">
        <x:f>IF(ISNUMBER(K108),COUNTIFS($K$7:$K$1929,"&gt;"&amp;K108)+1,"")</x:f>
      </x:c>
      <x:c r="Z108" s="9" t="str"/>
      <x:c r="AA108" s="15" t="n">
        <x:v>46108</x:v>
      </x:c>
      <x:c r="AB108" s="9" t="str">
        <x:v>Unknown</x:v>
      </x:c>
    </x:row>
    <x:row r="109" ht="50" customHeight="1">
      <x:c r="A109" s="10" t="n">
        <x:f>IF(ISNUMBER(F109),RANK(F109,$F$7:$F$1929,0),"")</x:f>
        <x:v>65</x:v>
      </x:c>
      <x:c r="B109" s="9" t="str">
        <x:v>Bvlgari</x:v>
      </x:c>
      <x:c r="C109" s="9" t="str">
        <x:v>Le Gemme - Kobraa</x:v>
      </x:c>
      <x:c r="D109" s="9" t="str">
        <x:v>Not recorded</x:v>
      </x:c>
      <x:c r="E109" s="11" t="n">
        <x:v>2020</x:v>
      </x:c>
      <x:c r="F109" s="13" t="n">
        <x:v>8.5</x:v>
      </x:c>
      <x:c r="G109" s="10" t="n">
        <x:v>246</x:v>
      </x:c>
      <x:c r="H109" s="12" t="n">
        <x:v>4.37</x:v>
      </x:c>
      <x:c r="I109" s="10" t="n">
        <x:v>618</x:v>
      </x:c>
      <x:c r="J109" s="12" t="str">
        <x:f>IF(AND(M109="URL identity aligns",ISNUMBER(F109),ISNUMBER(H109),G109&gt;0,I109&gt;0,SUM(V109:W109)&gt;0),(F109*V109+((H109-1)/4*10)*W109)/SUM(V109:W109),"")</x:f>
      </x:c>
      <x:c r="K109" s="12" t="str">
        <x:f>IF(ISNUMBER(J109),(X109*J109+'Method'!$B$10*'Method'!$B$11)/(X109+'Method'!$B$10),"")</x:f>
      </x:c>
      <x:c r="L109" s="10" t="str">
        <x:f>IF(ISNUMBER(J109),COUNTIFS($J$7:$J$1929,"&gt;"&amp;J109)+1,"")</x:f>
      </x:c>
      <x:c r="M109" s="9" t="str">
        <x:v>Review required</x:v>
      </x:c>
      <x:c r="N109" s="9" t="str">
        <x:v>Product, variant, gender or year terms differ between URLs; Concentration not explicit on both saved identities</x:v>
      </x:c>
      <x:c r="O109" s="9" t="str">
        <x:v>https://www.parfumo.com/Perfumes/Bvlgari/le-gemme-kobraa</x:v>
      </x:c>
      <x:c r="P109" s="9" t="str">
        <x:v>https://www.fragrantica.com/perfume/Bvlgari/Kobraa-59754.html</x:v>
      </x:c>
      <x:c r="Q109" s="9" t="str">
        <x:v>https://media.parfumo.com/perfumes/36/36cf6a_le-gemme-kobraa-bvlgari_1200.jpg?width=720&amp;aspect_ratio=1:1</x:v>
      </x:c>
      <x:c r="R109" s="9" t="str">
        <x:v>https://fimgs.net/mdimg/perfume-thumbs/375x500.59754.jpg</x:v>
      </x:c>
      <x:c r="S109" s="9" t="str">
        <x:v>Le Gemme - Kobraa</x:v>
      </x:c>
      <x:c r="T109" s="11" t="str">
        <x:v>2020</x:v>
      </x:c>
      <x:c r="U109" s="10" t="n">
        <x:v>839</x:v>
      </x:c>
      <x:c r="V109" s="14" t="n">
        <x:f>IF(AND(ISNUMBER(G109),G109&gt;0),LOG10(G109)*'Method'!$B$8,"")</x:f>
        <x:v>2.8691221285240562</x:v>
      </x:c>
      <x:c r="W109" s="14" t="n">
        <x:f>IF(AND(ISNUMBER(I109),I109&gt;0),LOG10(I109)*'Method'!$B$9,"")</x:f>
        <x:v>2.232790780071056</x:v>
      </x:c>
      <x:c r="X109" s="10" t="str">
        <x:f>IF(ISNUMBER(J109),SUM(G109,I109),"")</x:f>
      </x:c>
      <x:c r="Y109" s="10" t="str">
        <x:f>IF(ISNUMBER(K109),COUNTIFS($K$7:$K$1929,"&gt;"&amp;K109)+1,"")</x:f>
      </x:c>
      <x:c r="Z109" s="9" t="str"/>
      <x:c r="AA109" s="15" t="n">
        <x:v>46108</x:v>
      </x:c>
      <x:c r="AB109" s="9" t="str">
        <x:v>Unknown</x:v>
      </x:c>
    </x:row>
    <x:row r="110" ht="50" customHeight="1">
      <x:c r="A110" s="10" t="n">
        <x:f>IF(ISNUMBER(F110),RANK(F110,$F$7:$F$1929,0),"")</x:f>
        <x:v>65</x:v>
      </x:c>
      <x:c r="B110" s="9" t="str">
        <x:v>Xerjoff</x:v>
      </x:c>
      <x:c r="C110" s="9" t="str">
        <x:v>Yacht Club de Monaco</x:v>
      </x:c>
      <x:c r="D110" s="9" t="str">
        <x:v>Not recorded</x:v>
      </x:c>
      <x:c r="E110" s="11" t="n">
        <x:v>2022</x:v>
      </x:c>
      <x:c r="F110" s="13" t="n">
        <x:v>8.5</x:v>
      </x:c>
      <x:c r="G110" s="10" t="n">
        <x:v>235</x:v>
      </x:c>
      <x:c r="H110" s="12" t="n">
        <x:v>4.68</x:v>
      </x:c>
      <x:c r="I110" s="10" t="n">
        <x:v>102</x:v>
      </x:c>
      <x:c r="J110" s="12" t="str">
        <x:f>IF(AND(M110="URL identity aligns",ISNUMBER(F110),ISNUMBER(H110),G110&gt;0,I110&gt;0,SUM(V110:W110)&gt;0),(F110*V110+((H110-1)/4*10)*W110)/SUM(V110:W110),"")</x:f>
      </x:c>
      <x:c r="K110" s="12" t="str">
        <x:f>IF(ISNUMBER(J110),(X110*J110+'Method'!$B$10*'Method'!$B$11)/(X110+'Method'!$B$10),"")</x:f>
      </x:c>
      <x:c r="L110" s="10" t="str">
        <x:f>IF(ISNUMBER(J110),COUNTIFS($J$7:$J$1929,"&gt;"&amp;J110)+1,"")</x:f>
      </x:c>
      <x:c r="M110" s="9" t="str">
        <x:v>Review required</x:v>
      </x:c>
      <x:c r="N110" s="9" t="str">
        <x:v>Concentration not explicit on both saved identities</x:v>
      </x:c>
      <x:c r="O110" s="9" t="str">
        <x:v>https://www.parfumo.com/Perfumes/Xerjoff/yacht-club-de-monaco</x:v>
      </x:c>
      <x:c r="P110" s="9" t="str">
        <x:v>https://www.fragrantica.com/perfume/Xerjoff/Yacht-Club-de-Monaco-89729.html</x:v>
      </x:c>
      <x:c r="Q110" s="9" t="str">
        <x:v>https://media.parfumo.com/perfumes/f5/f514d1-yacht-club-de-monaco-xerjoff_1200.jpg?width=720&amp;aspect_ratio=1:1</x:v>
      </x:c>
      <x:c r="R110" s="9" t="str">
        <x:v>https://fimgs.net/mdimg/perfume-thumbs/375x500.89729.jpg</x:v>
      </x:c>
      <x:c r="S110" s="9" t="str">
        <x:v>Yacht Club de Monaco</x:v>
      </x:c>
      <x:c r="T110" s="11" t="str">
        <x:v>2022</x:v>
      </x:c>
      <x:c r="U110" s="10" t="n">
        <x:v>1294</x:v>
      </x:c>
      <x:c r="V110" s="14" t="n">
        <x:f>IF(AND(ISNUMBER(G110),G110&gt;0),LOG10(G110)*'Method'!$B$8,"")</x:f>
        <x:v>2.8452814347260875</x:v>
      </x:c>
      <x:c r="W110" s="14" t="n">
        <x:f>IF(AND(ISNUMBER(I110),I110&gt;0),LOG10(I110)*'Method'!$B$9,"")</x:f>
        <x:v>1.6068801374095363</x:v>
      </x:c>
      <x:c r="X110" s="10" t="str">
        <x:f>IF(ISNUMBER(J110),SUM(G110,I110),"")</x:f>
      </x:c>
      <x:c r="Y110" s="10" t="str">
        <x:f>IF(ISNUMBER(K110),COUNTIFS($K$7:$K$1929,"&gt;"&amp;K110)+1,"")</x:f>
      </x:c>
      <x:c r="Z110" s="9" t="str"/>
      <x:c r="AA110" s="15" t="n">
        <x:v>46108</x:v>
      </x:c>
      <x:c r="AB110" s="9" t="str">
        <x:v>Unknown</x:v>
      </x:c>
    </x:row>
    <x:row r="111" ht="50" customHeight="1">
      <x:c r="A111" s="10" t="n">
        <x:f>IF(ISNUMBER(F111),RANK(F111,$F$7:$F$1929,0),"")</x:f>
        <x:v>65</x:v>
      </x:c>
      <x:c r="B111" s="9" t="str">
        <x:v>Bvlgari</x:v>
      </x:c>
      <x:c r="C111" s="9" t="str">
        <x:v>Le Gemme - Orom</x:v>
      </x:c>
      <x:c r="D111" s="9" t="str">
        <x:v>Not recorded</x:v>
      </x:c>
      <x:c r="E111" s="11" t="n">
        <x:v>2022</x:v>
      </x:c>
      <x:c r="F111" s="13" t="n">
        <x:v>8.5</x:v>
      </x:c>
      <x:c r="G111" s="10" t="n">
        <x:v>201</x:v>
      </x:c>
      <x:c r="H111" s="12" t="n">
        <x:v>4.48</x:v>
      </x:c>
      <x:c r="I111" s="10" t="n">
        <x:v>732</x:v>
      </x:c>
      <x:c r="J111" s="12" t="str">
        <x:f>IF(AND(M111="URL identity aligns",ISNUMBER(F111),ISNUMBER(H111),G111&gt;0,I111&gt;0,SUM(V111:W111)&gt;0),(F111*V111+((H111-1)/4*10)*W111)/SUM(V111:W111),"")</x:f>
      </x:c>
      <x:c r="K111" s="12" t="str">
        <x:f>IF(ISNUMBER(J111),(X111*J111+'Method'!$B$10*'Method'!$B$11)/(X111+'Method'!$B$10),"")</x:f>
      </x:c>
      <x:c r="L111" s="10" t="str">
        <x:f>IF(ISNUMBER(J111),COUNTIFS($J$7:$J$1929,"&gt;"&amp;J111)+1,"")</x:f>
      </x:c>
      <x:c r="M111" s="9" t="str">
        <x:v>Review required</x:v>
      </x:c>
      <x:c r="N111" s="9" t="str">
        <x:v>Concentration not explicit on both saved identities</x:v>
      </x:c>
      <x:c r="O111" s="9" t="str">
        <x:v>https://www.parfumo.com/Perfumes/Bvlgari/le-gemme-orom</x:v>
      </x:c>
      <x:c r="P111" s="9" t="str">
        <x:v>https://www.fragrantica.com/perfume/Bvlgari/Le-Gemme-Orom-72618.html</x:v>
      </x:c>
      <x:c r="Q111" s="9" t="str">
        <x:v>https://media.parfumo.com/perfumes/1a/1ac0c0-le-gemme-orom-bvlgari_1200.jpg?width=720&amp;aspect_ratio=1:1</x:v>
      </x:c>
      <x:c r="R111" s="9" t="str">
        <x:v>https://fimgs.net/mdimg/perfume-thumbs/375x500.72618.jpg</x:v>
      </x:c>
      <x:c r="S111" s="9" t="str">
        <x:v>Le Gemme - Orom</x:v>
      </x:c>
      <x:c r="T111" s="11" t="str">
        <x:v>2022</x:v>
      </x:c>
      <x:c r="U111" s="10" t="n">
        <x:v>1232</x:v>
      </x:c>
      <x:c r="V111" s="14" t="n">
        <x:f>IF(AND(ISNUMBER(G111),G111&gt;0),LOG10(G111)*'Method'!$B$8,"")</x:f>
        <x:v>2.7638352689045877</x:v>
      </x:c>
      <x:c r="W111" s="14" t="n">
        <x:f>IF(AND(ISNUMBER(I111),I111&gt;0),LOG10(I111)*'Method'!$B$9,"")</x:f>
        <x:v>2.291608864846712</x:v>
      </x:c>
      <x:c r="X111" s="10" t="str">
        <x:f>IF(ISNUMBER(J111),SUM(G111,I111),"")</x:f>
      </x:c>
      <x:c r="Y111" s="10" t="str">
        <x:f>IF(ISNUMBER(K111),COUNTIFS($K$7:$K$1929,"&gt;"&amp;K111)+1,"")</x:f>
      </x:c>
      <x:c r="Z111" s="9" t="str"/>
      <x:c r="AA111" s="15" t="n">
        <x:v>46108</x:v>
      </x:c>
      <x:c r="AB111" s="9" t="str">
        <x:v>Unknown</x:v>
      </x:c>
    </x:row>
    <x:row r="112" ht="50" customHeight="1">
      <x:c r="A112" s="10" t="n">
        <x:f>IF(ISNUMBER(F112),RANK(F112,$F$7:$F$1929,0),"")</x:f>
        <x:v>65</x:v>
      </x:c>
      <x:c r="B112" s="9" t="str">
        <x:v>Clive Christian</x:v>
      </x:c>
      <x:c r="C112" s="9" t="str">
        <x:v>20: Iconic Masculine 20: The Masculine Perfume of an Iconic Pair</x:v>
      </x:c>
      <x:c r="D112" s="9" t="str">
        <x:v>Parfum</x:v>
      </x:c>
      <x:c r="E112" s="11" t="n">
        <x:v>2019</x:v>
      </x:c>
      <x:c r="F112" s="13" t="n">
        <x:v>8.5</x:v>
      </x:c>
      <x:c r="G112" s="10" t="n">
        <x:v>200</x:v>
      </x:c>
      <x:c r="H112" s="12" t="n">
        <x:v>4.4</x:v>
      </x:c>
      <x:c r="I112" s="10" t="n">
        <x:v>255</x:v>
      </x:c>
      <x:c r="J112" s="12" t="str">
        <x:f>IF(AND(M112="URL identity aligns",ISNUMBER(F112),ISNUMBER(H112),G112&gt;0,I112&gt;0,SUM(V112:W112)&gt;0),(F112*V112+((H112-1)/4*10)*W112)/SUM(V112:W112),"")</x:f>
      </x:c>
      <x:c r="K112" s="12" t="str">
        <x:f>IF(ISNUMBER(J112),(X112*J112+'Method'!$B$10*'Method'!$B$11)/(X112+'Method'!$B$10),"")</x:f>
      </x:c>
      <x:c r="L112" s="10" t="str">
        <x:f>IF(ISNUMBER(J112),COUNTIFS($J$7:$J$1929,"&gt;"&amp;J112)+1,"")</x:f>
      </x:c>
      <x:c r="M112" s="9" t="str">
        <x:v>Review required</x:v>
      </x:c>
      <x:c r="N112" s="9" t="str">
        <x:v>Product, variant, gender or year terms differ between URLs; Concentration not explicit on both saved identities</x:v>
      </x:c>
      <x:c r="O112" s="9" t="str">
        <x:v>https://www.parfumo.com/Perfumes/Clive_Christian/20-iconic-masculine-20-the-masculine-perfume-of-an-iconic-pair</x:v>
      </x:c>
      <x:c r="P112" s="9" t="str">
        <x:v>https://www.fragrantica.com/perfume/Clive-Christian/20-Iconic-Masculine-57887.html</x:v>
      </x:c>
      <x:c r="Q112" s="9" t="str">
        <x:v>https://media.parfumo.com/perfumes/a4/a48c89-20-iconic-masculine-20-the-masculine-perfume-of-an-iconic-pair-clive-christian_1200.jpg?width=720&amp;aspect_ratio=1:1</x:v>
      </x:c>
      <x:c r="R112" s="9" t="str">
        <x:v>https://fimgs.net/mdimg/perfume-thumbs/375x500.57887.jpg</x:v>
      </x:c>
      <x:c r="S112" s="9" t="str">
        <x:v>20: Iconic Masculine 20: The Masculine Perfume of an Iconic Pair</x:v>
      </x:c>
      <x:c r="T112" s="11" t="str">
        <x:v>2019</x:v>
      </x:c>
      <x:c r="U112" s="10" t="n">
        <x:v>1454</x:v>
      </x:c>
      <x:c r="V112" s="14" t="n">
        <x:f>IF(AND(ISNUMBER(G112),G112&gt;0),LOG10(G112)*'Method'!$B$8,"")</x:f>
        <x:v>2.7612359947967757</x:v>
      </x:c>
      <x:c r="W112" s="14" t="n">
        <x:f>IF(AND(ISNUMBER(I112),I112&gt;0),LOG10(I112)*'Method'!$B$9,"")</x:f>
        <x:v>1.9252321443471603</x:v>
      </x:c>
      <x:c r="X112" s="10" t="str">
        <x:f>IF(ISNUMBER(J112),SUM(G112,I112),"")</x:f>
      </x:c>
      <x:c r="Y112" s="10" t="str">
        <x:f>IF(ISNUMBER(K112),COUNTIFS($K$7:$K$1929,"&gt;"&amp;K112)+1,"")</x:f>
      </x:c>
      <x:c r="Z112" s="9" t="str"/>
      <x:c r="AA112" s="15" t="n">
        <x:v>46108</x:v>
      </x:c>
      <x:c r="AB112" s="9" t="str">
        <x:v>Unknown</x:v>
      </x:c>
    </x:row>
    <x:row r="113" ht="50" customHeight="1">
      <x:c r="A113" s="10" t="n">
        <x:f>IF(ISNUMBER(F113),RANK(F113,$F$7:$F$1929,0),"")</x:f>
        <x:v>65</x:v>
      </x:c>
      <x:c r="B113" s="9" t="str">
        <x:v>Ex Nihilo</x:v>
      </x:c>
      <x:c r="C113" s="9" t="str">
        <x:v>The Hedonist</x:v>
      </x:c>
      <x:c r="D113" s="9" t="str">
        <x:v>Extrait de Parfum</x:v>
      </x:c>
      <x:c r="E113" s="11" t="n">
        <x:v>2024</x:v>
      </x:c>
      <x:c r="F113" s="13" t="n">
        <x:v>8.5</x:v>
      </x:c>
      <x:c r="G113" s="10" t="n">
        <x:v>196</x:v>
      </x:c>
      <x:c r="H113" s="12" t="n">
        <x:v>4.46</x:v>
      </x:c>
      <x:c r="I113" s="10" t="n">
        <x:v>729</x:v>
      </x:c>
      <x:c r="J113" s="12" t="n">
        <x:f>IF(AND(M113="URL identity aligns",ISNUMBER(F113),ISNUMBER(H113),G113&gt;0,I113&gt;0,SUM(V113:W113)&gt;0),(F113*V113+((H113-1)/4*10)*W113)/SUM(V113:W113),"")</x:f>
        <x:v>8.56814815449999</x:v>
      </x:c>
      <x:c r="K113" s="12" t="n">
        <x:f>IF(ISNUMBER(J113),(X113*J113+'Method'!$B$10*'Method'!$B$11)/(X113+'Method'!$B$10),"")</x:f>
        <x:v>8.106973135611971</x:v>
      </x:c>
      <x:c r="L113" s="10" t="n">
        <x:f>IF(ISNUMBER(J113),COUNTIFS($J$7:$J$1929,"&gt;"&amp;J113)+1,"")</x:f>
        <x:v>5</x:v>
      </x:c>
      <x:c r="M113" s="9" t="str">
        <x:v>URL identity aligns</x:v>
      </x:c>
      <x:c r="N113" s="9" t="str">
        <x:v>Brand, name tokens and concentration agree in saved URLs</x:v>
      </x:c>
      <x:c r="O113" s="9" t="str">
        <x:v>https://www.parfumo.com/Perfumes/Ex_Nihilo/the-hedonist-extrait-de-parfum</x:v>
      </x:c>
      <x:c r="P113" s="9" t="str">
        <x:v>https://www.fragrantica.com/perfume/Ex-Nihilo/The-Hedonist-Extrait-de-Parfum-96233.html</x:v>
      </x:c>
      <x:c r="Q113" s="9" t="str">
        <x:v>https://media.parfumo.com/perfumes/bd/bd1c86-the-hedonist-extrait-de-parfum-ex-nihilo_1200.jpg?width=720&amp;aspect_ratio=1:1</x:v>
      </x:c>
      <x:c r="R113" s="9" t="str">
        <x:v>https://fimgs.net/mdimg/perfume-thumbs/375x500.96233.jpg</x:v>
      </x:c>
      <x:c r="S113" s="9" t="str">
        <x:v>The Hedonist</x:v>
      </x:c>
      <x:c r="T113" s="11" t="str">
        <x:v>2024</x:v>
      </x:c>
      <x:c r="U113" s="10" t="n">
        <x:v>1816</x:v>
      </x:c>
      <x:c r="V113" s="14" t="n">
        <x:f>IF(AND(ISNUMBER(G113),G113&gt;0),LOG10(G113)*'Method'!$B$8,"")</x:f>
        <x:v>2.750707285627776</x:v>
      </x:c>
      <x:c r="W113" s="14" t="n">
        <x:f>IF(AND(ISNUMBER(I113),I113&gt;0),LOG10(I113)*'Method'!$B$9,"")</x:f>
        <x:v>2.290182022654376</x:v>
      </x:c>
      <x:c r="X113" s="10" t="n">
        <x:f>IF(ISNUMBER(J113),SUM(G113,I113),"")</x:f>
        <x:v>925</x:v>
      </x:c>
      <x:c r="Y113" s="10" t="n">
        <x:f>IF(ISNUMBER(K113),COUNTIFS($K$7:$K$1929,"&gt;"&amp;K113)+1,"")</x:f>
        <x:v>26</x:v>
      </x:c>
      <x:c r="Z113" s="9" t="str"/>
      <x:c r="AA113" s="15" t="n">
        <x:v>46108</x:v>
      </x:c>
      <x:c r="AB113" s="9" t="str">
        <x:v>Unknown</x:v>
      </x:c>
    </x:row>
    <x:row r="114" ht="50" customHeight="1">
      <x:c r="A114" s="10" t="n">
        <x:f>IF(ISNUMBER(F114),RANK(F114,$F$7:$F$1929,0),"")</x:f>
        <x:v>65</x:v>
      </x:c>
      <x:c r="B114" s="9" t="str">
        <x:v>Ahmed Al Maghribi</x:v>
      </x:c>
      <x:c r="C114" s="9" t="str">
        <x:v>Azure Royal</x:v>
      </x:c>
      <x:c r="D114" s="9" t="str">
        <x:v>Not recorded</x:v>
      </x:c>
      <x:c r="E114" s="11" t="n">
        <x:v>2024</x:v>
      </x:c>
      <x:c r="F114" s="13" t="n">
        <x:v>8.5</x:v>
      </x:c>
      <x:c r="G114" s="10" t="n">
        <x:v>155</x:v>
      </x:c>
      <x:c r="H114" s="12" t="n">
        <x:v>4.34</x:v>
      </x:c>
      <x:c r="I114" s="10" t="n">
        <x:v>202</x:v>
      </x:c>
      <x:c r="J114" s="12" t="str">
        <x:f>IF(AND(M114="URL identity aligns",ISNUMBER(F114),ISNUMBER(H114),G114&gt;0,I114&gt;0,SUM(V114:W114)&gt;0),(F114*V114+((H114-1)/4*10)*W114)/SUM(V114:W114),"")</x:f>
      </x:c>
      <x:c r="K114" s="12" t="str">
        <x:f>IF(ISNUMBER(J114),(X114*J114+'Method'!$B$10*'Method'!$B$11)/(X114+'Method'!$B$10),"")</x:f>
      </x:c>
      <x:c r="L114" s="10" t="str">
        <x:f>IF(ISNUMBER(J114),COUNTIFS($J$7:$J$1929,"&gt;"&amp;J114)+1,"")</x:f>
      </x:c>
      <x:c r="M114" s="9" t="str">
        <x:v>Review required</x:v>
      </x:c>
      <x:c r="N114" s="9" t="str">
        <x:v>Concentration not explicit on both saved identities</x:v>
      </x:c>
      <x:c r="O114" s="9" t="str">
        <x:v>https://www.parfumo.com/Perfumes/Ahmed_Al_Maghribi/azure-royal</x:v>
      </x:c>
      <x:c r="P114" s="9" t="str">
        <x:v>https://www.fragrantica.com/perfume/Ahmed-Al-Maghribi/Azure-Royal-104215.html</x:v>
      </x:c>
      <x:c r="Q114" s="9" t="str">
        <x:v>https://media.parfumo.com/perfumes/ea/ea6ab1-azure-royal-ahmed-al-maghribi_1200.jpg?width=720&amp;aspect_ratio=1:1</x:v>
      </x:c>
      <x:c r="R114" s="9" t="str">
        <x:v>https://fimgs.net/mdimg/perfume-thumbs/375x500.104215.jpg</x:v>
      </x:c>
      <x:c r="S114" s="9" t="str">
        <x:v>Azure Royal</x:v>
      </x:c>
      <x:c r="T114" s="11" t="str">
        <x:v>2024</x:v>
      </x:c>
      <x:c r="U114" s="10" t="n">
        <x:v>478</x:v>
      </x:c>
      <x:c r="V114" s="14" t="n">
        <x:f>IF(AND(ISNUMBER(G114),G114&gt;0),LOG10(G114)*'Method'!$B$8,"")</x:f>
        <x:v>2.628398037804348</x:v>
      </x:c>
      <x:c r="W114" s="14" t="n">
        <x:f>IF(AND(ISNUMBER(I114),I114&gt;0),LOG10(I114)*'Method'!$B$9,"")</x:f>
        <x:v>1.844281095557296</x:v>
      </x:c>
      <x:c r="X114" s="10" t="str">
        <x:f>IF(ISNUMBER(J114),SUM(G114,I114),"")</x:f>
      </x:c>
      <x:c r="Y114" s="10" t="str">
        <x:f>IF(ISNUMBER(K114),COUNTIFS($K$7:$K$1929,"&gt;"&amp;K114)+1,"")</x:f>
      </x:c>
      <x:c r="Z114" s="9" t="str"/>
      <x:c r="AA114" s="15" t="n">
        <x:v>46108</x:v>
      </x:c>
      <x:c r="AB114" s="9" t="str">
        <x:v>Unknown</x:v>
      </x:c>
    </x:row>
    <x:row r="115" ht="50" customHeight="1">
      <x:c r="A115" s="10" t="n">
        <x:f>IF(ISNUMBER(F115),RANK(F115,$F$7:$F$1929,0),"")</x:f>
        <x:v>65</x:v>
      </x:c>
      <x:c r="B115" s="9" t="str">
        <x:v>Roja Parfums</x:v>
      </x:c>
      <x:c r="C115" s="9" t="str">
        <x:v>Oceania</x:v>
      </x:c>
      <x:c r="D115" s="9" t="str">
        <x:v>Parfum</x:v>
      </x:c>
      <x:c r="E115" s="11" t="n">
        <x:v>2025</x:v>
      </x:c>
      <x:c r="F115" s="13" t="n">
        <x:v>8.5</x:v>
      </x:c>
      <x:c r="G115" s="10" t="n">
        <x:v>142</x:v>
      </x:c>
      <x:c r="H115" s="12" t="n">
        <x:v>4.17</x:v>
      </x:c>
      <x:c r="I115" s="10" t="n">
        <x:v>82</x:v>
      </x:c>
      <x:c r="J115" s="12" t="n">
        <x:f>IF(AND(M115="URL identity aligns",ISNUMBER(F115),ISNUMBER(H115),G115&gt;0,I115&gt;0,SUM(V115:W115)&gt;0),(F115*V115+((H115-1)/4*10)*W115)/SUM(V115:W115),"")</x:f>
        <x:v>8.285999563971968</x:v>
      </x:c>
      <x:c r="K115" s="12" t="n">
        <x:f>IF(ISNUMBER(J115),(X115*J115+'Method'!$B$10*'Method'!$B$11)/(X115+'Method'!$B$10),"")</x:f>
        <x:v>7.9402410508325145</x:v>
      </x:c>
      <x:c r="L115" s="10" t="n">
        <x:f>IF(ISNUMBER(J115),COUNTIFS($J$7:$J$1929,"&gt;"&amp;J115)+1,"")</x:f>
        <x:v>29</x:v>
      </x:c>
      <x:c r="M115" s="9" t="str">
        <x:v>URL identity aligns</x:v>
      </x:c>
      <x:c r="N115" s="9" t="str">
        <x:v>Brand, name tokens and concentration agree in saved URLs</x:v>
      </x:c>
      <x:c r="O115" s="9" t="str">
        <x:v>https://www.parfumo.com/Perfumes/Roja_Parfums/oceania-parfum</x:v>
      </x:c>
      <x:c r="P115" s="9" t="str">
        <x:v>https://www.fragrantica.com/perfume/Roja-Dove/Oceania-Parfum-105805.html</x:v>
      </x:c>
      <x:c r="Q115" s="9" t="str">
        <x:v>https://media.parfumo.com/perfumes/18/188e0f_oceania-parfum-roja-parfums_1200.jpg?width=720&amp;aspect_ratio=1:1</x:v>
      </x:c>
      <x:c r="R115" s="9" t="str">
        <x:v>https://fimgs.net/mdimg/perfume-thumbs/375x500.105805.jpg</x:v>
      </x:c>
      <x:c r="S115" s="9" t="str">
        <x:v>Oceania</x:v>
      </x:c>
      <x:c r="T115" s="11" t="str">
        <x:v>2025</x:v>
      </x:c>
      <x:c r="U115" s="10" t="n">
        <x:v>1094</x:v>
      </x:c>
      <x:c r="V115" s="14" t="n">
        <x:f>IF(AND(ISNUMBER(G115),G115&gt;0),LOG10(G115)*'Method'!$B$8,"")</x:f>
        <x:v>2.582746013259672</x:v>
      </x:c>
      <x:c r="W115" s="14" t="n">
        <x:f>IF(AND(ISNUMBER(I115),I115&gt;0),LOG10(I115)*'Method'!$B$9,"")</x:f>
        <x:v>1.531051081906976</x:v>
      </x:c>
      <x:c r="X115" s="10" t="n">
        <x:f>IF(ISNUMBER(J115),SUM(G115,I115),"")</x:f>
        <x:v>224</x:v>
      </x:c>
      <x:c r="Y115" s="10" t="n">
        <x:f>IF(ISNUMBER(K115),COUNTIFS($K$7:$K$1929,"&gt;"&amp;K115)+1,"")</x:f>
        <x:v>73</x:v>
      </x:c>
      <x:c r="Z115" s="9" t="str"/>
      <x:c r="AA115" s="15" t="n">
        <x:v>46108</x:v>
      </x:c>
      <x:c r="AB115" s="9" t="str">
        <x:v>Unknown</x:v>
      </x:c>
    </x:row>
    <x:row r="116" ht="50" customHeight="1">
      <x:c r="A116" s="10" t="n">
        <x:f>IF(ISNUMBER(F116),RANK(F116,$F$7:$F$1929,0),"")</x:f>
        <x:v>65</x:v>
      </x:c>
      <x:c r="B116" s="9" t="str">
        <x:v>Al Haramain</x:v>
      </x:c>
      <x:c r="C116" s="9" t="str">
        <x:v>Royale Stallion</x:v>
      </x:c>
      <x:c r="D116" s="9" t="str">
        <x:v>Parfum</x:v>
      </x:c>
      <x:c r="E116" s="11" t="n">
        <x:v>2019</x:v>
      </x:c>
      <x:c r="F116" s="13" t="n">
        <x:v>8.5</x:v>
      </x:c>
      <x:c r="G116" s="10" t="n">
        <x:v>118</x:v>
      </x:c>
      <x:c r="H116" s="12" t="n">
        <x:v>4.27</x:v>
      </x:c>
      <x:c r="I116" s="10" t="n">
        <x:v>240</x:v>
      </x:c>
      <x:c r="J116" s="12" t="str">
        <x:f>IF(AND(M116="URL identity aligns",ISNUMBER(F116),ISNUMBER(H116),G116&gt;0,I116&gt;0,SUM(V116:W116)&gt;0),(F116*V116+((H116-1)/4*10)*W116)/SUM(V116:W116),"")</x:f>
      </x:c>
      <x:c r="K116" s="12" t="str">
        <x:f>IF(ISNUMBER(J116),(X116*J116+'Method'!$B$10*'Method'!$B$11)/(X116+'Method'!$B$10),"")</x:f>
      </x:c>
      <x:c r="L116" s="10" t="str">
        <x:f>IF(ISNUMBER(J116),COUNTIFS($J$7:$J$1929,"&gt;"&amp;J116)+1,"")</x:f>
      </x:c>
      <x:c r="M116" s="9" t="str">
        <x:v>Review required</x:v>
      </x:c>
      <x:c r="N116" s="9" t="str">
        <x:v>Brand differs between product URLs; Product, variant, gender or year terms differ between URLs; Concentration not explicit on both saved identities</x:v>
      </x:c>
      <x:c r="O116" s="9" t="str">
        <x:v>https://www.parfumo.com/Perfumes/Al_Haramain/royale-stallion</x:v>
      </x:c>
      <x:c r="P116" s="9" t="str">
        <x:v>https://www.fragrantica.com/perfume/Al-Haramain-Perfumes/Portfolio-Royale-Stallion-58862.html</x:v>
      </x:c>
      <x:c r="Q116" s="9" t="str">
        <x:v>https://media.parfumo.com/perfumes/48/48bfca-portfolio-royale-stallion-al-haramain_1200.jpg?width=720&amp;aspect_ratio=1:1</x:v>
      </x:c>
      <x:c r="R116" s="9" t="str">
        <x:v>https://fimgs.net/mdimg/perfume-thumbs/375x500.58862.jpg</x:v>
      </x:c>
      <x:c r="S116" s="9" t="str">
        <x:v>Royale Stallion</x:v>
      </x:c>
      <x:c r="T116" s="11" t="str">
        <x:v>2019</x:v>
      </x:c>
      <x:c r="U116" s="10" t="n">
        <x:v>1185</x:v>
      </x:c>
      <x:c r="V116" s="14" t="n">
        <x:f>IF(AND(ISNUMBER(G116),G116&gt;0),LOG10(G116)*'Method'!$B$8,"")</x:f>
        <x:v>2.486258408767356</x:v>
      </x:c>
      <x:c r="W116" s="14" t="n">
        <x:f>IF(AND(ISNUMBER(I116),I116&gt;0),LOG10(I116)*'Method'!$B$9,"")</x:f>
        <x:v>1.904168993369288</x:v>
      </x:c>
      <x:c r="X116" s="10" t="str">
        <x:f>IF(ISNUMBER(J116),SUM(G116,I116),"")</x:f>
      </x:c>
      <x:c r="Y116" s="10" t="str">
        <x:f>IF(ISNUMBER(K116),COUNTIFS($K$7:$K$1929,"&gt;"&amp;K116)+1,"")</x:f>
      </x:c>
      <x:c r="Z116" s="9" t="str"/>
      <x:c r="AA116" s="15" t="n">
        <x:v>46108</x:v>
      </x:c>
      <x:c r="AB116" s="9" t="str">
        <x:v>Unknown</x:v>
      </x:c>
    </x:row>
    <x:row r="117" ht="50" customHeight="1">
      <x:c r="A117" s="10" t="n">
        <x:f>IF(ISNUMBER(F117),RANK(F117,$F$7:$F$1929,0),"")</x:f>
        <x:v>65</x:v>
      </x:c>
      <x:c r="B117" s="9" t="str">
        <x:v>French Avenue</x:v>
      </x:c>
      <x:c r="C117" s="9" t="str">
        <x:v>Royal Blend Nero</x:v>
      </x:c>
      <x:c r="D117" s="9" t="str">
        <x:v>Not recorded</x:v>
      </x:c>
      <x:c r="E117" s="11" t="n">
        <x:v>2024</x:v>
      </x:c>
      <x:c r="F117" s="13" t="n">
        <x:v>8.5</x:v>
      </x:c>
      <x:c r="G117" s="10" t="n">
        <x:v>107</x:v>
      </x:c>
      <x:c r="H117" s="12" t="n">
        <x:v>4.62</x:v>
      </x:c>
      <x:c r="I117" s="10" t="n">
        <x:v>740</x:v>
      </x:c>
      <x:c r="J117" s="12" t="str">
        <x:f>IF(AND(M117="URL identity aligns",ISNUMBER(F117),ISNUMBER(H117),G117&gt;0,I117&gt;0,SUM(V117:W117)&gt;0),(F117*V117+((H117-1)/4*10)*W117)/SUM(V117:W117),"")</x:f>
      </x:c>
      <x:c r="K117" s="12" t="str">
        <x:f>IF(ISNUMBER(J117),(X117*J117+'Method'!$B$10*'Method'!$B$11)/(X117+'Method'!$B$10),"")</x:f>
      </x:c>
      <x:c r="L117" s="10" t="str">
        <x:f>IF(ISNUMBER(J117),COUNTIFS($J$7:$J$1929,"&gt;"&amp;J117)+1,"")</x:f>
      </x:c>
      <x:c r="M117" s="9" t="str">
        <x:v>Review required</x:v>
      </x:c>
      <x:c r="N117" s="9" t="str">
        <x:v>Concentration not explicit on both saved identities</x:v>
      </x:c>
      <x:c r="O117" s="9" t="str">
        <x:v>https://www.parfumo.com/Perfumes/french-avenue/royal-blend-nero</x:v>
      </x:c>
      <x:c r="P117" s="9" t="str">
        <x:v>https://www.fragrantica.com/perfume/French-Avenue/Royal-Blend-Nero-99800.html</x:v>
      </x:c>
      <x:c r="Q117" s="9" t="str">
        <x:v>https://media.parfumo.com/perfumes/a8/a8bdf1_royal-blend-nero-french-avenue_1200.jpg?width=720&amp;aspect_ratio=1:1</x:v>
      </x:c>
      <x:c r="R117" s="9" t="str">
        <x:v>https://fimgs.net/mdimg/perfume-thumbs/375x500.99800.jpg</x:v>
      </x:c>
      <x:c r="S117" s="9" t="str">
        <x:v>Royal Blend Nero</x:v>
      </x:c>
      <x:c r="T117" s="11" t="str">
        <x:v>2024</x:v>
      </x:c>
      <x:c r="U117" s="10" t="n">
        <x:v>883</x:v>
      </x:c>
      <x:c r="V117" s="14" t="n">
        <x:f>IF(AND(ISNUMBER(G117),G117&gt;0),LOG10(G117)*'Method'!$B$8,"")</x:f>
        <x:v>2.435260533222252</x:v>
      </x:c>
      <x:c r="W117" s="14" t="n">
        <x:f>IF(AND(ISNUMBER(I117),I117&gt;0),LOG10(I117)*'Method'!$B$9,"")</x:f>
        <x:v>2.2953853757847837</x:v>
      </x:c>
      <x:c r="X117" s="10" t="str">
        <x:f>IF(ISNUMBER(J117),SUM(G117,I117),"")</x:f>
      </x:c>
      <x:c r="Y117" s="10" t="str">
        <x:f>IF(ISNUMBER(K117),COUNTIFS($K$7:$K$1929,"&gt;"&amp;K117)+1,"")</x:f>
      </x:c>
      <x:c r="Z117" s="9" t="str"/>
      <x:c r="AA117" s="15" t="n">
        <x:v>46108</x:v>
      </x:c>
      <x:c r="AB117" s="9" t="str">
        <x:v>Unknown</x:v>
      </x:c>
    </x:row>
    <x:row r="118" ht="50" customHeight="1">
      <x:c r="A118" s="10" t="n">
        <x:f>IF(ISNUMBER(F118),RANK(F118,$F$7:$F$1929,0),"")</x:f>
        <x:v>65</x:v>
      </x:c>
      <x:c r="B118" s="9" t="str">
        <x:v>Rayhaan</x:v>
      </x:c>
      <x:c r="C118" s="9" t="str">
        <x:v>Lion</x:v>
      </x:c>
      <x:c r="D118" s="9" t="str">
        <x:v>Not recorded</x:v>
      </x:c>
      <x:c r="E118" s="11" t="n">
        <x:v>2024</x:v>
      </x:c>
      <x:c r="F118" s="13" t="n">
        <x:v>8.5</x:v>
      </x:c>
      <x:c r="G118" s="10" t="n">
        <x:v>86</x:v>
      </x:c>
      <x:c r="H118" s="12" t="n">
        <x:v>4.53</x:v>
      </x:c>
      <x:c r="I118" s="10" t="n">
        <x:v>1045</x:v>
      </x:c>
      <x:c r="J118" s="12" t="str">
        <x:f>IF(AND(M118="URL identity aligns",ISNUMBER(F118),ISNUMBER(H118),G118&gt;0,I118&gt;0,SUM(V118:W118)&gt;0),(F118*V118+((H118-1)/4*10)*W118)/SUM(V118:W118),"")</x:f>
      </x:c>
      <x:c r="K118" s="12" t="str">
        <x:f>IF(ISNUMBER(J118),(X118*J118+'Method'!$B$10*'Method'!$B$11)/(X118+'Method'!$B$10),"")</x:f>
      </x:c>
      <x:c r="L118" s="10" t="str">
        <x:f>IF(ISNUMBER(J118),COUNTIFS($J$7:$J$1929,"&gt;"&amp;J118)+1,"")</x:f>
      </x:c>
      <x:c r="M118" s="9" t="str">
        <x:v>Review required</x:v>
      </x:c>
      <x:c r="N118" s="9" t="str">
        <x:v>Concentration not explicit on both saved identities</x:v>
      </x:c>
      <x:c r="O118" s="9" t="str">
        <x:v>https://www.parfumo.com/Perfumes/rayhaan/lion</x:v>
      </x:c>
      <x:c r="P118" s="9" t="str">
        <x:v>https://www.fragrantica.com/perfume/Rayhaan/Lion-105031.html</x:v>
      </x:c>
      <x:c r="Q118" s="9" t="str">
        <x:v>https://media.parfumo.com/perfumes/49/492342-lion-rayhaan_1200.jpg?width=720&amp;aspect_ratio=1:1</x:v>
      </x:c>
      <x:c r="R118" s="9" t="str">
        <x:v>https://fimgs.net/mdimg/perfume-thumbs/375x500.105031.jpg</x:v>
      </x:c>
      <x:c r="S118" s="9" t="str">
        <x:v>Lion</x:v>
      </x:c>
      <x:c r="T118" s="11" t="str">
        <x:v>2024</x:v>
      </x:c>
      <x:c r="U118" s="10" t="n">
        <x:v>1261</x:v>
      </x:c>
      <x:c r="V118" s="14" t="n">
        <x:f>IF(AND(ISNUMBER(G118),G118&gt;0),LOG10(G118)*'Method'!$B$8,"")</x:f>
        <x:v>2.321398141492284</x:v>
      </x:c>
      <x:c r="W118" s="14" t="n">
        <x:f>IF(AND(ISNUMBER(I118),I118&gt;0),LOG10(I118)*'Method'!$B$9,"")</x:f>
        <x:v>2.4152930323576562</x:v>
      </x:c>
      <x:c r="X118" s="10" t="str">
        <x:f>IF(ISNUMBER(J118),SUM(G118,I118),"")</x:f>
      </x:c>
      <x:c r="Y118" s="10" t="str">
        <x:f>IF(ISNUMBER(K118),COUNTIFS($K$7:$K$1929,"&gt;"&amp;K118)+1,"")</x:f>
      </x:c>
      <x:c r="Z118" s="9" t="str"/>
      <x:c r="AA118" s="15" t="n">
        <x:v>46108</x:v>
      </x:c>
      <x:c r="AB118" s="9" t="str">
        <x:v>Unknown</x:v>
      </x:c>
    </x:row>
    <x:row r="119" ht="50" customHeight="1">
      <x:c r="A119" s="10" t="n">
        <x:f>IF(ISNUMBER(F119),RANK(F119,$F$7:$F$1929,0),"")</x:f>
        <x:v>65</x:v>
      </x:c>
      <x:c r="B119" s="9" t="str">
        <x:v>Fragrance World</x:v>
      </x:c>
      <x:c r="C119" s="9" t="str">
        <x:v>Alpha</x:v>
      </x:c>
      <x:c r="D119" s="9" t="str">
        <x:v>Not recorded</x:v>
      </x:c>
      <x:c r="E119" s="11" t="n">
        <x:v>2021</x:v>
      </x:c>
      <x:c r="F119" s="13" t="n">
        <x:v>8.5</x:v>
      </x:c>
      <x:c r="G119" s="10" t="n">
        <x:v>7</x:v>
      </x:c>
      <x:c r="H119" s="12" t="n">
        <x:v>4.37</x:v>
      </x:c>
      <x:c r="I119" s="10" t="n">
        <x:v>81</x:v>
      </x:c>
      <x:c r="J119" s="12" t="str">
        <x:f>IF(AND(M119="URL identity aligns",ISNUMBER(F119),ISNUMBER(H119),G119&gt;0,I119&gt;0,SUM(V119:W119)&gt;0),(F119*V119+((H119-1)/4*10)*W119)/SUM(V119:W119),"")</x:f>
      </x:c>
      <x:c r="K119" s="12" t="str">
        <x:f>IF(ISNUMBER(J119),(X119*J119+'Method'!$B$10*'Method'!$B$11)/(X119+'Method'!$B$10),"")</x:f>
      </x:c>
      <x:c r="L119" s="10" t="str">
        <x:f>IF(ISNUMBER(J119),COUNTIFS($J$7:$J$1929,"&gt;"&amp;J119)+1,"")</x:f>
      </x:c>
      <x:c r="M119" s="9" t="str">
        <x:v>Review required</x:v>
      </x:c>
      <x:c r="N119" s="9" t="str">
        <x:v>Concentration not explicit on both saved identities</x:v>
      </x:c>
      <x:c r="O119" s="9" t="str">
        <x:v>https://www.parfumo.com/Perfumes/fragrance-world/alpha</x:v>
      </x:c>
      <x:c r="P119" s="9" t="str">
        <x:v>https://www.fragrantica.com/perfume/Fragrance-World/Alpha-97675.html</x:v>
      </x:c>
      <x:c r="Q119" s="9" t="str">
        <x:v>https://media.parfumo.com/perfumes/84/842070_alpha-fragrance-world_1200.jpg?width=240&amp;aspect_ratio=1:1</x:v>
      </x:c>
      <x:c r="R119" s="9" t="str">
        <x:v>https://fimgs.net/mdimg/perfume-thumbs/375x500.97675.jpg</x:v>
      </x:c>
      <x:c r="S119" s="9" t="str">
        <x:v>Alpha</x:v>
      </x:c>
      <x:c r="T119" s="11" t="str">
        <x:v>2021</x:v>
      </x:c>
      <x:c r="U119" s="10" t="n">
        <x:v>212</x:v>
      </x:c>
      <x:c r="V119" s="14" t="n">
        <x:f>IF(AND(ISNUMBER(G119),G119&gt;0),LOG10(G119)*'Method'!$B$8,"")</x:f>
        <x:v>1.0141176480171084</x:v>
      </x:c>
      <x:c r="W119" s="14" t="n">
        <x:f>IF(AND(ISNUMBER(I119),I119&gt;0),LOG10(I119)*'Method'!$B$9,"")</x:f>
        <x:v>1.52678801510292</x:v>
      </x:c>
      <x:c r="X119" s="10" t="str">
        <x:f>IF(ISNUMBER(J119),SUM(G119,I119),"")</x:f>
      </x:c>
      <x:c r="Y119" s="10" t="str">
        <x:f>IF(ISNUMBER(K119),COUNTIFS($K$7:$K$1929,"&gt;"&amp;K119)+1,"")</x:f>
      </x:c>
      <x:c r="Z119" s="9" t="str"/>
      <x:c r="AA119" s="15" t="n">
        <x:v>46108</x:v>
      </x:c>
      <x:c r="AB119" s="9" t="str">
        <x:v>Unknown</x:v>
      </x:c>
    </x:row>
    <x:row r="120" ht="50" customHeight="1">
      <x:c r="A120" s="10" t="n">
        <x:f>IF(ISNUMBER(F120),RANK(F120,$F$7:$F$1929,0),"")</x:f>
        <x:v>114</x:v>
      </x:c>
      <x:c r="B120" s="9" t="str">
        <x:v>Creed</x:v>
      </x:c>
      <x:c r="C120" s="9" t="str">
        <x:v>Aventus</x:v>
      </x:c>
      <x:c r="D120" s="9" t="str">
        <x:v>Not recorded</x:v>
      </x:c>
      <x:c r="E120" s="11" t="n">
        <x:v>2010</x:v>
      </x:c>
      <x:c r="F120" s="13" t="n">
        <x:v>8.4</x:v>
      </x:c>
      <x:c r="G120" s="10" t="n">
        <x:v>8069</x:v>
      </x:c>
      <x:c r="H120" s="12" t="n">
        <x:v>4.32</x:v>
      </x:c>
      <x:c r="I120" s="10" t="n">
        <x:v>26051</x:v>
      </x:c>
      <x:c r="J120" s="12" t="str">
        <x:f>IF(AND(M120="URL identity aligns",ISNUMBER(F120),ISNUMBER(H120),G120&gt;0,I120&gt;0,SUM(V120:W120)&gt;0),(F120*V120+((H120-1)/4*10)*W120)/SUM(V120:W120),"")</x:f>
      </x:c>
      <x:c r="K120" s="12" t="str">
        <x:f>IF(ISNUMBER(J120),(X120*J120+'Method'!$B$10*'Method'!$B$11)/(X120+'Method'!$B$10),"")</x:f>
      </x:c>
      <x:c r="L120" s="10" t="str">
        <x:f>IF(ISNUMBER(J120),COUNTIFS($J$7:$J$1929,"&gt;"&amp;J120)+1,"")</x:f>
      </x:c>
      <x:c r="M120" s="9" t="str">
        <x:v>Review required</x:v>
      </x:c>
      <x:c r="N120" s="9" t="str">
        <x:v>Concentration not explicit on both saved identities</x:v>
      </x:c>
      <x:c r="O120" s="9" t="str">
        <x:v>https://www.parfumo.com/Perfumes/Creed/aventus</x:v>
      </x:c>
      <x:c r="P120" s="9" t="str">
        <x:v>https://www.fragrantica.com/perfume/Creed/Aventus-9828.html</x:v>
      </x:c>
      <x:c r="Q120" s="9" t="str">
        <x:v>https://media.parfumo.com/perfumes/ab/ab1e10-aventus-creed_1200.jpg?width=720&amp;aspect_ratio=1:1</x:v>
      </x:c>
      <x:c r="R120" s="9" t="str">
        <x:v>https://fimgs.net/mdimg/perfume-thumbs/375x500.9828.jpg</x:v>
      </x:c>
      <x:c r="S120" s="9" t="str">
        <x:v>Aventus</x:v>
      </x:c>
      <x:c r="T120" s="11" t="str">
        <x:v>2010</x:v>
      </x:c>
      <x:c r="U120" s="10" t="n">
        <x:v>1282</x:v>
      </x:c>
      <x:c r="V120" s="14" t="n">
        <x:f>IF(AND(ISNUMBER(G120),G120&gt;0),LOG10(G120)*'Method'!$B$8,"")</x:f>
        <x:v>4.688183658559848</x:v>
      </x:c>
      <x:c r="W120" s="14" t="n">
        <x:f>IF(AND(ISNUMBER(I120),I120&gt;0),LOG10(I120)*'Method'!$B$9,"")</x:f>
        <x:v>3.532659519111008</x:v>
      </x:c>
      <x:c r="X120" s="10" t="str">
        <x:f>IF(ISNUMBER(J120),SUM(G120,I120),"")</x:f>
      </x:c>
      <x:c r="Y120" s="10" t="str">
        <x:f>IF(ISNUMBER(K120),COUNTIFS($K$7:$K$1929,"&gt;"&amp;K120)+1,"")</x:f>
      </x:c>
      <x:c r="Z120" s="9" t="str"/>
      <x:c r="AA120" s="15" t="n">
        <x:v>46108</x:v>
      </x:c>
      <x:c r="AB120" s="9" t="str">
        <x:v>Unknown</x:v>
      </x:c>
    </x:row>
    <x:row r="121" ht="50" customHeight="1">
      <x:c r="A121" s="10" t="n">
        <x:f>IF(ISNUMBER(F121),RANK(F121,$F$7:$F$1929,0),"")</x:f>
        <x:v>114</x:v>
      </x:c>
      <x:c r="B121" s="9" t="str">
        <x:v>Prada</x:v>
      </x:c>
      <x:c r="C121" s="9" t="str">
        <x:v>L'Homme</x:v>
      </x:c>
      <x:c r="D121" s="9" t="str">
        <x:v>Not recorded</x:v>
      </x:c>
      <x:c r="E121" s="11" t="n">
        <x:v>2016</x:v>
      </x:c>
      <x:c r="F121" s="13" t="n">
        <x:v>8.4</x:v>
      </x:c>
      <x:c r="G121" s="10" t="n">
        <x:v>7278</x:v>
      </x:c>
      <x:c r="H121" s="12" t="n">
        <x:v>4.46</x:v>
      </x:c>
      <x:c r="I121" s="10" t="n">
        <x:v>15296</x:v>
      </x:c>
      <x:c r="J121" s="12" t="str">
        <x:f>IF(AND(M121="URL identity aligns",ISNUMBER(F121),ISNUMBER(H121),G121&gt;0,I121&gt;0,SUM(V121:W121)&gt;0),(F121*V121+((H121-1)/4*10)*W121)/SUM(V121:W121),"")</x:f>
      </x:c>
      <x:c r="K121" s="12" t="str">
        <x:f>IF(ISNUMBER(J121),(X121*J121+'Method'!$B$10*'Method'!$B$11)/(X121+'Method'!$B$10),"")</x:f>
      </x:c>
      <x:c r="L121" s="10" t="str">
        <x:f>IF(ISNUMBER(J121),COUNTIFS($J$7:$J$1929,"&gt;"&amp;J121)+1,"")</x:f>
      </x:c>
      <x:c r="M121" s="9" t="str">
        <x:v>Review required</x:v>
      </x:c>
      <x:c r="N121" s="9" t="str">
        <x:v>Concentration not explicit on both saved identities</x:v>
      </x:c>
      <x:c r="O121" s="9" t="str">
        <x:v>https://www.parfumo.com/Perfumes/Prada/L_Homme</x:v>
      </x:c>
      <x:c r="P121" s="9" t="str">
        <x:v>https://www.fragrantica.com/perfume/Prada/Prada-L-Homme-39029.html</x:v>
      </x:c>
      <x:c r="Q121" s="9" t="str">
        <x:v>https://media.parfumo.com/perfumes/47/4703b1-l-homme-prada_1200.jpg?width=720&amp;aspect_ratio=1:1</x:v>
      </x:c>
      <x:c r="R121" s="9" t="str">
        <x:v>https://fimgs.net/mdimg/perfume-thumbs/375x500.39029.jpg</x:v>
      </x:c>
      <x:c r="S121" s="9" t="str">
        <x:v>L'Homme</x:v>
      </x:c>
      <x:c r="T121" s="11" t="str">
        <x:v>2016</x:v>
      </x:c>
      <x:c r="U121" s="10" t="n">
        <x:v>242</x:v>
      </x:c>
      <x:c r="V121" s="14" t="n">
        <x:f>IF(AND(ISNUMBER(G121),G121&gt;0),LOG10(G121)*'Method'!$B$8,"")</x:f>
        <x:v>4.634414461500264</x:v>
      </x:c>
      <x:c r="W121" s="14" t="n">
        <x:f>IF(AND(ISNUMBER(I121),I121&gt;0),LOG10(I121)*'Method'!$B$9,"")</x:f>
        <x:v>3.3476622999456165</x:v>
      </x:c>
      <x:c r="X121" s="10" t="str">
        <x:f>IF(ISNUMBER(J121),SUM(G121,I121),"")</x:f>
      </x:c>
      <x:c r="Y121" s="10" t="str">
        <x:f>IF(ISNUMBER(K121),COUNTIFS($K$7:$K$1929,"&gt;"&amp;K121)+1,"")</x:f>
      </x:c>
      <x:c r="Z121" s="9" t="str"/>
      <x:c r="AA121" s="15" t="n">
        <x:v>46108</x:v>
      </x:c>
      <x:c r="AB121" s="9" t="str">
        <x:v>Unknown</x:v>
      </x:c>
    </x:row>
    <x:row r="122" ht="50" customHeight="1">
      <x:c r="A122" s="10" t="n">
        <x:f>IF(ISNUMBER(F122),RANK(F122,$F$7:$F$1929,0),"")</x:f>
        <x:v>114</x:v>
      </x:c>
      <x:c r="B122" s="9" t="str">
        <x:v>Tom Ford</x:v>
      </x:c>
      <x:c r="C122" s="9" t="str">
        <x:v>Oud Wood</x:v>
      </x:c>
      <x:c r="D122" s="9" t="str">
        <x:v>Eau de Parfum</x:v>
      </x:c>
      <x:c r="E122" s="11" t="n">
        <x:v>2007</x:v>
      </x:c>
      <x:c r="F122" s="13" t="n">
        <x:v>8.4</x:v>
      </x:c>
      <x:c r="G122" s="10" t="n">
        <x:v>6425</x:v>
      </x:c>
      <x:c r="H122" s="12" t="n">
        <x:v>4.29</x:v>
      </x:c>
      <x:c r="I122" s="10" t="n">
        <x:v>16544</x:v>
      </x:c>
      <x:c r="J122" s="12" t="str">
        <x:f>IF(AND(M122="URL identity aligns",ISNUMBER(F122),ISNUMBER(H122),G122&gt;0,I122&gt;0,SUM(V122:W122)&gt;0),(F122*V122+((H122-1)/4*10)*W122)/SUM(V122:W122),"")</x:f>
      </x:c>
      <x:c r="K122" s="12" t="str">
        <x:f>IF(ISNUMBER(J122),(X122*J122+'Method'!$B$10*'Method'!$B$11)/(X122+'Method'!$B$10),"")</x:f>
      </x:c>
      <x:c r="L122" s="10" t="str">
        <x:f>IF(ISNUMBER(J122),COUNTIFS($J$7:$J$1929,"&gt;"&amp;J122)+1,"")</x:f>
      </x:c>
      <x:c r="M122" s="9" t="str">
        <x:v>Review required</x:v>
      </x:c>
      <x:c r="N122" s="9" t="str">
        <x:v>Concentration not explicit on both saved identities</x:v>
      </x:c>
      <x:c r="O122" s="9" t="str">
        <x:v>https://www.parfumo.com/Perfumes/Tom_Ford/Oud_Wood_Eau_de_Parfum</x:v>
      </x:c>
      <x:c r="P122" s="9" t="str">
        <x:v>https://www.fragrantica.com/perfume/Tom-Ford/Oud-Wood-1826.html</x:v>
      </x:c>
      <x:c r="Q122" s="9" t="str">
        <x:v>https://media.parfumo.com/perfumes/cf/cf90e7-oud-wood-eau-de-parfum-tom-ford_1200.jpg?width=720&amp;aspect_ratio=1:1</x:v>
      </x:c>
      <x:c r="R122" s="9" t="str">
        <x:v>https://fimgs.net/mdimg/perfume-thumbs/375x500.1826.jpg</x:v>
      </x:c>
      <x:c r="S122" s="9" t="str">
        <x:v>Oud Wood</x:v>
      </x:c>
      <x:c r="T122" s="11" t="str">
        <x:v>2007</x:v>
      </x:c>
      <x:c r="U122" s="10" t="n">
        <x:v>359</x:v>
      </x:c>
      <x:c r="V122" s="14" t="n">
        <x:f>IF(AND(ISNUMBER(G122),G122&gt;0),LOG10(G122)*'Method'!$B$8,"")</x:f>
        <x:v>4.569447758403996</x:v>
      </x:c>
      <x:c r="W122" s="14" t="n">
        <x:f>IF(AND(ISNUMBER(I122),I122&gt;0),LOG10(I122)*'Method'!$B$9,"")</x:f>
        <x:v>3.37491241713108</x:v>
      </x:c>
      <x:c r="X122" s="10" t="str">
        <x:f>IF(ISNUMBER(J122),SUM(G122,I122),"")</x:f>
      </x:c>
      <x:c r="Y122" s="10" t="str">
        <x:f>IF(ISNUMBER(K122),COUNTIFS($K$7:$K$1929,"&gt;"&amp;K122)+1,"")</x:f>
      </x:c>
      <x:c r="Z122" s="9" t="str"/>
      <x:c r="AA122" s="15" t="n">
        <x:v>46108</x:v>
      </x:c>
      <x:c r="AB122" s="9" t="str">
        <x:v>Unknown</x:v>
      </x:c>
    </x:row>
    <x:row r="123" ht="50" customHeight="1">
      <x:c r="A123" s="10" t="n">
        <x:f>IF(ISNUMBER(F123),RANK(F123,$F$7:$F$1929,0),"")</x:f>
        <x:v>114</x:v>
      </x:c>
      <x:c r="B123" s="9" t="str">
        <x:v>Viktor Rolf</x:v>
      </x:c>
      <x:c r="C123" s="9" t="str">
        <x:v>Spicebomb Extreme Viktor &amp; Rolf</x:v>
      </x:c>
      <x:c r="D123" s="9" t="str">
        <x:v>Not recorded</x:v>
      </x:c>
      <x:c r="E123" s="11" t="n">
        <x:v>2015</x:v>
      </x:c>
      <x:c r="F123" s="13" t="n">
        <x:v>8.4</x:v>
      </x:c>
      <x:c r="G123" s="10" t="n">
        <x:v>6240</x:v>
      </x:c>
      <x:c r="H123" s="12" t="n">
        <x:v>4.5</x:v>
      </x:c>
      <x:c r="I123" s="10" t="n">
        <x:v>16203</x:v>
      </x:c>
      <x:c r="J123" s="12" t="str">
        <x:f>IF(AND(M123="URL identity aligns",ISNUMBER(F123),ISNUMBER(H123),G123&gt;0,I123&gt;0,SUM(V123:W123)&gt;0),(F123*V123+((H123-1)/4*10)*W123)/SUM(V123:W123),"")</x:f>
      </x:c>
      <x:c r="K123" s="12" t="str">
        <x:f>IF(ISNUMBER(J123),(X123*J123+'Method'!$B$10*'Method'!$B$11)/(X123+'Method'!$B$10),"")</x:f>
      </x:c>
      <x:c r="L123" s="10" t="str">
        <x:f>IF(ISNUMBER(J123),COUNTIFS($J$7:$J$1929,"&gt;"&amp;J123)+1,"")</x:f>
      </x:c>
      <x:c r="M123" s="9" t="str">
        <x:v>Review required</x:v>
      </x:c>
      <x:c r="N123" s="9" t="str">
        <x:v>Concentration not explicit on both saved identities</x:v>
      </x:c>
      <x:c r="O123" s="9" t="str">
        <x:v>https://www.parfumo.com/Perfumes/Viktor_Rolf/Spicebomb_Extreme</x:v>
      </x:c>
      <x:c r="P123" s="9" t="str">
        <x:v>https://www.fragrantica.com/perfume/Viktor-Rolf/Spicebomb-Extreme-30499.html</x:v>
      </x:c>
      <x:c r="Q123" s="9" t="str">
        <x:v>https://media.parfumo.com/perfumes/93/93236f-spicebomb-extreme-viktor-rolf_1200.jpg?width=720&amp;aspect_ratio=1:1</x:v>
      </x:c>
      <x:c r="R123" s="9" t="str">
        <x:v>https://fimgs.net/mdimg/perfume-thumbs/375x500.30499.jpg</x:v>
      </x:c>
      <x:c r="S123" s="9" t="str">
        <x:v>Spicebomb Extreme Viktor &amp; Rolf</x:v>
      </x:c>
      <x:c r="T123" s="11" t="str">
        <x:v>2015</x:v>
      </x:c>
      <x:c r="U123" s="10" t="n">
        <x:v>1129</x:v>
      </x:c>
      <x:c r="V123" s="14" t="n">
        <x:f>IF(AND(ISNUMBER(G123),G123&gt;0),LOG10(G123)*'Method'!$B$8,"")</x:f>
        <x:v>4.554221507618904</x:v>
      </x:c>
      <x:c r="W123" s="14" t="n">
        <x:f>IF(AND(ISNUMBER(I123),I123&gt;0),LOG10(I123)*'Method'!$B$9,"")</x:f>
        <x:v>3.3676763456006884</x:v>
      </x:c>
      <x:c r="X123" s="10" t="str">
        <x:f>IF(ISNUMBER(J123),SUM(G123,I123),"")</x:f>
      </x:c>
      <x:c r="Y123" s="10" t="str">
        <x:f>IF(ISNUMBER(K123),COUNTIFS($K$7:$K$1929,"&gt;"&amp;K123)+1,"")</x:f>
      </x:c>
      <x:c r="Z123" s="9" t="str"/>
      <x:c r="AA123" s="15" t="n">
        <x:v>46108</x:v>
      </x:c>
      <x:c r="AB123" s="9" t="str">
        <x:v>Unknown</x:v>
      </x:c>
    </x:row>
    <x:row r="124" ht="50" customHeight="1">
      <x:c r="A124" s="10" t="n">
        <x:f>IF(ISNUMBER(F124),RANK(F124,$F$7:$F$1929,0),"")</x:f>
        <x:v>114</x:v>
      </x:c>
      <x:c r="B124" s="9" t="str">
        <x:v>Jean Paul Gaultier</x:v>
      </x:c>
      <x:c r="C124" s="9" t="str">
        <x:v>Le Mâle Le Parfum</x:v>
      </x:c>
      <x:c r="D124" s="9" t="str">
        <x:v>Parfum</x:v>
      </x:c>
      <x:c r="E124" s="11" t="n">
        <x:v>2020</x:v>
      </x:c>
      <x:c r="F124" s="13" t="n">
        <x:v>8.4</x:v>
      </x:c>
      <x:c r="G124" s="10" t="n">
        <x:v>5091</x:v>
      </x:c>
      <x:c r="H124" s="12" t="n">
        <x:v>4.6</x:v>
      </x:c>
      <x:c r="I124" s="10" t="n">
        <x:v>25247</x:v>
      </x:c>
      <x:c r="J124" s="12" t="n">
        <x:f>IF(AND(M124="URL identity aligns",ISNUMBER(F124),ISNUMBER(H124),G124&gt;0,I124&gt;0,SUM(V124:W124)&gt;0),(F124*V124+((H124-1)/4*10)*W124)/SUM(V124:W124),"")</x:f>
        <x:v>8.665129089715375</x:v>
      </x:c>
      <x:c r="K124" s="12" t="n">
        <x:f>IF(ISNUMBER(J124),(X124*J124+'Method'!$B$10*'Method'!$B$11)/(X124+'Method'!$B$10),"")</x:f>
        <x:v>8.615937998806274</x:v>
      </x:c>
      <x:c r="L124" s="10" t="n">
        <x:f>IF(ISNUMBER(J124),COUNTIFS($J$7:$J$1929,"&gt;"&amp;J124)+1,"")</x:f>
        <x:v>1</x:v>
      </x:c>
      <x:c r="M124" s="9" t="str">
        <x:v>URL identity aligns</x:v>
      </x:c>
      <x:c r="N124" s="9" t="str">
        <x:v>Brand, name tokens and concentration agree in saved URLs</x:v>
      </x:c>
      <x:c r="O124" s="9" t="str">
        <x:v>https://www.parfumo.com/Perfumes/Jean_Paul_Gaultier/le-male-le-parfum</x:v>
      </x:c>
      <x:c r="P124" s="9" t="str">
        <x:v>https://www.fragrantica.com/perfume/Jean-Paul-Gaultier/Le-Male-Le-Parfum-61856.html</x:v>
      </x:c>
      <x:c r="Q124" s="9" t="str">
        <x:v>https://media.parfumo.com/perfumes/e6/e6a2db_le-male-le-parfum-jean-paul-gaultier_1200.jpg?width=720&amp;aspect_ratio=1:1</x:v>
      </x:c>
      <x:c r="R124" s="9" t="str">
        <x:v>https://fimgs.net/mdimg/perfume-thumbs/375x500.61856.jpg</x:v>
      </x:c>
      <x:c r="S124" s="9" t="str">
        <x:v>Le Mâle Le Parfum</x:v>
      </x:c>
      <x:c r="T124" s="11" t="str">
        <x:v>2020</x:v>
      </x:c>
      <x:c r="U124" s="10" t="n">
        <x:v>111</x:v>
      </x:c>
      <x:c r="V124" s="14" t="n">
        <x:f>IF(AND(ISNUMBER(G124),G124&gt;0),LOG10(G124)*'Method'!$B$8,"")</x:f>
        <x:v>4.448163716444808</x:v>
      </x:c>
      <x:c r="W124" s="14" t="n">
        <x:f>IF(AND(ISNUMBER(I124),I124&gt;0),LOG10(I124)*'Method'!$B$9,"")</x:f>
        <x:v>3.521767824035792</x:v>
      </x:c>
      <x:c r="X124" s="10" t="n">
        <x:f>IF(ISNUMBER(J124),SUM(G124,I124),"")</x:f>
        <x:v>30338</x:v>
      </x:c>
      <x:c r="Y124" s="10" t="n">
        <x:f>IF(ISNUMBER(K124),COUNTIFS($K$7:$K$1929,"&gt;"&amp;K124)+1,"")</x:f>
        <x:v>1</x:v>
      </x:c>
      <x:c r="Z124" s="9" t="str"/>
      <x:c r="AA124" s="15" t="n">
        <x:v>46108</x:v>
      </x:c>
      <x:c r="AB124" s="9" t="str">
        <x:v>Unknown</x:v>
      </x:c>
    </x:row>
    <x:row r="125" ht="50" customHeight="1">
      <x:c r="A125" s="10" t="n">
        <x:f>IF(ISNUMBER(F125),RANK(F125,$F$7:$F$1929,0),"")</x:f>
        <x:v>114</x:v>
      </x:c>
      <x:c r="B125" s="9" t="str">
        <x:v>Yves Saint Laurent</x:v>
      </x:c>
      <x:c r="C125" s="9" t="str">
        <x:v>La Nuit de L'Homme</x:v>
      </x:c>
      <x:c r="D125" s="9" t="str">
        <x:v>Eau de Toilette</x:v>
      </x:c>
      <x:c r="E125" s="11" t="n">
        <x:v>2009</x:v>
      </x:c>
      <x:c r="F125" s="13" t="n">
        <x:v>8.4</x:v>
      </x:c>
      <x:c r="G125" s="10" t="n">
        <x:v>5010</x:v>
      </x:c>
      <x:c r="H125" s="12" t="n">
        <x:v>4.45</x:v>
      </x:c>
      <x:c r="I125" s="10" t="n">
        <x:v>23738</x:v>
      </x:c>
      <x:c r="J125" s="12" t="str">
        <x:f>IF(AND(M125="URL identity aligns",ISNUMBER(F125),ISNUMBER(H125),G125&gt;0,I125&gt;0,SUM(V125:W125)&gt;0),(F125*V125+((H125-1)/4*10)*W125)/SUM(V125:W125),"")</x:f>
      </x:c>
      <x:c r="K125" s="12" t="str">
        <x:f>IF(ISNUMBER(J125),(X125*J125+'Method'!$B$10*'Method'!$B$11)/(X125+'Method'!$B$10),"")</x:f>
      </x:c>
      <x:c r="L125" s="10" t="str">
        <x:f>IF(ISNUMBER(J125),COUNTIFS($J$7:$J$1929,"&gt;"&amp;J125)+1,"")</x:f>
      </x:c>
      <x:c r="M125" s="9" t="str">
        <x:v>Review required</x:v>
      </x:c>
      <x:c r="N125" s="9" t="str">
        <x:v>Concentration not explicit on both saved identities</x:v>
      </x:c>
      <x:c r="O125" s="9" t="str">
        <x:v>https://www.parfumo.com/Perfumes/Yves_Saint_Laurent/La_Nuit_de_L_Homme_Eau_de_Toilette</x:v>
      </x:c>
      <x:c r="P125" s="9" t="str">
        <x:v>https://www.fragrantica.com/perfume/Yves-Saint-Laurent/La-Nuit-de-l-Homme-5521.html</x:v>
      </x:c>
      <x:c r="Q125" s="9" t="str">
        <x:v>https://media.parfumo.com/perfumes/12/1287ba-la-nuit-de-l-homme-eau-de-toilette-yves-saint-laurent_1200.jpg?width=720&amp;aspect_ratio=1:1</x:v>
      </x:c>
      <x:c r="R125" s="9" t="str">
        <x:v>https://fimgs.net/mdimg/perfume-thumbs/375x500.5521.jpg</x:v>
      </x:c>
      <x:c r="S125" s="9" t="str">
        <x:v>La Nuit de L'Homme</x:v>
      </x:c>
      <x:c r="T125" s="11" t="str">
        <x:v>2009</x:v>
      </x:c>
      <x:c r="U125" s="10" t="n">
        <x:v>361</x:v>
      </x:c>
      <x:c r="V125" s="14" t="n">
        <x:f>IF(AND(ISNUMBER(G125),G125&gt;0),LOG10(G125)*'Method'!$B$8,"")</x:f>
        <x:v>4.4398052710407</x:v>
      </x:c>
      <x:c r="W125" s="14" t="n">
        <x:f>IF(AND(ISNUMBER(I125),I125&gt;0),LOG10(I125)*'Method'!$B$9,"")</x:f>
        <x:v>3.500355300404096</x:v>
      </x:c>
      <x:c r="X125" s="10" t="str">
        <x:f>IF(ISNUMBER(J125),SUM(G125,I125),"")</x:f>
      </x:c>
      <x:c r="Y125" s="10" t="str">
        <x:f>IF(ISNUMBER(K125),COUNTIFS($K$7:$K$1929,"&gt;"&amp;K125)+1,"")</x:f>
      </x:c>
      <x:c r="Z125" s="9" t="str"/>
      <x:c r="AA125" s="15" t="n">
        <x:v>46108</x:v>
      </x:c>
      <x:c r="AB125" s="9" t="str">
        <x:v>Unknown</x:v>
      </x:c>
    </x:row>
    <x:row r="126" ht="50" customHeight="1">
      <x:c r="A126" s="10" t="n">
        <x:f>IF(ISNUMBER(F126),RANK(F126,$F$7:$F$1929,0),"")</x:f>
        <x:v>114</x:v>
      </x:c>
      <x:c r="B126" s="9" t="str">
        <x:v>Parfums de Marly</x:v>
      </x:c>
      <x:c r="C126" s="9" t="str">
        <x:v>Althaïr</x:v>
      </x:c>
      <x:c r="D126" s="9" t="str">
        <x:v>Parfum</x:v>
      </x:c>
      <x:c r="E126" s="11" t="n">
        <x:v>2023</x:v>
      </x:c>
      <x:c r="F126" s="13" t="n">
        <x:v>8.4</x:v>
      </x:c>
      <x:c r="G126" s="10" t="n">
        <x:v>4735</x:v>
      </x:c>
      <x:c r="H126" s="12" t="n">
        <x:v>4.4</x:v>
      </x:c>
      <x:c r="I126" s="10" t="n">
        <x:v>9765</x:v>
      </x:c>
      <x:c r="J126" s="12" t="str">
        <x:f>IF(AND(M126="URL identity aligns",ISNUMBER(F126),ISNUMBER(H126),G126&gt;0,I126&gt;0,SUM(V126:W126)&gt;0),(F126*V126+((H126-1)/4*10)*W126)/SUM(V126:W126),"")</x:f>
      </x:c>
      <x:c r="K126" s="12" t="str">
        <x:f>IF(ISNUMBER(J126),(X126*J126+'Method'!$B$10*'Method'!$B$11)/(X126+'Method'!$B$10),"")</x:f>
      </x:c>
      <x:c r="L126" s="10" t="str">
        <x:f>IF(ISNUMBER(J126),COUNTIFS($J$7:$J$1929,"&gt;"&amp;J126)+1,"")</x:f>
      </x:c>
      <x:c r="M126" s="9" t="str">
        <x:v>Review required</x:v>
      </x:c>
      <x:c r="N126" s="9" t="str">
        <x:v>Concentration not explicit on both saved identities</x:v>
      </x:c>
      <x:c r="O126" s="9" t="str">
        <x:v>https://www.parfumo.com/Perfumes/Parfums_de_Marly/althair</x:v>
      </x:c>
      <x:c r="P126" s="9" t="str">
        <x:v>https://www.fragrantica.com/perfume/Parfums-de-Marly/Althair-84109.html</x:v>
      </x:c>
      <x:c r="Q126" s="9" t="str">
        <x:v>https://media.parfumo.com/perfumes/3c/3cf8c5-althair-parfums-de-marly_1200.jpg?width=720&amp;aspect_ratio=1:1</x:v>
      </x:c>
      <x:c r="R126" s="9" t="str">
        <x:v>https://fimgs.net/mdimg/perfume-thumbs/375x500.84109.jpg</x:v>
      </x:c>
      <x:c r="S126" s="9" t="str">
        <x:v>Althaïr</x:v>
      </x:c>
      <x:c r="T126" s="11" t="str">
        <x:v>2023</x:v>
      </x:c>
      <x:c r="U126" s="10" t="n">
        <x:v>209</x:v>
      </x:c>
      <x:c r="V126" s="14" t="n">
        <x:f>IF(AND(ISNUMBER(G126),G126&gt;0),LOG10(G126)*'Method'!$B$8,"")</x:f>
        <x:v>4.410383980007148</x:v>
      </x:c>
      <x:c r="W126" s="14" t="n">
        <x:f>IF(AND(ISNUMBER(I126),I126&gt;0),LOG10(I126)*'Method'!$B$9,"")</x:f>
        <x:v>3.191737798099096</x:v>
      </x:c>
      <x:c r="X126" s="10" t="str">
        <x:f>IF(ISNUMBER(J126),SUM(G126,I126),"")</x:f>
      </x:c>
      <x:c r="Y126" s="10" t="str">
        <x:f>IF(ISNUMBER(K126),COUNTIFS($K$7:$K$1929,"&gt;"&amp;K126)+1,"")</x:f>
      </x:c>
      <x:c r="Z126" s="9" t="str"/>
      <x:c r="AA126" s="15" t="n">
        <x:v>46108</x:v>
      </x:c>
      <x:c r="AB126" s="9" t="str">
        <x:v>Unknown</x:v>
      </x:c>
    </x:row>
    <x:row r="127" ht="50" customHeight="1">
      <x:c r="A127" s="10" t="n">
        <x:f>IF(ISNUMBER(F127),RANK(F127,$F$7:$F$1929,0),"")</x:f>
        <x:v>114</x:v>
      </x:c>
      <x:c r="B127" s="9" t="str">
        <x:v>Dolce &amp; Gabbana</x:v>
      </x:c>
      <x:c r="C127" s="9" t="str">
        <x:v>The One for Men</x:v>
      </x:c>
      <x:c r="D127" s="9" t="str">
        <x:v>Eau de Parfum</x:v>
      </x:c>
      <x:c r="E127" s="11" t="n">
        <x:v>2015</x:v>
      </x:c>
      <x:c r="F127" s="13" t="n">
        <x:v>8.4</x:v>
      </x:c>
      <x:c r="G127" s="10" t="n">
        <x:v>4344</x:v>
      </x:c>
      <x:c r="H127" s="12" t="n">
        <x:v>4.49</x:v>
      </x:c>
      <x:c r="I127" s="10" t="n">
        <x:v>15304</x:v>
      </x:c>
      <x:c r="J127" s="12" t="str">
        <x:f>IF(AND(M127="URL identity aligns",ISNUMBER(F127),ISNUMBER(H127),G127&gt;0,I127&gt;0,SUM(V127:W127)&gt;0),(F127*V127+((H127-1)/4*10)*W127)/SUM(V127:W127),"")</x:f>
      </x:c>
      <x:c r="K127" s="12" t="str">
        <x:f>IF(ISNUMBER(J127),(X127*J127+'Method'!$B$10*'Method'!$B$11)/(X127+'Method'!$B$10),"")</x:f>
      </x:c>
      <x:c r="L127" s="10" t="str">
        <x:f>IF(ISNUMBER(J127),COUNTIFS($J$7:$J$1929,"&gt;"&amp;J127)+1,"")</x:f>
      </x:c>
      <x:c r="M127" s="9" t="str">
        <x:v>Review required</x:v>
      </x:c>
      <x:c r="N127" s="9" t="str">
        <x:v>Product, variant, gender or year terms differ between URLs</x:v>
      </x:c>
      <x:c r="O127" s="9" t="str">
        <x:v>https://www.parfumo.com/Perfumes/Dolce_Gabbana/the-one-for-men-eau-de-parfum-2015</x:v>
      </x:c>
      <x:c r="P127" s="9" t="str">
        <x:v>https://www.fragrantica.com/perfume/Dolce-Gabbana/The-One-for-Men-Eau-de-Parfum-31909.html</x:v>
      </x:c>
      <x:c r="Q127" s="9" t="str">
        <x:v>https://media.parfumo.com/perfumes/4c/4c4732-the-one-for-men-eau-de-parfum-dolce-gabbana_1200.jpg?width=720&amp;aspect_ratio=1:1</x:v>
      </x:c>
      <x:c r="R127" s="9" t="str">
        <x:v>https://fimgs.net/mdimg/perfume-thumbs/375x500.31909.jpg</x:v>
      </x:c>
      <x:c r="S127" s="9" t="str">
        <x:v>The One for Men</x:v>
      </x:c>
      <x:c r="T127" s="11" t="str">
        <x:v>2015</x:v>
      </x:c>
      <x:c r="U127" s="10" t="n">
        <x:v>377</x:v>
      </x:c>
      <x:c r="V127" s="14" t="n">
        <x:f>IF(AND(ISNUMBER(G127),G127&gt;0),LOG10(G127)*'Method'!$B$8,"")</x:f>
        <x:v>4.365467779896948</x:v>
      </x:c>
      <x:c r="W127" s="14" t="n">
        <x:f>IF(AND(ISNUMBER(I127),I127&gt;0),LOG10(I127)*'Method'!$B$9,"")</x:f>
        <x:v>3.3478439656153918</x:v>
      </x:c>
      <x:c r="X127" s="10" t="str">
        <x:f>IF(ISNUMBER(J127),SUM(G127,I127),"")</x:f>
      </x:c>
      <x:c r="Y127" s="10" t="str">
        <x:f>IF(ISNUMBER(K127),COUNTIFS($K$7:$K$1929,"&gt;"&amp;K127)+1,"")</x:f>
      </x:c>
      <x:c r="Z127" s="9" t="str"/>
      <x:c r="AA127" s="15" t="n">
        <x:v>46108</x:v>
      </x:c>
      <x:c r="AB127" s="9" t="str">
        <x:v>Unknown</x:v>
      </x:c>
    </x:row>
    <x:row r="128" ht="50" customHeight="1">
      <x:c r="A128" s="10" t="n">
        <x:f>IF(ISNUMBER(F128),RANK(F128,$F$7:$F$1929,0),"")</x:f>
        <x:v>114</x:v>
      </x:c>
      <x:c r="B128" s="9" t="str">
        <x:v>Tom Ford</x:v>
      </x:c>
      <x:c r="C128" s="9" t="str">
        <x:v>Noir Extreme</x:v>
      </x:c>
      <x:c r="D128" s="9" t="str">
        <x:v>Eau de Parfum</x:v>
      </x:c>
      <x:c r="E128" s="11" t="n">
        <x:v>2015</x:v>
      </x:c>
      <x:c r="F128" s="13" t="n">
        <x:v>8.4</x:v>
      </x:c>
      <x:c r="G128" s="10" t="n">
        <x:v>4200</x:v>
      </x:c>
      <x:c r="H128" s="12" t="n">
        <x:v>4.43</x:v>
      </x:c>
      <x:c r="I128" s="10" t="n">
        <x:v>12565</x:v>
      </x:c>
      <x:c r="J128" s="12" t="str">
        <x:f>IF(AND(M128="URL identity aligns",ISNUMBER(F128),ISNUMBER(H128),G128&gt;0,I128&gt;0,SUM(V128:W128)&gt;0),(F128*V128+((H128-1)/4*10)*W128)/SUM(V128:W128),"")</x:f>
      </x:c>
      <x:c r="K128" s="12" t="str">
        <x:f>IF(ISNUMBER(J128),(X128*J128+'Method'!$B$10*'Method'!$B$11)/(X128+'Method'!$B$10),"")</x:f>
      </x:c>
      <x:c r="L128" s="10" t="str">
        <x:f>IF(ISNUMBER(J128),COUNTIFS($J$7:$J$1929,"&gt;"&amp;J128)+1,"")</x:f>
      </x:c>
      <x:c r="M128" s="9" t="str">
        <x:v>Review required</x:v>
      </x:c>
      <x:c r="N128" s="9" t="str">
        <x:v>Concentration not explicit on both saved identities</x:v>
      </x:c>
      <x:c r="O128" s="9" t="str">
        <x:v>https://www.parfumo.com/Perfumes/Tom_Ford/noir-extreme-eau-de-parfum</x:v>
      </x:c>
      <x:c r="P128" s="9" t="str">
        <x:v>https://www.fragrantica.com/perfume/Tom-Ford/Noir-Extreme-29675.html</x:v>
      </x:c>
      <x:c r="Q128" s="9" t="str">
        <x:v>https://media.parfumo.com/perfumes/8f/8ff00e-noir-extreme-eau-de-parfum-tom-ford_1200.jpg?width=720&amp;aspect_ratio=1:1</x:v>
      </x:c>
      <x:c r="R128" s="9" t="str">
        <x:v>https://fimgs.net/mdimg/perfume-thumbs/375x500.29675.jpg</x:v>
      </x:c>
      <x:c r="S128" s="9" t="str">
        <x:v>Noir Extreme</x:v>
      </x:c>
      <x:c r="T128" s="11" t="str">
        <x:v>2015</x:v>
      </x:c>
      <x:c r="U128" s="10" t="n">
        <x:v>282</x:v>
      </x:c>
      <x:c r="V128" s="14" t="n">
        <x:f>IF(AND(ISNUMBER(G128),G128&gt;0),LOG10(G128)*'Method'!$B$8,"")</x:f>
        <x:v>4.34789914847748</x:v>
      </x:c>
      <x:c r="W128" s="14" t="n">
        <x:f>IF(AND(ISNUMBER(I128),I128&gt;0),LOG10(I128)*'Method'!$B$9,"")</x:f>
        <x:v>3.279329994342872</x:v>
      </x:c>
      <x:c r="X128" s="10" t="str">
        <x:f>IF(ISNUMBER(J128),SUM(G128,I128),"")</x:f>
      </x:c>
      <x:c r="Y128" s="10" t="str">
        <x:f>IF(ISNUMBER(K128),COUNTIFS($K$7:$K$1929,"&gt;"&amp;K128)+1,"")</x:f>
      </x:c>
      <x:c r="Z128" s="9" t="str"/>
      <x:c r="AA128" s="15" t="n">
        <x:v>46108</x:v>
      </x:c>
      <x:c r="AB128" s="9" t="str">
        <x:v>Unknown</x:v>
      </x:c>
    </x:row>
    <x:row r="129" ht="50" customHeight="1">
      <x:c r="A129" s="10" t="n">
        <x:f>IF(ISNUMBER(F129),RANK(F129,$F$7:$F$1929,0),"")</x:f>
        <x:v>114</x:v>
      </x:c>
      <x:c r="B129" s="9" t="str">
        <x:v>Guerlain</x:v>
      </x:c>
      <x:c r="C129" s="9" t="str">
        <x:v>L'Homme Idéal</x:v>
      </x:c>
      <x:c r="D129" s="9" t="str">
        <x:v>Eau de Parfum</x:v>
      </x:c>
      <x:c r="E129" s="11" t="n">
        <x:v>2016</x:v>
      </x:c>
      <x:c r="F129" s="13" t="n">
        <x:v>8.4</x:v>
      </x:c>
      <x:c r="G129" s="10" t="n">
        <x:v>3509</x:v>
      </x:c>
      <x:c r="H129" s="12" t="n">
        <x:v>4.45</x:v>
      </x:c>
      <x:c r="I129" s="10" t="n">
        <x:v>9672</x:v>
      </x:c>
      <x:c r="J129" s="12" t="n">
        <x:f>IF(AND(M129="URL identity aligns",ISNUMBER(F129),ISNUMBER(H129),G129&gt;0,I129&gt;0,SUM(V129:W129)&gt;0),(F129*V129+((H129-1)/4*10)*W129)/SUM(V129:W129),"")</x:f>
        <x:v>8.496389668126842</x:v>
      </x:c>
      <x:c r="K129" s="12" t="n">
        <x:f>IF(ISNUMBER(J129),(X129*J129+'Method'!$B$10*'Method'!$B$11)/(X129+'Method'!$B$10),"")</x:f>
        <x:v>8.415078695193449</x:v>
      </x:c>
      <x:c r="L129" s="10" t="n">
        <x:f>IF(ISNUMBER(J129),COUNTIFS($J$7:$J$1929,"&gt;"&amp;J129)+1,"")</x:f>
        <x:v>9</x:v>
      </x:c>
      <x:c r="M129" s="9" t="str">
        <x:v>URL identity aligns</x:v>
      </x:c>
      <x:c r="N129" s="9" t="str">
        <x:v>Brand, name tokens and concentration agree in saved URLs</x:v>
      </x:c>
      <x:c r="O129" s="9" t="str">
        <x:v>https://www.parfumo.com/Perfumes/Guerlain/L_Homme_Ideal_Eau_de_Parfum</x:v>
      </x:c>
      <x:c r="P129" s="9" t="str">
        <x:v>https://www.fragrantica.com/perfume/Guerlain/L-Homme-Ideal-Eau-de-Parfum-37735.html</x:v>
      </x:c>
      <x:c r="Q129" s="9" t="str">
        <x:v>https://media.parfumo.com/perfumes/dd/dd670e-l-homme-ideal-eau-de-parfum-guerlain_1200.jpg?width=720&amp;aspect_ratio=1:1</x:v>
      </x:c>
      <x:c r="R129" s="9" t="str">
        <x:v>https://fimgs.net/mdimg/perfume-thumbs/375x500.37735.jpg</x:v>
      </x:c>
      <x:c r="S129" s="9" t="str">
        <x:v>L'Homme Idéal</x:v>
      </x:c>
      <x:c r="T129" s="11" t="str">
        <x:v>2016</x:v>
      </x:c>
      <x:c r="U129" s="10" t="n">
        <x:v>1834</x:v>
      </x:c>
      <x:c r="V129" s="14" t="n">
        <x:f>IF(AND(ISNUMBER(G129),G129&gt;0),LOG10(G129)*'Method'!$B$8,"")</x:f>
        <x:v>4.254220041858492</x:v>
      </x:c>
      <x:c r="W129" s="14" t="n">
        <x:f>IF(AND(ISNUMBER(I129),I129&gt;0),LOG10(I129)*'Method'!$B$9,"")</x:f>
        <x:v>3.188413030282176</x:v>
      </x:c>
      <x:c r="X129" s="10" t="n">
        <x:f>IF(ISNUMBER(J129),SUM(G129,I129),"")</x:f>
        <x:v>13181</x:v>
      </x:c>
      <x:c r="Y129" s="10" t="n">
        <x:f>IF(ISNUMBER(K129),COUNTIFS($K$7:$K$1929,"&gt;"&amp;K129)+1,"")</x:f>
        <x:v>4</x:v>
      </x:c>
      <x:c r="Z129" s="9" t="str"/>
      <x:c r="AA129" s="15" t="n">
        <x:v>46108</x:v>
      </x:c>
      <x:c r="AB129" s="9" t="str">
        <x:v>Unknown</x:v>
      </x:c>
    </x:row>
    <x:row r="130" ht="50" customHeight="1">
      <x:c r="A130" s="10" t="n">
        <x:f>IF(ISNUMBER(F130),RANK(F130,$F$7:$F$1929,0),"")</x:f>
        <x:v>114</x:v>
      </x:c>
      <x:c r="B130" s="9" t="str">
        <x:v>Roja Parfums</x:v>
      </x:c>
      <x:c r="C130" s="9" t="str">
        <x:v>Elysium pour Homme</x:v>
      </x:c>
      <x:c r="D130" s="9" t="str">
        <x:v>Eau de Parfum</x:v>
      </x:c>
      <x:c r="E130" s="11" t="n">
        <x:v>2017</x:v>
      </x:c>
      <x:c r="F130" s="13" t="n">
        <x:v>8.4</x:v>
      </x:c>
      <x:c r="G130" s="10" t="n">
        <x:v>2999</x:v>
      </x:c>
      <x:c r="H130" s="12" t="n">
        <x:v>4.49</x:v>
      </x:c>
      <x:c r="I130" s="10" t="n">
        <x:v>1200</x:v>
      </x:c>
      <x:c r="J130" s="12" t="str">
        <x:f>IF(AND(M130="URL identity aligns",ISNUMBER(F130),ISNUMBER(H130),G130&gt;0,I130&gt;0,SUM(V130:W130)&gt;0),(F130*V130+((H130-1)/4*10)*W130)/SUM(V130:W130),"")</x:f>
      </x:c>
      <x:c r="K130" s="12" t="str">
        <x:f>IF(ISNUMBER(J130),(X130*J130+'Method'!$B$10*'Method'!$B$11)/(X130+'Method'!$B$10),"")</x:f>
      </x:c>
      <x:c r="L130" s="10" t="str">
        <x:f>IF(ISNUMBER(J130),COUNTIFS($J$7:$J$1929,"&gt;"&amp;J130)+1,"")</x:f>
      </x:c>
      <x:c r="M130" s="9" t="str">
        <x:v>Review required</x:v>
      </x:c>
      <x:c r="N130" s="9" t="str">
        <x:v>Fragrantica URL assigned to more than one Parfumo product; Product, variant, gender or year terms differ between URLs; Concentration differs between product URLs</x:v>
      </x:c>
      <x:c r="O130" s="9" t="str">
        <x:v>https://www.parfumo.com/Perfumes/Roja_Parfums/elysium-pour-homme-eau-de-parfum-1</x:v>
      </x:c>
      <x:c r="P130" s="9" t="str">
        <x:v>https://www.fragrantica.com/perfume/Roja-Dove/Elysium-Pour-Homme-Parfum-47480.html</x:v>
      </x:c>
      <x:c r="Q130" s="9" t="str">
        <x:v>https://media.parfumo.com/perfumes/36/362b34_elysium-parfum-cologne-eau-de-parfum-roja-parfums_1200.jpg?width=720&amp;aspect_ratio=1:1</x:v>
      </x:c>
      <x:c r="R130" s="9" t="str">
        <x:v>https://fimgs.net/mdimg/perfume-thumbs/375x500.47480.jpg</x:v>
      </x:c>
      <x:c r="S130" s="9" t="str">
        <x:v>Elysium pour Homme</x:v>
      </x:c>
      <x:c r="T130" s="11" t="str">
        <x:v>2017</x:v>
      </x:c>
      <x:c r="U130" s="10" t="n">
        <x:v>1889</x:v>
      </x:c>
      <x:c r="V130" s="14" t="n">
        <x:f>IF(AND(ISNUMBER(G130),G130&gt;0),LOG10(G130)*'Method'!$B$8,"")</x:f>
        <x:v>4.172371758911436</x:v>
      </x:c>
      <x:c r="W130" s="14" t="n">
        <x:f>IF(AND(ISNUMBER(I130),I130&gt;0),LOG10(I130)*'Method'!$B$9,"")</x:f>
        <x:v>2.463344996838096</x:v>
      </x:c>
      <x:c r="X130" s="10" t="str">
        <x:f>IF(ISNUMBER(J130),SUM(G130,I130),"")</x:f>
      </x:c>
      <x:c r="Y130" s="10" t="str">
        <x:f>IF(ISNUMBER(K130),COUNTIFS($K$7:$K$1929,"&gt;"&amp;K130)+1,"")</x:f>
      </x:c>
      <x:c r="Z130" s="9" t="str"/>
      <x:c r="AA130" s="15" t="n">
        <x:v>46108</x:v>
      </x:c>
      <x:c r="AB130" s="9" t="str">
        <x:v>Unknown</x:v>
      </x:c>
    </x:row>
    <x:row r="131" ht="50" customHeight="1">
      <x:c r="A131" s="10" t="n">
        <x:f>IF(ISNUMBER(F131),RANK(F131,$F$7:$F$1929,0),"")</x:f>
        <x:v>114</x:v>
      </x:c>
      <x:c r="B131" s="9" t="str">
        <x:v>Dior</x:v>
      </x:c>
      <x:c r="C131" s="9" t="str">
        <x:v>Ambre Nuit</x:v>
      </x:c>
      <x:c r="D131" s="9" t="str">
        <x:v>Eau de Parfum</x:v>
      </x:c>
      <x:c r="E131" s="11" t="n">
        <x:v>2009</x:v>
      </x:c>
      <x:c r="F131" s="13" t="n">
        <x:v>8.4</x:v>
      </x:c>
      <x:c r="G131" s="10" t="n">
        <x:v>2805</x:v>
      </x:c>
      <x:c r="H131" s="12" t="n">
        <x:v>4.38</x:v>
      </x:c>
      <x:c r="I131" s="10" t="n">
        <x:v>2923</x:v>
      </x:c>
      <x:c r="J131" s="12" t="str">
        <x:f>IF(AND(M131="URL identity aligns",ISNUMBER(F131),ISNUMBER(H131),G131&gt;0,I131&gt;0,SUM(V131:W131)&gt;0),(F131*V131+((H131-1)/4*10)*W131)/SUM(V131:W131),"")</x:f>
      </x:c>
      <x:c r="K131" s="12" t="str">
        <x:f>IF(ISNUMBER(J131),(X131*J131+'Method'!$B$10*'Method'!$B$11)/(X131+'Method'!$B$10),"")</x:f>
      </x:c>
      <x:c r="L131" s="10" t="str">
        <x:f>IF(ISNUMBER(J131),COUNTIFS($J$7:$J$1929,"&gt;"&amp;J131)+1,"")</x:f>
      </x:c>
      <x:c r="M131" s="9" t="str">
        <x:v>Review required</x:v>
      </x:c>
      <x:c r="N131" s="9" t="str">
        <x:v>Concentration not explicit on both saved identities</x:v>
      </x:c>
      <x:c r="O131" s="9" t="str">
        <x:v>https://www.parfumo.com/Perfumes/Dior/ambre-nuit-eau-de-parfum</x:v>
      </x:c>
      <x:c r="P131" s="9" t="str">
        <x:v>https://www.fragrantica.com/perfume/Dior/Ambre-Nuit-7092.html</x:v>
      </x:c>
      <x:c r="Q131" s="9" t="str">
        <x:v>https://media.parfumo.com/perfumes/b4/b473e4-ambre-nuit-eau-de-parfum-dior_1200.jpg?width=720&amp;aspect_ratio=1:1</x:v>
      </x:c>
      <x:c r="R131" s="9" t="str">
        <x:v>https://fimgs.net/mdimg/perfume-thumbs/375x500.7092.jpg</x:v>
      </x:c>
      <x:c r="S131" s="9" t="str">
        <x:v>Ambre Nuit</x:v>
      </x:c>
      <x:c r="T131" s="11" t="str">
        <x:v>2009</x:v>
      </x:c>
      <x:c r="U131" s="10" t="n">
        <x:v>648</x:v>
      </x:c>
      <x:c r="V131" s="14" t="n">
        <x:f>IF(AND(ISNUMBER(G131),G131&gt;0),LOG10(G131)*'Method'!$B$8,"")</x:f>
        <x:v>4.137519438710616</x:v>
      </x:c>
      <x:c r="W131" s="14" t="n">
        <x:f>IF(AND(ISNUMBER(I131),I131&gt;0),LOG10(I131)*'Method'!$B$9,"")</x:f>
        <x:v>2.772663052285952</x:v>
      </x:c>
      <x:c r="X131" s="10" t="str">
        <x:f>IF(ISNUMBER(J131),SUM(G131,I131),"")</x:f>
      </x:c>
      <x:c r="Y131" s="10" t="str">
        <x:f>IF(ISNUMBER(K131),COUNTIFS($K$7:$K$1929,"&gt;"&amp;K131)+1,"")</x:f>
      </x:c>
      <x:c r="Z131" s="9" t="str"/>
      <x:c r="AA131" s="15" t="n">
        <x:v>46108</x:v>
      </x:c>
      <x:c r="AB131" s="9" t="str">
        <x:v>Unknown</x:v>
      </x:c>
    </x:row>
    <x:row r="132" ht="50" customHeight="1">
      <x:c r="A132" s="10" t="n">
        <x:f>IF(ISNUMBER(F132),RANK(F132,$F$7:$F$1929,0),"")</x:f>
        <x:v>114</x:v>
      </x:c>
      <x:c r="B132" s="9" t="str">
        <x:v>Parfums de Marly</x:v>
      </x:c>
      <x:c r="C132" s="9" t="str">
        <x:v>Carlisle</x:v>
      </x:c>
      <x:c r="D132" s="9" t="str">
        <x:v>Parfum</x:v>
      </x:c>
      <x:c r="E132" s="11" t="n">
        <x:v>2015</x:v>
      </x:c>
      <x:c r="F132" s="13" t="n">
        <x:v>8.4</x:v>
      </x:c>
      <x:c r="G132" s="10" t="n">
        <x:v>2707</x:v>
      </x:c>
      <x:c r="H132" s="12" t="n">
        <x:v>4.37</x:v>
      </x:c>
      <x:c r="I132" s="10" t="n">
        <x:v>5724</x:v>
      </x:c>
      <x:c r="J132" s="12" t="str">
        <x:f>IF(AND(M132="URL identity aligns",ISNUMBER(F132),ISNUMBER(H132),G132&gt;0,I132&gt;0,SUM(V132:W132)&gt;0),(F132*V132+((H132-1)/4*10)*W132)/SUM(V132:W132),"")</x:f>
      </x:c>
      <x:c r="K132" s="12" t="str">
        <x:f>IF(ISNUMBER(J132),(X132*J132+'Method'!$B$10*'Method'!$B$11)/(X132+'Method'!$B$10),"")</x:f>
      </x:c>
      <x:c r="L132" s="10" t="str">
        <x:f>IF(ISNUMBER(J132),COUNTIFS($J$7:$J$1929,"&gt;"&amp;J132)+1,"")</x:f>
      </x:c>
      <x:c r="M132" s="9" t="str">
        <x:v>Review required</x:v>
      </x:c>
      <x:c r="N132" s="9" t="str">
        <x:v>Concentration not explicit on both saved identities</x:v>
      </x:c>
      <x:c r="O132" s="9" t="str">
        <x:v>https://www.parfumo.com/Perfumes/Parfums_de_Marly/Carlisle</x:v>
      </x:c>
      <x:c r="P132" s="9" t="str">
        <x:v>https://www.fragrantica.com/perfume/Parfums-de-Marly/Carlisle-33514.html</x:v>
      </x:c>
      <x:c r="Q132" s="9" t="str">
        <x:v>https://media.parfumo.com/perfumes/f4/f43512-carlisle-parfums-de-marly_1200.jpg?width=720&amp;aspect_ratio=1:1</x:v>
      </x:c>
      <x:c r="R132" s="9" t="str">
        <x:v>https://fimgs.net/mdimg/perfume-thumbs/375x500.33514.jpg</x:v>
      </x:c>
      <x:c r="S132" s="9" t="str">
        <x:v>Carlisle</x:v>
      </x:c>
      <x:c r="T132" s="11" t="str">
        <x:v>2015</x:v>
      </x:c>
      <x:c r="U132" s="10" t="n">
        <x:v>84</x:v>
      </x:c>
      <x:c r="V132" s="14" t="n">
        <x:f>IF(AND(ISNUMBER(G132),G132&gt;0),LOG10(G132)*'Method'!$B$8,"")</x:f>
        <x:v>4.118985906924611</x:v>
      </x:c>
      <x:c r="W132" s="14" t="n">
        <x:f>IF(AND(ISNUMBER(I132),I132&gt;0),LOG10(I132)*'Method'!$B$9,"")</x:f>
        <x:v>3.0061597000701923</x:v>
      </x:c>
      <x:c r="X132" s="10" t="str">
        <x:f>IF(ISNUMBER(J132),SUM(G132,I132),"")</x:f>
      </x:c>
      <x:c r="Y132" s="10" t="str">
        <x:f>IF(ISNUMBER(K132),COUNTIFS($K$7:$K$1929,"&gt;"&amp;K132)+1,"")</x:f>
      </x:c>
      <x:c r="Z132" s="9" t="str"/>
      <x:c r="AA132" s="15" t="n">
        <x:v>46108</x:v>
      </x:c>
      <x:c r="AB132" s="9" t="str">
        <x:v>Unknown</x:v>
      </x:c>
    </x:row>
    <x:row r="133" ht="50" customHeight="1">
      <x:c r="A133" s="10" t="n">
        <x:f>IF(ISNUMBER(F133),RANK(F133,$F$7:$F$1929,0),"")</x:f>
        <x:v>114</x:v>
      </x:c>
      <x:c r="B133" s="9" t="str">
        <x:v>Louis Vuitton</x:v>
      </x:c>
      <x:c r="C133" s="9" t="str">
        <x:v>Pacific Chill</x:v>
      </x:c>
      <x:c r="D133" s="9" t="str">
        <x:v>Not recorded</x:v>
      </x:c>
      <x:c r="E133" s="11" t="n">
        <x:v>2023</x:v>
      </x:c>
      <x:c r="F133" s="13" t="n">
        <x:v>8.4</x:v>
      </x:c>
      <x:c r="G133" s="10" t="n">
        <x:v>2521</x:v>
      </x:c>
      <x:c r="H133" s="12" t="n">
        <x:v>4.45</x:v>
      </x:c>
      <x:c r="I133" s="10" t="n">
        <x:v>5365</x:v>
      </x:c>
      <x:c r="J133" s="12" t="str">
        <x:f>IF(AND(M133="URL identity aligns",ISNUMBER(F133),ISNUMBER(H133),G133&gt;0,I133&gt;0,SUM(V133:W133)&gt;0),(F133*V133+((H133-1)/4*10)*W133)/SUM(V133:W133),"")</x:f>
      </x:c>
      <x:c r="K133" s="12" t="str">
        <x:f>IF(ISNUMBER(J133),(X133*J133+'Method'!$B$10*'Method'!$B$11)/(X133+'Method'!$B$10),"")</x:f>
      </x:c>
      <x:c r="L133" s="10" t="str">
        <x:f>IF(ISNUMBER(J133),COUNTIFS($J$7:$J$1929,"&gt;"&amp;J133)+1,"")</x:f>
      </x:c>
      <x:c r="M133" s="9" t="str">
        <x:v>Review required</x:v>
      </x:c>
      <x:c r="N133" s="9" t="str">
        <x:v>Concentration not explicit on both saved identities</x:v>
      </x:c>
      <x:c r="O133" s="9" t="str">
        <x:v>https://www.parfumo.com/Perfumes/Louis_Vuitton/pacific-chill</x:v>
      </x:c>
      <x:c r="P133" s="9" t="str">
        <x:v>https://www.fragrantica.com/perfume/Louis-Vuitton/Pacific-Chill-81423.html</x:v>
      </x:c>
      <x:c r="Q133" s="9" t="str">
        <x:v>https://media.parfumo.com/perfumes/d8/d8608c-pacific-chill-louis-vuitton_1200.jpg?width=720&amp;aspect_ratio=1:1</x:v>
      </x:c>
      <x:c r="R133" s="9" t="str">
        <x:v>https://fimgs.net/mdimg/perfume-thumbs/375x500.81423.jpg</x:v>
      </x:c>
      <x:c r="S133" s="9" t="str">
        <x:v>Pacific Chill</x:v>
      </x:c>
      <x:c r="T133" s="11" t="str">
        <x:v>2023</x:v>
      </x:c>
      <x:c r="U133" s="10" t="n">
        <x:v>1652</x:v>
      </x:c>
      <x:c r="V133" s="14" t="n">
        <x:f>IF(AND(ISNUMBER(G133),G133&gt;0),LOG10(G133)*'Method'!$B$8,"")</x:f>
        <x:v>4.08188741481174</x:v>
      </x:c>
      <x:c r="W133" s="14" t="n">
        <x:f>IF(AND(ISNUMBER(I133),I133&gt;0),LOG10(I133)*'Method'!$B$9,"")</x:f>
        <x:v>2.983655781041576</x:v>
      </x:c>
      <x:c r="X133" s="10" t="str">
        <x:f>IF(ISNUMBER(J133),SUM(G133,I133),"")</x:f>
      </x:c>
      <x:c r="Y133" s="10" t="str">
        <x:f>IF(ISNUMBER(K133),COUNTIFS($K$7:$K$1929,"&gt;"&amp;K133)+1,"")</x:f>
      </x:c>
      <x:c r="Z133" s="9" t="str"/>
      <x:c r="AA133" s="15" t="n">
        <x:v>46108</x:v>
      </x:c>
      <x:c r="AB133" s="9" t="str">
        <x:v>Unknown</x:v>
      </x:c>
    </x:row>
    <x:row r="134" ht="50" customHeight="1">
      <x:c r="A134" s="10" t="n">
        <x:f>IF(ISNUMBER(F134),RANK(F134,$F$7:$F$1929,0),"")</x:f>
        <x:v>114</x:v>
      </x:c>
      <x:c r="B134" s="9" t="str">
        <x:v>Prada</x:v>
      </x:c>
      <x:c r="C134" s="9" t="str">
        <x:v>L'Homme Intense</x:v>
      </x:c>
      <x:c r="D134" s="9" t="str">
        <x:v>Intense</x:v>
      </x:c>
      <x:c r="E134" s="11" t="n">
        <x:v>2017</x:v>
      </x:c>
      <x:c r="F134" s="13" t="n">
        <x:v>8.4</x:v>
      </x:c>
      <x:c r="G134" s="10" t="n">
        <x:v>2386</x:v>
      </x:c>
      <x:c r="H134" s="12" t="n">
        <x:v>4.54</x:v>
      </x:c>
      <x:c r="I134" s="10" t="n">
        <x:v>6593</x:v>
      </x:c>
      <x:c r="J134" s="12" t="str">
        <x:f>IF(AND(M134="URL identity aligns",ISNUMBER(F134),ISNUMBER(H134),G134&gt;0,I134&gt;0,SUM(V134:W134)&gt;0),(F134*V134+((H134-1)/4*10)*W134)/SUM(V134:W134),"")</x:f>
      </x:c>
      <x:c r="K134" s="12" t="str">
        <x:f>IF(ISNUMBER(J134),(X134*J134+'Method'!$B$10*'Method'!$B$11)/(X134+'Method'!$B$10),"")</x:f>
      </x:c>
      <x:c r="L134" s="10" t="str">
        <x:f>IF(ISNUMBER(J134),COUNTIFS($J$7:$J$1929,"&gt;"&amp;J134)+1,"")</x:f>
      </x:c>
      <x:c r="M134" s="9" t="str">
        <x:v>Review required</x:v>
      </x:c>
      <x:c r="N134" s="9" t="str">
        <x:v>Concentration not explicit on both saved identities</x:v>
      </x:c>
      <x:c r="O134" s="9" t="str">
        <x:v>https://www.parfumo.com/Perfumes/Prada/L_Homme_Intense</x:v>
      </x:c>
      <x:c r="P134" s="9" t="str">
        <x:v>https://www.fragrantica.com/perfume/Prada/Prada-L-Homme-Intense-45396.html</x:v>
      </x:c>
      <x:c r="Q134" s="9" t="str">
        <x:v>https://media.parfumo.com/perfumes/b5/b59762-l-homme-intense-prada_1200.jpg?width=480&amp;aspect_ratio=1:1</x:v>
      </x:c>
      <x:c r="R134" s="9" t="str">
        <x:v>https://fimgs.net/mdimg/perfume-thumbs/375x500.45396.jpg</x:v>
      </x:c>
      <x:c r="S134" s="9" t="str">
        <x:v>L'Homme Intense</x:v>
      </x:c>
      <x:c r="T134" s="11" t="str">
        <x:v>2017</x:v>
      </x:c>
      <x:c r="U134" s="10" t="n">
        <x:v>308</x:v>
      </x:c>
      <x:c r="V134" s="14" t="n">
        <x:f>IF(AND(ISNUMBER(G134),G134&gt;0),LOG10(G134)*'Method'!$B$8,"")</x:f>
        <x:v>4.053204527201184</x:v>
      </x:c>
      <x:c r="W134" s="14" t="n">
        <x:f>IF(AND(ISNUMBER(I134),I134&gt;0),LOG10(I134)*'Method'!$B$9,"")</x:f>
        <x:v>3.0552664605949604</x:v>
      </x:c>
      <x:c r="X134" s="10" t="str">
        <x:f>IF(ISNUMBER(J134),SUM(G134,I134),"")</x:f>
      </x:c>
      <x:c r="Y134" s="10" t="str">
        <x:f>IF(ISNUMBER(K134),COUNTIFS($K$7:$K$1929,"&gt;"&amp;K134)+1,"")</x:f>
      </x:c>
      <x:c r="Z134" s="9" t="str"/>
      <x:c r="AA134" s="15" t="n">
        <x:v>46108</x:v>
      </x:c>
      <x:c r="AB134" s="9" t="str">
        <x:v>Unknown</x:v>
      </x:c>
    </x:row>
    <x:row r="135" ht="50" customHeight="1">
      <x:c r="A135" s="10" t="n">
        <x:f>IF(ISNUMBER(F135),RANK(F135,$F$7:$F$1929,0),"")</x:f>
        <x:v>114</x:v>
      </x:c>
      <x:c r="B135" s="9" t="str">
        <x:v>Hugo Boss</x:v>
      </x:c>
      <x:c r="C135" s="9" t="str">
        <x:v>Boss Bottled Absolu</x:v>
      </x:c>
      <x:c r="D135" s="9" t="str">
        <x:v>Absolu</x:v>
      </x:c>
      <x:c r="E135" s="11" t="n">
        <x:v>2024</x:v>
      </x:c>
      <x:c r="F135" s="13" t="n">
        <x:v>8.4</x:v>
      </x:c>
      <x:c r="G135" s="10" t="n">
        <x:v>1520</x:v>
      </x:c>
      <x:c r="H135" s="12" t="n">
        <x:v>4.46</x:v>
      </x:c>
      <x:c r="I135" s="10" t="n">
        <x:v>5394</x:v>
      </x:c>
      <x:c r="J135" s="12" t="str">
        <x:f>IF(AND(M135="URL identity aligns",ISNUMBER(F135),ISNUMBER(H135),G135&gt;0,I135&gt;0,SUM(V135:W135)&gt;0),(F135*V135+((H135-1)/4*10)*W135)/SUM(V135:W135),"")</x:f>
      </x:c>
      <x:c r="K135" s="12" t="str">
        <x:f>IF(ISNUMBER(J135),(X135*J135+'Method'!$B$10*'Method'!$B$11)/(X135+'Method'!$B$10),"")</x:f>
      </x:c>
      <x:c r="L135" s="10" t="str">
        <x:f>IF(ISNUMBER(J135),COUNTIFS($J$7:$J$1929,"&gt;"&amp;J135)+1,"")</x:f>
      </x:c>
      <x:c r="M135" s="9" t="str">
        <x:v>Review required</x:v>
      </x:c>
      <x:c r="N135" s="9" t="str">
        <x:v>Product, variant, gender or year terms differ between URLs; Concentration not explicit on both saved identities</x:v>
      </x:c>
      <x:c r="O135" s="9" t="str">
        <x:v>https://www.parfumo.com/Perfumes/Hugo_Boss/boss-bottled-absolu</x:v>
      </x:c>
      <x:c r="P135" s="9" t="str">
        <x:v>https://www.fragrantica.com/perfume/Hugo-Boss/Bottled-Absolu-96246.html</x:v>
      </x:c>
      <x:c r="Q135" s="9" t="str">
        <x:v>https://media.parfumo.com/perfumes/94/941e60-boss-bottled-absolu-hugo-boss_1200.jpg?width=720&amp;aspect_ratio=1:1</x:v>
      </x:c>
      <x:c r="R135" s="9" t="str">
        <x:v>https://fimgs.net/mdimg/perfume-thumbs/375x500.96246.jpg</x:v>
      </x:c>
      <x:c r="S135" s="9" t="str">
        <x:v>Boss Bottled Absolu</x:v>
      </x:c>
      <x:c r="T135" s="11" t="str">
        <x:v>2024</x:v>
      </x:c>
      <x:c r="U135" s="10" t="n">
        <x:v>1167</x:v>
      </x:c>
      <x:c r="V135" s="14" t="n">
        <x:f>IF(AND(ISNUMBER(G135),G135&gt;0),LOG10(G135)*'Method'!$B$8,"")</x:f>
        <x:v>3.8182123055337236</x:v>
      </x:c>
      <x:c r="W135" s="14" t="n">
        <x:f>IF(AND(ISNUMBER(I135),I135&gt;0),LOG10(I135)*'Method'!$B$9,"")</x:f>
        <x:v>2.985528753693496</x:v>
      </x:c>
      <x:c r="X135" s="10" t="str">
        <x:f>IF(ISNUMBER(J135),SUM(G135,I135),"")</x:f>
      </x:c>
      <x:c r="Y135" s="10" t="str">
        <x:f>IF(ISNUMBER(K135),COUNTIFS($K$7:$K$1929,"&gt;"&amp;K135)+1,"")</x:f>
      </x:c>
      <x:c r="Z135" s="9" t="str"/>
      <x:c r="AA135" s="15" t="n">
        <x:v>46108</x:v>
      </x:c>
      <x:c r="AB135" s="9" t="str">
        <x:v>Unknown</x:v>
      </x:c>
    </x:row>
    <x:row r="136" ht="50" customHeight="1">
      <x:c r="A136" s="10" t="n">
        <x:f>IF(ISNUMBER(F136),RANK(F136,$F$7:$F$1929,0),"")</x:f>
        <x:v>114</x:v>
      </x:c>
      <x:c r="B136" s="9" t="str">
        <x:v>Xerjoff</x:v>
      </x:c>
      <x:c r="C136" s="9" t="str">
        <x:v>Richwood</x:v>
      </x:c>
      <x:c r="D136" s="9" t="str">
        <x:v>Not recorded</x:v>
      </x:c>
      <x:c r="E136" s="11" t="n">
        <x:v>2010</x:v>
      </x:c>
      <x:c r="F136" s="13" t="n">
        <x:v>8.4</x:v>
      </x:c>
      <x:c r="G136" s="10" t="n">
        <x:v>1507</x:v>
      </x:c>
      <x:c r="H136" s="12" t="n">
        <x:v>4.41</x:v>
      </x:c>
      <x:c r="I136" s="10" t="n">
        <x:v>1693</x:v>
      </x:c>
      <x:c r="J136" s="12" t="str">
        <x:f>IF(AND(M136="URL identity aligns",ISNUMBER(F136),ISNUMBER(H136),G136&gt;0,I136&gt;0,SUM(V136:W136)&gt;0),(F136*V136+((H136-1)/4*10)*W136)/SUM(V136:W136),"")</x:f>
      </x:c>
      <x:c r="K136" s="12" t="str">
        <x:f>IF(ISNUMBER(J136),(X136*J136+'Method'!$B$10*'Method'!$B$11)/(X136+'Method'!$B$10),"")</x:f>
      </x:c>
      <x:c r="L136" s="10" t="str">
        <x:f>IF(ISNUMBER(J136),COUNTIFS($J$7:$J$1929,"&gt;"&amp;J136)+1,"")</x:f>
      </x:c>
      <x:c r="M136" s="9" t="str">
        <x:v>Review required</x:v>
      </x:c>
      <x:c r="N136" s="9" t="str">
        <x:v>Concentration not explicit on both saved identities</x:v>
      </x:c>
      <x:c r="O136" s="9" t="str">
        <x:v>https://www.parfumo.com/Perfumes/Xerjoff/richwood</x:v>
      </x:c>
      <x:c r="P136" s="9" t="str">
        <x:v>https://www.fragrantica.com/perfume/Xerjoff/Richwood-11703.html</x:v>
      </x:c>
      <x:c r="Q136" s="9" t="str">
        <x:v>https://media.parfumo.com/perfumes/69/6922bc-richwood-xerjoff_1200.jpg?width=720&amp;aspect_ratio=1:1</x:v>
      </x:c>
      <x:c r="R136" s="9" t="str">
        <x:v>https://fimgs.net/mdimg/perfume-thumbs/375x500.11703.jpg</x:v>
      </x:c>
      <x:c r="S136" s="9" t="str">
        <x:v>Richwood</x:v>
      </x:c>
      <x:c r="T136" s="11" t="str">
        <x:v>2010</x:v>
      </x:c>
      <x:c r="U136" s="10" t="n">
        <x:v>1538</x:v>
      </x:c>
      <x:c r="V136" s="14" t="n">
        <x:f>IF(AND(ISNUMBER(G136),G136&gt;0),LOG10(G136)*'Method'!$B$8,"")</x:f>
        <x:v>3.8137359027775557</x:v>
      </x:c>
      <x:c r="W136" s="14" t="n">
        <x:f>IF(AND(ISNUMBER(I136),I136&gt;0),LOG10(I136)*'Method'!$B$9,"")</x:f>
        <x:v>2.582925566487144</x:v>
      </x:c>
      <x:c r="X136" s="10" t="str">
        <x:f>IF(ISNUMBER(J136),SUM(G136,I136),"")</x:f>
      </x:c>
      <x:c r="Y136" s="10" t="str">
        <x:f>IF(ISNUMBER(K136),COUNTIFS($K$7:$K$1929,"&gt;"&amp;K136)+1,"")</x:f>
      </x:c>
      <x:c r="Z136" s="9" t="str"/>
      <x:c r="AA136" s="15" t="n">
        <x:v>46108</x:v>
      </x:c>
      <x:c r="AB136" s="9" t="str">
        <x:v>Unknown</x:v>
      </x:c>
    </x:row>
    <x:row r="137" ht="50" customHeight="1">
      <x:c r="A137" s="10" t="n">
        <x:f>IF(ISNUMBER(F137),RANK(F137,$F$7:$F$1929,0),"")</x:f>
        <x:v>114</x:v>
      </x:c>
      <x:c r="B137" s="9" t="str">
        <x:v>pana dora</x:v>
      </x:c>
      <x:c r="C137" s="9" t="str">
        <x:v>Moonlight</x:v>
      </x:c>
      <x:c r="D137" s="9" t="str">
        <x:v>Not recorded</x:v>
      </x:c>
      <x:c r="E137" s="11" t="n">
        <x:v>2023</x:v>
      </x:c>
      <x:c r="F137" s="13" t="n">
        <x:v>8.4</x:v>
      </x:c>
      <x:c r="G137" s="10" t="n">
        <x:v>1506</x:v>
      </x:c>
      <x:c r="H137" s="12" t="n">
        <x:v>4.19</x:v>
      </x:c>
      <x:c r="I137" s="10" t="n">
        <x:v>305</x:v>
      </x:c>
      <x:c r="J137" s="12" t="str">
        <x:f>IF(AND(M137="URL identity aligns",ISNUMBER(F137),ISNUMBER(H137),G137&gt;0,I137&gt;0,SUM(V137:W137)&gt;0),(F137*V137+((H137-1)/4*10)*W137)/SUM(V137:W137),"")</x:f>
      </x:c>
      <x:c r="K137" s="12" t="str">
        <x:f>IF(ISNUMBER(J137),(X137*J137+'Method'!$B$10*'Method'!$B$11)/(X137+'Method'!$B$10),"")</x:f>
      </x:c>
      <x:c r="L137" s="10" t="str">
        <x:f>IF(ISNUMBER(J137),COUNTIFS($J$7:$J$1929,"&gt;"&amp;J137)+1,"")</x:f>
      </x:c>
      <x:c r="M137" s="9" t="str">
        <x:v>Review required</x:v>
      </x:c>
      <x:c r="N137" s="9" t="str">
        <x:v>Concentration not explicit on both saved identities</x:v>
      </x:c>
      <x:c r="O137" s="9" t="str">
        <x:v>https://www.parfumo.com/Perfumes/pana-dora/moonlight</x:v>
      </x:c>
      <x:c r="P137" s="9" t="str">
        <x:v>https://www.fragrantica.com/perfume/Pana-Dora/Moonlight-81507.html</x:v>
      </x:c>
      <x:c r="Q137" s="9" t="str">
        <x:v>https://media.parfumo.com/perfumes/5a/5ab679-moonlight-pana-dora_1200.jpg?width=480&amp;aspect_ratio=1:1</x:v>
      </x:c>
      <x:c r="R137" s="9" t="str">
        <x:v>https://fimgs.net/mdimg/perfume-thumbs/375x500.81507.jpg</x:v>
      </x:c>
      <x:c r="S137" s="9" t="str">
        <x:v>Moonlight</x:v>
      </x:c>
      <x:c r="T137" s="11" t="str">
        <x:v>2023</x:v>
      </x:c>
      <x:c r="U137" s="10" t="n">
        <x:v>284</x:v>
      </x:c>
      <x:c r="V137" s="14" t="n">
        <x:f>IF(AND(ISNUMBER(G137),G137&gt;0),LOG10(G137)*'Method'!$B$8,"")</x:f>
        <x:v>3.813389966237616</x:v>
      </x:c>
      <x:c r="W137" s="14" t="n">
        <x:f>IF(AND(ISNUMBER(I137),I137&gt;0),LOG10(I137)*'Method'!$B$9,"")</x:f>
        <x:v>1.987439871477432</x:v>
      </x:c>
      <x:c r="X137" s="10" t="str">
        <x:f>IF(ISNUMBER(J137),SUM(G137,I137),"")</x:f>
      </x:c>
      <x:c r="Y137" s="10" t="str">
        <x:f>IF(ISNUMBER(K137),COUNTIFS($K$7:$K$1929,"&gt;"&amp;K137)+1,"")</x:f>
      </x:c>
      <x:c r="Z137" s="9" t="str"/>
      <x:c r="AA137" s="15" t="n">
        <x:v>46108</x:v>
      </x:c>
      <x:c r="AB137" s="9" t="str">
        <x:v>Unknown</x:v>
      </x:c>
    </x:row>
    <x:row r="138" ht="50" customHeight="1">
      <x:c r="A138" s="10" t="n">
        <x:f>IF(ISNUMBER(F138),RANK(F138,$F$7:$F$1929,0),"")</x:f>
        <x:v>114</x:v>
      </x:c>
      <x:c r="B138" s="9" t="str">
        <x:v>Creed</x:v>
      </x:c>
      <x:c r="C138" s="9" t="str">
        <x:v>Aventus Cologne</x:v>
      </x:c>
      <x:c r="D138" s="9" t="str">
        <x:v>Eau de Cologne</x:v>
      </x:c>
      <x:c r="E138" s="11" t="n">
        <x:v>2019</x:v>
      </x:c>
      <x:c r="F138" s="13" t="n">
        <x:v>8.4</x:v>
      </x:c>
      <x:c r="G138" s="10" t="n">
        <x:v>1417</x:v>
      </x:c>
      <x:c r="H138" s="12" t="n">
        <x:v>4.33</x:v>
      </x:c>
      <x:c r="I138" s="10" t="n">
        <x:v>3197</x:v>
      </x:c>
      <x:c r="J138" s="12" t="n">
        <x:f>IF(AND(M138="URL identity aligns",ISNUMBER(F138),ISNUMBER(H138),G138&gt;0,I138&gt;0,SUM(V138:W138)&gt;0),(F138*V138+((H138-1)/4*10)*W138)/SUM(V138:W138),"")</x:f>
        <x:v>8.368068249912396</x:v>
      </x:c>
      <x:c r="K138" s="12" t="n">
        <x:f>IF(ISNUMBER(J138),(X138*J138+'Method'!$B$10*'Method'!$B$11)/(X138+'Method'!$B$10),"")</x:f>
        <x:v>8.222969850714943</x:v>
      </x:c>
      <x:c r="L138" s="10" t="n">
        <x:f>IF(ISNUMBER(J138),COUNTIFS($J$7:$J$1929,"&gt;"&amp;J138)+1,"")</x:f>
        <x:v>24</x:v>
      </x:c>
      <x:c r="M138" s="9" t="str">
        <x:v>URL identity aligns</x:v>
      </x:c>
      <x:c r="N138" s="9" t="str">
        <x:v>Brand, name tokens and concentration agree in saved URLs</x:v>
      </x:c>
      <x:c r="O138" s="9" t="str">
        <x:v>https://www.parfumo.com/Perfumes/Creed/Aventus_Cologne</x:v>
      </x:c>
      <x:c r="P138" s="9" t="str">
        <x:v>https://www.fragrantica.com/perfume/Creed/Aventus-Cologne-51692.html</x:v>
      </x:c>
      <x:c r="Q138" s="9" t="str">
        <x:v>https://media.parfumo.com/perfumes/1b/1b64a3-aventus-cologne-creed_1200.jpg?width=720&amp;aspect_ratio=1:1</x:v>
      </x:c>
      <x:c r="R138" s="9" t="str">
        <x:v>https://fimgs.net/mdimg/perfume-thumbs/375x500.51692.jpg</x:v>
      </x:c>
      <x:c r="S138" s="9" t="str">
        <x:v>Aventus Cologne</x:v>
      </x:c>
      <x:c r="T138" s="11" t="str">
        <x:v>2019</x:v>
      </x:c>
      <x:c r="U138" s="10" t="n">
        <x:v>227</x:v>
      </x:c>
      <x:c r="V138" s="14" t="n">
        <x:f>IF(AND(ISNUMBER(G138),G138&gt;0),LOG10(G138)*'Method'!$B$8,"")</x:f>
        <x:v>3.7816438202969516</x:v>
      </x:c>
      <x:c r="W138" s="14" t="n">
        <x:f>IF(AND(ISNUMBER(I138),I138&gt;0),LOG10(I138)*'Method'!$B$9,"")</x:f>
        <x:v>2.803794109017352</x:v>
      </x:c>
      <x:c r="X138" s="10" t="n">
        <x:f>IF(ISNUMBER(J138),SUM(G138,I138),"")</x:f>
        <x:v>4614</x:v>
      </x:c>
      <x:c r="Y138" s="10" t="n">
        <x:f>IF(ISNUMBER(K138),COUNTIFS($K$7:$K$1929,"&gt;"&amp;K138)+1,"")</x:f>
        <x:v>16</x:v>
      </x:c>
      <x:c r="Z138" s="9" t="str"/>
      <x:c r="AA138" s="15" t="n">
        <x:v>46108</x:v>
      </x:c>
      <x:c r="AB138" s="9" t="str">
        <x:v>Unknown</x:v>
      </x:c>
    </x:row>
    <x:row r="139" ht="50" customHeight="1">
      <x:c r="A139" s="10" t="n">
        <x:f>IF(ISNUMBER(F139),RANK(F139,$F$7:$F$1929,0),"")</x:f>
        <x:v>114</x:v>
      </x:c>
      <x:c r="B139" s="9" t="str">
        <x:v>Anfas</x:v>
      </x:c>
      <x:c r="C139" s="9" t="str">
        <x:v>Ishq</x:v>
      </x:c>
      <x:c r="D139" s="9" t="str">
        <x:v>Not recorded</x:v>
      </x:c>
      <x:c r="E139" s="11" t="n">
        <x:v>2018</x:v>
      </x:c>
      <x:c r="F139" s="13" t="n">
        <x:v>8.4</x:v>
      </x:c>
      <x:c r="G139" s="10" t="n">
        <x:v>1409</x:v>
      </x:c>
      <x:c r="H139" s="12" t="n">
        <x:v>4.16</x:v>
      </x:c>
      <x:c r="I139" s="10" t="n">
        <x:v>232</x:v>
      </x:c>
      <x:c r="J139" s="12" t="str">
        <x:f>IF(AND(M139="URL identity aligns",ISNUMBER(F139),ISNUMBER(H139),G139&gt;0,I139&gt;0,SUM(V139:W139)&gt;0),(F139*V139+((H139-1)/4*10)*W139)/SUM(V139:W139),"")</x:f>
      </x:c>
      <x:c r="K139" s="12" t="str">
        <x:f>IF(ISNUMBER(J139),(X139*J139+'Method'!$B$10*'Method'!$B$11)/(X139+'Method'!$B$10),"")</x:f>
      </x:c>
      <x:c r="L139" s="10" t="str">
        <x:f>IF(ISNUMBER(J139),COUNTIFS($J$7:$J$1929,"&gt;"&amp;J139)+1,"")</x:f>
      </x:c>
      <x:c r="M139" s="9" t="str">
        <x:v>Review required</x:v>
      </x:c>
      <x:c r="N139" s="9" t="str">
        <x:v>Concentration not explicit on both saved identities</x:v>
      </x:c>
      <x:c r="O139" s="9" t="str">
        <x:v>https://www.parfumo.com/Perfumes/Anfas/ishq</x:v>
      </x:c>
      <x:c r="P139" s="9" t="str">
        <x:v>https://www.fragrantica.com/perfume/Anfas/Ishq-54903.html</x:v>
      </x:c>
      <x:c r="Q139" s="9" t="str">
        <x:v>https://media.parfumo.com/perfumes/ca/ca6259-ishq-anfas_1200.jpg?width=720&amp;aspect_ratio=1:1</x:v>
      </x:c>
      <x:c r="R139" s="9" t="str">
        <x:v>https://fimgs.net/mdimg/perfume-thumbs/375x500.54903.jpg</x:v>
      </x:c>
      <x:c r="S139" s="9" t="str">
        <x:v>Ishq</x:v>
      </x:c>
      <x:c r="T139" s="11" t="str">
        <x:v>2018</x:v>
      </x:c>
      <x:c r="U139" s="10" t="n">
        <x:v>490</x:v>
      </x:c>
      <x:c r="V139" s="14" t="n">
        <x:f>IF(AND(ISNUMBER(G139),G139&gt;0),LOG10(G139)*'Method'!$B$8,"")</x:f>
        <x:v>3.778693191731232</x:v>
      </x:c>
      <x:c r="W139" s="14" t="n">
        <x:f>IF(AND(ISNUMBER(I139),I139&gt;0),LOG10(I139)*'Method'!$B$9,"")</x:f>
        <x:v>1.89239038791272</x:v>
      </x:c>
      <x:c r="X139" s="10" t="str">
        <x:f>IF(ISNUMBER(J139),SUM(G139,I139),"")</x:f>
      </x:c>
      <x:c r="Y139" s="10" t="str">
        <x:f>IF(ISNUMBER(K139),COUNTIFS($K$7:$K$1929,"&gt;"&amp;K139)+1,"")</x:f>
      </x:c>
      <x:c r="Z139" s="9" t="str"/>
      <x:c r="AA139" s="15" t="n">
        <x:v>46108</x:v>
      </x:c>
      <x:c r="AB139" s="9" t="str">
        <x:v>Unknown</x:v>
      </x:c>
    </x:row>
    <x:row r="140" ht="50" customHeight="1">
      <x:c r="A140" s="10" t="n">
        <x:f>IF(ISNUMBER(F140),RANK(F140,$F$7:$F$1929,0),"")</x:f>
        <x:v>114</x:v>
      </x:c>
      <x:c r="B140" s="9" t="str">
        <x:v>The Merchant Of Venice</x:v>
      </x:c>
      <x:c r="C140" s="9" t="str">
        <x:v>Arabesque</x:v>
      </x:c>
      <x:c r="D140" s="9" t="str">
        <x:v>Not recorded</x:v>
      </x:c>
      <x:c r="E140" s="11" t="n">
        <x:v>2015</x:v>
      </x:c>
      <x:c r="F140" s="13" t="n">
        <x:v>8.4</x:v>
      </x:c>
      <x:c r="G140" s="10" t="n">
        <x:v>1322</x:v>
      </x:c>
      <x:c r="H140" s="12" t="n">
        <x:v>4.36</x:v>
      </x:c>
      <x:c r="I140" s="10" t="n">
        <x:v>1149</x:v>
      </x:c>
      <x:c r="J140" s="12" t="str">
        <x:f>IF(AND(M140="URL identity aligns",ISNUMBER(F140),ISNUMBER(H140),G140&gt;0,I140&gt;0,SUM(V140:W140)&gt;0),(F140*V140+((H140-1)/4*10)*W140)/SUM(V140:W140),"")</x:f>
      </x:c>
      <x:c r="K140" s="12" t="str">
        <x:f>IF(ISNUMBER(J140),(X140*J140+'Method'!$B$10*'Method'!$B$11)/(X140+'Method'!$B$10),"")</x:f>
      </x:c>
      <x:c r="L140" s="10" t="str">
        <x:f>IF(ISNUMBER(J140),COUNTIFS($J$7:$J$1929,"&gt;"&amp;J140)+1,"")</x:f>
      </x:c>
      <x:c r="M140" s="9" t="str">
        <x:v>Review required</x:v>
      </x:c>
      <x:c r="N140" s="9" t="str">
        <x:v>Concentration not explicit on both saved identities</x:v>
      </x:c>
      <x:c r="O140" s="9" t="str">
        <x:v>https://www.parfumo.com/Perfumes/The_Merchant_Of_Venice/Arabesque</x:v>
      </x:c>
      <x:c r="P140" s="9" t="str">
        <x:v>https://www.fragrantica.com/perfume/The-Merchant-of-Venice/Arabesque-32670.html</x:v>
      </x:c>
      <x:c r="Q140" s="9" t="str">
        <x:v>https://media.parfumo.com/perfumes/6a/6a9fb8-arabesque-the-merchant-of-venice_1200.jpg?width=720&amp;aspect_ratio=1:1</x:v>
      </x:c>
      <x:c r="R140" s="9" t="str">
        <x:v>https://fimgs.net/mdimg/perfume-thumbs/375x500.32670.jpg</x:v>
      </x:c>
      <x:c r="S140" s="9" t="str">
        <x:v>Arabesque</x:v>
      </x:c>
      <x:c r="T140" s="11" t="str">
        <x:v>2015</x:v>
      </x:c>
      <x:c r="U140" s="10" t="n">
        <x:v>990</x:v>
      </x:c>
      <x:c r="V140" s="14" t="n">
        <x:f>IF(AND(ISNUMBER(G140),G140&gt;0),LOG10(G140)*'Method'!$B$8,"")</x:f>
        <x:v>3.745477746179544</x:v>
      </x:c>
      <x:c r="W140" s="14" t="n">
        <x:f>IF(AND(ISNUMBER(I140),I140&gt;0),LOG10(I140)*'Method'!$B$9,"")</x:f>
        <x:v>2.4482560229506323</x:v>
      </x:c>
      <x:c r="X140" s="10" t="str">
        <x:f>IF(ISNUMBER(J140),SUM(G140,I140),"")</x:f>
      </x:c>
      <x:c r="Y140" s="10" t="str">
        <x:f>IF(ISNUMBER(K140),COUNTIFS($K$7:$K$1929,"&gt;"&amp;K140)+1,"")</x:f>
      </x:c>
      <x:c r="Z140" s="9" t="str"/>
      <x:c r="AA140" s="15" t="n">
        <x:v>46108</x:v>
      </x:c>
      <x:c r="AB140" s="9" t="str">
        <x:v>Unknown</x:v>
      </x:c>
    </x:row>
    <x:row r="141" ht="50" customHeight="1">
      <x:c r="A141" s="10" t="n">
        <x:f>IF(ISNUMBER(F141),RANK(F141,$F$7:$F$1929,0),"")</x:f>
        <x:v>114</x:v>
      </x:c>
      <x:c r="B141" s="9" t="str">
        <x:v>The House of Oud</x:v>
      </x:c>
      <x:c r="C141" s="9" t="str">
        <x:v>Dates Delight</x:v>
      </x:c>
      <x:c r="D141" s="9" t="str">
        <x:v>Not recorded</x:v>
      </x:c>
      <x:c r="E141" s="11" t="n">
        <x:v>2016</x:v>
      </x:c>
      <x:c r="F141" s="13" t="n">
        <x:v>8.4</x:v>
      </x:c>
      <x:c r="G141" s="10" t="n">
        <x:v>1253</x:v>
      </x:c>
      <x:c r="H141" s="12" t="n">
        <x:v>4.04</x:v>
      </x:c>
      <x:c r="I141" s="10" t="n">
        <x:v>1033</x:v>
      </x:c>
      <x:c r="J141" s="12" t="str">
        <x:f>IF(AND(M141="URL identity aligns",ISNUMBER(F141),ISNUMBER(H141),G141&gt;0,I141&gt;0,SUM(V141:W141)&gt;0),(F141*V141+((H141-1)/4*10)*W141)/SUM(V141:W141),"")</x:f>
      </x:c>
      <x:c r="K141" s="12" t="str">
        <x:f>IF(ISNUMBER(J141),(X141*J141+'Method'!$B$10*'Method'!$B$11)/(X141+'Method'!$B$10),"")</x:f>
      </x:c>
      <x:c r="L141" s="10" t="str">
        <x:f>IF(ISNUMBER(J141),COUNTIFS($J$7:$J$1929,"&gt;"&amp;J141)+1,"")</x:f>
      </x:c>
      <x:c r="M141" s="9" t="str">
        <x:v>Review required</x:v>
      </x:c>
      <x:c r="N141" s="9" t="str">
        <x:v>Concentration not explicit on both saved identities</x:v>
      </x:c>
      <x:c r="O141" s="9" t="str">
        <x:v>https://www.parfumo.com/Perfumes/The_House_of_Oud/Dates_Delight</x:v>
      </x:c>
      <x:c r="P141" s="9" t="str">
        <x:v>https://www.fragrantica.com/perfume/The-House-of-Oud/Dates-Delight-37820.html</x:v>
      </x:c>
      <x:c r="Q141" s="9" t="str">
        <x:v>https://media.parfumo.com/perfumes/18/186219-dates-delight-the-house-of-oud_1200.jpg?width=720&amp;aspect_ratio=1:1</x:v>
      </x:c>
      <x:c r="R141" s="9" t="str">
        <x:v>https://fimgs.net/mdimg/perfume-thumbs/375x500.37820.jpg</x:v>
      </x:c>
      <x:c r="S141" s="9" t="str">
        <x:v>Dates Delight</x:v>
      </x:c>
      <x:c r="T141" s="11" t="str">
        <x:v>2016</x:v>
      </x:c>
      <x:c r="U141" s="10" t="n">
        <x:v>264</x:v>
      </x:c>
      <x:c r="V141" s="14" t="n">
        <x:f>IF(AND(ISNUMBER(G141),G141&gt;0),LOG10(G141)*'Method'!$B$8,"")</x:f>
        <x:v>3.7175412851929797</x:v>
      </x:c>
      <x:c r="W141" s="14" t="n">
        <x:f>IF(AND(ISNUMBER(I141),I141&gt;0),LOG10(I141)*'Method'!$B$9,"")</x:f>
        <x:v>2.411280257215696</x:v>
      </x:c>
      <x:c r="X141" s="10" t="str">
        <x:f>IF(ISNUMBER(J141),SUM(G141,I141),"")</x:f>
      </x:c>
      <x:c r="Y141" s="10" t="str">
        <x:f>IF(ISNUMBER(K141),COUNTIFS($K$7:$K$1929,"&gt;"&amp;K141)+1,"")</x:f>
      </x:c>
      <x:c r="Z141" s="9" t="str"/>
      <x:c r="AA141" s="15" t="n">
        <x:v>46108</x:v>
      </x:c>
      <x:c r="AB141" s="9" t="str">
        <x:v>Unknown</x:v>
      </x:c>
    </x:row>
    <x:row r="142" ht="50" customHeight="1">
      <x:c r="A142" s="10" t="n">
        <x:f>IF(ISNUMBER(F142),RANK(F142,$F$7:$F$1929,0),"")</x:f>
        <x:v>114</x:v>
      </x:c>
      <x:c r="B142" s="9" t="str">
        <x:v>Roja Parfums</x:v>
      </x:c>
      <x:c r="C142" s="9" t="str">
        <x:v>Burlington 1819</x:v>
      </x:c>
      <x:c r="D142" s="9" t="str">
        <x:v>Parfum</x:v>
      </x:c>
      <x:c r="E142" s="11" t="n">
        <x:v>2020</x:v>
      </x:c>
      <x:c r="F142" s="13" t="n">
        <x:v>8.4</x:v>
      </x:c>
      <x:c r="G142" s="10" t="n">
        <x:v>1225</x:v>
      </x:c>
      <x:c r="H142" s="12" t="n">
        <x:v>4.3</x:v>
      </x:c>
      <x:c r="I142" s="10" t="n">
        <x:v>1808</x:v>
      </x:c>
      <x:c r="J142" s="12" t="str">
        <x:f>IF(AND(M142="URL identity aligns",ISNUMBER(F142),ISNUMBER(H142),G142&gt;0,I142&gt;0,SUM(V142:W142)&gt;0),(F142*V142+((H142-1)/4*10)*W142)/SUM(V142:W142),"")</x:f>
      </x:c>
      <x:c r="K142" s="12" t="str">
        <x:f>IF(ISNUMBER(J142),(X142*J142+'Method'!$B$10*'Method'!$B$11)/(X142+'Method'!$B$10),"")</x:f>
      </x:c>
      <x:c r="L142" s="10" t="str">
        <x:f>IF(ISNUMBER(J142),COUNTIFS($J$7:$J$1929,"&gt;"&amp;J142)+1,"")</x:f>
      </x:c>
      <x:c r="M142" s="9" t="str">
        <x:v>Review required</x:v>
      </x:c>
      <x:c r="N142" s="9" t="str">
        <x:v>Concentration not explicit on both saved identities</x:v>
      </x:c>
      <x:c r="O142" s="9" t="str">
        <x:v>https://www.parfumo.com/Perfumes/Roja_Parfums/burlington-1819</x:v>
      </x:c>
      <x:c r="P142" s="9" t="str">
        <x:v>https://www.fragrantica.com/perfume/Roja-Dove/Burlington-1819-62320.html</x:v>
      </x:c>
      <x:c r="Q142" s="9" t="str">
        <x:v>https://media.parfumo.com/perfumes/e0/e01c74-burlington-1819-roja-parfums_1200.jpg?width=720&amp;aspect_ratio=1:1</x:v>
      </x:c>
      <x:c r="R142" s="9" t="str">
        <x:v>https://fimgs.net/mdimg/perfume-thumbs/375x500.62320.jpg</x:v>
      </x:c>
      <x:c r="S142" s="9" t="str">
        <x:v>Burlington 1819</x:v>
      </x:c>
      <x:c r="T142" s="11" t="str">
        <x:v>2020</x:v>
      </x:c>
      <x:c r="U142" s="10" t="n">
        <x:v>1435</x:v>
      </x:c>
      <x:c r="V142" s="14" t="n">
        <x:f>IF(AND(ISNUMBER(G142),G142&gt;0),LOG10(G142)*'Method'!$B$8,"")</x:f>
        <x:v>3.7057633064406597</x:v>
      </x:c>
      <x:c r="W142" s="14" t="n">
        <x:f>IF(AND(ISNUMBER(I142),I142&gt;0),LOG10(I142)*'Method'!$B$9,"")</x:f>
        <x:v>2.6057587409114724</x:v>
      </x:c>
      <x:c r="X142" s="10" t="str">
        <x:f>IF(ISNUMBER(J142),SUM(G142,I142),"")</x:f>
      </x:c>
      <x:c r="Y142" s="10" t="str">
        <x:f>IF(ISNUMBER(K142),COUNTIFS($K$7:$K$1929,"&gt;"&amp;K142)+1,"")</x:f>
      </x:c>
      <x:c r="Z142" s="9" t="str"/>
      <x:c r="AA142" s="15" t="n">
        <x:v>46108</x:v>
      </x:c>
      <x:c r="AB142" s="9" t="str">
        <x:v>Unknown</x:v>
      </x:c>
    </x:row>
    <x:row r="143" ht="50" customHeight="1">
      <x:c r="A143" s="10" t="n">
        <x:f>IF(ISNUMBER(F143),RANK(F143,$F$7:$F$1929,0),"")</x:f>
        <x:v>114</x:v>
      </x:c>
      <x:c r="B143" s="9" t="str">
        <x:v>Maison Francis Kurkdjian</x:v>
      </x:c>
      <x:c r="C143" s="9" t="str">
        <x:v>Amyris Homme</x:v>
      </x:c>
      <x:c r="D143" s="9" t="str">
        <x:v>Extrait de Parfum</x:v>
      </x:c>
      <x:c r="E143" s="11" t="n">
        <x:v>2019</x:v>
      </x:c>
      <x:c r="F143" s="13" t="n">
        <x:v>8.4</x:v>
      </x:c>
      <x:c r="G143" s="10" t="n">
        <x:v>1154</x:v>
      </x:c>
      <x:c r="H143" s="12" t="n">
        <x:v>4.43</x:v>
      </x:c>
      <x:c r="I143" s="10" t="n">
        <x:v>1063</x:v>
      </x:c>
      <x:c r="J143" s="12" t="n">
        <x:f>IF(AND(M143="URL identity aligns",ISNUMBER(F143),ISNUMBER(H143),G143&gt;0,I143&gt;0,SUM(V143:W143)&gt;0),(F143*V143+((H143-1)/4*10)*W143)/SUM(V143:W143),"")</x:f>
        <x:v>8.469508438998858</x:v>
      </x:c>
      <x:c r="K143" s="12" t="n">
        <x:f>IF(ISNUMBER(J143),(X143*J143+'Method'!$B$10*'Method'!$B$11)/(X143+'Method'!$B$10),"")</x:f>
        <x:v>8.19445953671086</x:v>
      </x:c>
      <x:c r="L143" s="10" t="n">
        <x:f>IF(ISNUMBER(J143),COUNTIFS($J$7:$J$1929,"&gt;"&amp;J143)+1,"")</x:f>
        <x:v>11</x:v>
      </x:c>
      <x:c r="M143" s="9" t="str">
        <x:v>URL identity aligns</x:v>
      </x:c>
      <x:c r="N143" s="9" t="str">
        <x:v>Brand, name tokens and concentration agree in saved URLs</x:v>
      </x:c>
      <x:c r="O143" s="9" t="str">
        <x:v>https://www.parfumo.com/Perfumes/Maison_Francis_Kurkdjian/amyris-homme-extrait-de-parfum</x:v>
      </x:c>
      <x:c r="P143" s="9" t="str">
        <x:v>https://www.fragrantica.com/perfume/Maison-Francis-Kurkdjian/Amyris-Homme-Extrait-de-Parfum-59744.html</x:v>
      </x:c>
      <x:c r="Q143" s="9" t="str">
        <x:v>https://media.parfumo.com/perfumes/5d/5dae70-amyris-homme-extrait-de-parfum-maison-francis-kurkdjian_1200.jpg?width=720&amp;aspect_ratio=1:1</x:v>
      </x:c>
      <x:c r="R143" s="9" t="str">
        <x:v>https://fimgs.net/mdimg/perfume-thumbs/375x500.59744.jpg</x:v>
      </x:c>
      <x:c r="S143" s="9" t="str">
        <x:v>Amyris Homme</x:v>
      </x:c>
      <x:c r="T143" s="11" t="str">
        <x:v>2019</x:v>
      </x:c>
      <x:c r="U143" s="10" t="n">
        <x:v>1860</x:v>
      </x:c>
      <x:c r="V143" s="14" t="n">
        <x:f>IF(AND(ISNUMBER(G143),G143&gt;0),LOG10(G143)*'Method'!$B$8,"")</x:f>
        <x:v>3.6746469705836518</x:v>
      </x:c>
      <x:c r="W143" s="14" t="n">
        <x:f>IF(AND(ISNUMBER(I143),I143&gt;0),LOG10(I143)*'Method'!$B$9,"")</x:f>
        <x:v>2.42122661161864</x:v>
      </x:c>
      <x:c r="X143" s="10" t="n">
        <x:f>IF(ISNUMBER(J143),SUM(G143,I143),"")</x:f>
        <x:v>2217</x:v>
      </x:c>
      <x:c r="Y143" s="10" t="n">
        <x:f>IF(ISNUMBER(K143),COUNTIFS($K$7:$K$1929,"&gt;"&amp;K143)+1,"")</x:f>
        <x:v>18</x:v>
      </x:c>
      <x:c r="Z143" s="9" t="str"/>
      <x:c r="AA143" s="15" t="n">
        <x:v>46108</x:v>
      </x:c>
      <x:c r="AB143" s="9" t="str">
        <x:v>Unknown</x:v>
      </x:c>
    </x:row>
    <x:row r="144" ht="50" customHeight="1">
      <x:c r="A144" s="10" t="n">
        <x:f>IF(ISNUMBER(F144),RANK(F144,$F$7:$F$1929,0),"")</x:f>
        <x:v>114</x:v>
      </x:c>
      <x:c r="B144" s="9" t="str">
        <x:v>Liquides Imaginaires</x:v>
      </x:c>
      <x:c r="C144" s="9" t="str">
        <x:v>Liquide</x:v>
      </x:c>
      <x:c r="D144" s="9" t="str">
        <x:v>Not recorded</x:v>
      </x:c>
      <x:c r="E144" s="11" t="n">
        <x:v>2022</x:v>
      </x:c>
      <x:c r="F144" s="13" t="n">
        <x:v>8.4</x:v>
      </x:c>
      <x:c r="G144" s="10" t="n">
        <x:v>1058</x:v>
      </x:c>
      <x:c r="H144" s="12" t="n">
        <x:v>4.02</x:v>
      </x:c>
      <x:c r="I144" s="10" t="n">
        <x:v>623</x:v>
      </x:c>
      <x:c r="J144" s="12" t="str">
        <x:f>IF(AND(M144="URL identity aligns",ISNUMBER(F144),ISNUMBER(H144),G144&gt;0,I144&gt;0,SUM(V144:W144)&gt;0),(F144*V144+((H144-1)/4*10)*W144)/SUM(V144:W144),"")</x:f>
      </x:c>
      <x:c r="K144" s="12" t="str">
        <x:f>IF(ISNUMBER(J144),(X144*J144+'Method'!$B$10*'Method'!$B$11)/(X144+'Method'!$B$10),"")</x:f>
      </x:c>
      <x:c r="L144" s="10" t="str">
        <x:f>IF(ISNUMBER(J144),COUNTIFS($J$7:$J$1929,"&gt;"&amp;J144)+1,"")</x:f>
      </x:c>
      <x:c r="M144" s="9" t="str">
        <x:v>Review required</x:v>
      </x:c>
      <x:c r="N144" s="9" t="str">
        <x:v>Brand differs between product URLs; Product, variant, gender or year terms differ between URLs; Concentration not explicit on both saved identities</x:v>
      </x:c>
      <x:c r="O144" s="9" t="str">
        <x:v>https://www.parfumo.com/Perfumes/liquides-imaginaires/liquide-2022</x:v>
      </x:c>
      <x:c r="P144" s="9" t="str">
        <x:v>https://www.fragrantica.com/perfume/Les-Liquides-Imaginaires/Liquide-76680.html</x:v>
      </x:c>
      <x:c r="Q144" s="9" t="str">
        <x:v>https://media.parfumo.com/perfumes/0c/0cd6d7-liquide-2022-liquides-imaginaires_1200.jpg?width=720&amp;aspect_ratio=1:1</x:v>
      </x:c>
      <x:c r="R144" s="9" t="str">
        <x:v>https://fimgs.net/mdimg/perfume-thumbs/375x500.76680.jpg</x:v>
      </x:c>
      <x:c r="S144" s="9" t="str">
        <x:v>Liquide</x:v>
      </x:c>
      <x:c r="T144" s="11" t="str">
        <x:v>2022</x:v>
      </x:c>
      <x:c r="U144" s="10" t="n">
        <x:v>493</x:v>
      </x:c>
      <x:c r="V144" s="14" t="n">
        <x:f>IF(AND(ISNUMBER(G144),G144&gt;0),LOG10(G144)*'Method'!$B$8,"")</x:f>
        <x:v>3.6293828012390037</x:v>
      </x:c>
      <x:c r="W144" s="14" t="n">
        <x:f>IF(AND(ISNUMBER(I144),I144&gt;0),LOG10(I144)*'Method'!$B$9,"")</x:f>
        <x:v>2.2355904373273363</x:v>
      </x:c>
      <x:c r="X144" s="10" t="str">
        <x:f>IF(ISNUMBER(J144),SUM(G144,I144),"")</x:f>
      </x:c>
      <x:c r="Y144" s="10" t="str">
        <x:f>IF(ISNUMBER(K144),COUNTIFS($K$7:$K$1929,"&gt;"&amp;K144)+1,"")</x:f>
      </x:c>
      <x:c r="Z144" s="9" t="str"/>
      <x:c r="AA144" s="15" t="n">
        <x:v>46108</x:v>
      </x:c>
      <x:c r="AB144" s="9" t="str">
        <x:v>Unknown</x:v>
      </x:c>
    </x:row>
    <x:row r="145" ht="50" customHeight="1">
      <x:c r="A145" s="10" t="n">
        <x:f>IF(ISNUMBER(F145),RANK(F145,$F$7:$F$1929,0),"")</x:f>
        <x:v>114</x:v>
      </x:c>
      <x:c r="B145" s="9" t="str">
        <x:v>Louis Vuitton</x:v>
      </x:c>
      <x:c r="C145" s="9" t="str">
        <x:v>Les Sables Roses</x:v>
      </x:c>
      <x:c r="D145" s="9" t="str">
        <x:v>Not recorded</x:v>
      </x:c>
      <x:c r="E145" s="11" t="n">
        <x:v>2019</x:v>
      </x:c>
      <x:c r="F145" s="13" t="n">
        <x:v>8.4</x:v>
      </x:c>
      <x:c r="G145" s="10" t="n">
        <x:v>1055</x:v>
      </x:c>
      <x:c r="H145" s="12" t="n">
        <x:v>4.41</x:v>
      </x:c>
      <x:c r="I145" s="10" t="n">
        <x:v>1684</x:v>
      </x:c>
      <x:c r="J145" s="12" t="str">
        <x:f>IF(AND(M145="URL identity aligns",ISNUMBER(F145),ISNUMBER(H145),G145&gt;0,I145&gt;0,SUM(V145:W145)&gt;0),(F145*V145+((H145-1)/4*10)*W145)/SUM(V145:W145),"")</x:f>
      </x:c>
      <x:c r="K145" s="12" t="str">
        <x:f>IF(ISNUMBER(J145),(X145*J145+'Method'!$B$10*'Method'!$B$11)/(X145+'Method'!$B$10),"")</x:f>
      </x:c>
      <x:c r="L145" s="10" t="str">
        <x:f>IF(ISNUMBER(J145),COUNTIFS($J$7:$J$1929,"&gt;"&amp;J145)+1,"")</x:f>
      </x:c>
      <x:c r="M145" s="9" t="str">
        <x:v>Review required</x:v>
      </x:c>
      <x:c r="N145" s="9" t="str">
        <x:v>Concentration not explicit on both saved identities</x:v>
      </x:c>
      <x:c r="O145" s="9" t="str">
        <x:v>https://www.parfumo.com/Perfumes/Louis_Vuitton/Les_Sables_Roses</x:v>
      </x:c>
      <x:c r="P145" s="9" t="str">
        <x:v>https://www.fragrantica.com/perfume/Louis-Vuitton/Les-Sables-Roses-55040.html</x:v>
      </x:c>
      <x:c r="Q145" s="9" t="str">
        <x:v>https://media.parfumo.com/perfumes/30/3001b0-les-sables-roses-louis-vuitton_1200.jpg?width=720&amp;aspect_ratio=1:1</x:v>
      </x:c>
      <x:c r="R145" s="9" t="str">
        <x:v>https://fimgs.net/mdimg/perfume-thumbs/375x500.55040.jpg</x:v>
      </x:c>
      <x:c r="S145" s="9" t="str">
        <x:v>Les Sables Roses</x:v>
      </x:c>
      <x:c r="T145" s="11" t="str">
        <x:v>2019</x:v>
      </x:c>
      <x:c r="U145" s="10" t="n">
        <x:v>1610</x:v>
      </x:c>
      <x:c r="V145" s="14" t="n">
        <x:f>IF(AND(ISNUMBER(G145),G145&gt;0),LOG10(G145)*'Method'!$B$8,"")</x:f>
        <x:v>3.627902951560452</x:v>
      </x:c>
      <x:c r="W145" s="14" t="n">
        <x:f>IF(AND(ISNUMBER(I145),I145&gt;0),LOG10(I145)*'Method'!$B$9,"")</x:f>
        <x:v>2.581073669730904</x:v>
      </x:c>
      <x:c r="X145" s="10" t="str">
        <x:f>IF(ISNUMBER(J145),SUM(G145,I145),"")</x:f>
      </x:c>
      <x:c r="Y145" s="10" t="str">
        <x:f>IF(ISNUMBER(K145),COUNTIFS($K$7:$K$1929,"&gt;"&amp;K145)+1,"")</x:f>
      </x:c>
      <x:c r="Z145" s="9" t="str"/>
      <x:c r="AA145" s="15" t="n">
        <x:v>46108</x:v>
      </x:c>
      <x:c r="AB145" s="9" t="str">
        <x:v>Unknown</x:v>
      </x:c>
    </x:row>
    <x:row r="146" ht="50" customHeight="1">
      <x:c r="A146" s="10" t="n">
        <x:f>IF(ISNUMBER(F146),RANK(F146,$F$7:$F$1929,0),"")</x:f>
        <x:v>114</x:v>
      </x:c>
      <x:c r="B146" s="9" t="str">
        <x:v>Roja Parfums</x:v>
      </x:c>
      <x:c r="C146" s="9" t="str">
        <x:v>Diaghilev</x:v>
      </x:c>
      <x:c r="D146" s="9" t="str">
        <x:v>Parfum</x:v>
      </x:c>
      <x:c r="E146" s="11" t="n">
        <x:v>2010</x:v>
      </x:c>
      <x:c r="F146" s="13" t="n">
        <x:v>8.4</x:v>
      </x:c>
      <x:c r="G146" s="10" t="n">
        <x:v>956</x:v>
      </x:c>
      <x:c r="H146" s="12" t="n">
        <x:v>4.28</x:v>
      </x:c>
      <x:c r="I146" s="10" t="n">
        <x:v>1732</x:v>
      </x:c>
      <x:c r="J146" s="12" t="str">
        <x:f>IF(AND(M146="URL identity aligns",ISNUMBER(F146),ISNUMBER(H146),G146&gt;0,I146&gt;0,SUM(V146:W146)&gt;0),(F146*V146+((H146-1)/4*10)*W146)/SUM(V146:W146),"")</x:f>
      </x:c>
      <x:c r="K146" s="12" t="str">
        <x:f>IF(ISNUMBER(J146),(X146*J146+'Method'!$B$10*'Method'!$B$11)/(X146+'Method'!$B$10),"")</x:f>
      </x:c>
      <x:c r="L146" s="10" t="str">
        <x:f>IF(ISNUMBER(J146),COUNTIFS($J$7:$J$1929,"&gt;"&amp;J146)+1,"")</x:f>
      </x:c>
      <x:c r="M146" s="9" t="str">
        <x:v>Review required</x:v>
      </x:c>
      <x:c r="N146" s="9" t="str">
        <x:v>Concentration not explicit on both saved identities</x:v>
      </x:c>
      <x:c r="O146" s="9" t="str">
        <x:v>https://www.parfumo.com/Perfumes/Roja_Parfums/Diaghilev_Parfum</x:v>
      </x:c>
      <x:c r="P146" s="9" t="str">
        <x:v>https://www.fragrantica.com/perfume/Roja-Dove/Diaghilev-10109.html</x:v>
      </x:c>
      <x:c r="Q146" s="9" t="str">
        <x:v>https://media.parfumo.com/perfumes/30/30c7b9-diaghilev-parfum-roja-parfums_1200.jpg?width=720&amp;aspect_ratio=1:1</x:v>
      </x:c>
      <x:c r="R146" s="9" t="str">
        <x:v>https://fimgs.net/mdimg/perfume-thumbs/375x500.10109.jpg</x:v>
      </x:c>
      <x:c r="S146" s="9" t="str">
        <x:v>Diaghilev</x:v>
      </x:c>
      <x:c r="T146" s="11" t="str">
        <x:v>2010</x:v>
      </x:c>
      <x:c r="U146" s="10" t="n">
        <x:v>137</x:v>
      </x:c>
      <x:c r="V146" s="14" t="n">
        <x:f>IF(AND(ISNUMBER(G146),G146&gt;0),LOG10(G146)*'Method'!$B$8,"")</x:f>
        <x:v>3.57654947073132</x:v>
      </x:c>
      <x:c r="W146" s="14" t="n">
        <x:f>IF(AND(ISNUMBER(I146),I146&gt;0),LOG10(I146)*'Method'!$B$9,"")</x:f>
        <x:v>2.590838310145064</x:v>
      </x:c>
      <x:c r="X146" s="10" t="str">
        <x:f>IF(ISNUMBER(J146),SUM(G146,I146),"")</x:f>
      </x:c>
      <x:c r="Y146" s="10" t="str">
        <x:f>IF(ISNUMBER(K146),COUNTIFS($K$7:$K$1929,"&gt;"&amp;K146)+1,"")</x:f>
      </x:c>
      <x:c r="Z146" s="9" t="str"/>
      <x:c r="AA146" s="15" t="n">
        <x:v>46108</x:v>
      </x:c>
      <x:c r="AB146" s="9" t="str">
        <x:v>Unknown</x:v>
      </x:c>
    </x:row>
    <x:row r="147" ht="50" customHeight="1">
      <x:c r="A147" s="10" t="n">
        <x:f>IF(ISNUMBER(F147),RANK(F147,$F$7:$F$1929,0),"")</x:f>
        <x:v>114</x:v>
      </x:c>
      <x:c r="B147" s="9" t="str">
        <x:v>Hermès</x:v>
      </x:c>
      <x:c r="C147" s="9" t="str">
        <x:v>Ambre Narguilé</x:v>
      </x:c>
      <x:c r="D147" s="9" t="str">
        <x:v>Not recorded</x:v>
      </x:c>
      <x:c r="E147" s="11" t="n">
        <x:v>2004</x:v>
      </x:c>
      <x:c r="F147" s="13" t="n">
        <x:v>8.4</x:v>
      </x:c>
      <x:c r="G147" s="10" t="n">
        <x:v>948</x:v>
      </x:c>
      <x:c r="H147" s="12" t="n">
        <x:v>4.41</x:v>
      </x:c>
      <x:c r="I147" s="10" t="n">
        <x:v>4059</x:v>
      </x:c>
      <x:c r="J147" s="12" t="str">
        <x:f>IF(AND(M147="URL identity aligns",ISNUMBER(F147),ISNUMBER(H147),G147&gt;0,I147&gt;0,SUM(V147:W147)&gt;0),(F147*V147+((H147-1)/4*10)*W147)/SUM(V147:W147),"")</x:f>
      </x:c>
      <x:c r="K147" s="12" t="str">
        <x:f>IF(ISNUMBER(J147),(X147*J147+'Method'!$B$10*'Method'!$B$11)/(X147+'Method'!$B$10),"")</x:f>
      </x:c>
      <x:c r="L147" s="10" t="str">
        <x:f>IF(ISNUMBER(J147),COUNTIFS($J$7:$J$1929,"&gt;"&amp;J147)+1,"")</x:f>
      </x:c>
      <x:c r="M147" s="9" t="str">
        <x:v>Review required</x:v>
      </x:c>
      <x:c r="N147" s="9" t="str">
        <x:v>Product, variant, gender or year terms differ between URLs; Concentration not explicit on both saved identities</x:v>
      </x:c>
      <x:c r="O147" s="9" t="str">
        <x:v>https://www.parfumo.com/Perfumes/Hermes/ambre-narguile</x:v>
      </x:c>
      <x:c r="P147" s="9" t="str">
        <x:v>https://www.fragrantica.com/perfume/Hermes/Hermessence-Ambre-Narguile-2669.html</x:v>
      </x:c>
      <x:c r="Q147" s="9" t="str">
        <x:v>https://media.parfumo.com/perfumes/16/162f6e-ambre-narguile-hermes_1200.jpg?width=720&amp;aspect_ratio=1:1</x:v>
      </x:c>
      <x:c r="R147" s="9" t="str">
        <x:v>https://fimgs.net/mdimg/perfume-thumbs/375x500.2669.jpg</x:v>
      </x:c>
      <x:c r="S147" s="9" t="str">
        <x:v>Ambre Narguilé</x:v>
      </x:c>
      <x:c r="T147" s="11" t="str">
        <x:v>2004</x:v>
      </x:c>
      <x:c r="U147" s="10" t="n">
        <x:v>120</x:v>
      </x:c>
      <x:c r="V147" s="14" t="n">
        <x:f>IF(AND(ISNUMBER(G147),G147&gt;0),LOG10(G147)*'Method'!$B$8,"")</x:f>
        <x:v>3.572170004805684</x:v>
      </x:c>
      <x:c r="W147" s="14" t="n">
        <x:f>IF(AND(ISNUMBER(I147),I147&gt;0),LOG10(I147)*'Method'!$B$9,"")</x:f>
        <x:v>2.8867352410538323</x:v>
      </x:c>
      <x:c r="X147" s="10" t="str">
        <x:f>IF(ISNUMBER(J147),SUM(G147,I147),"")</x:f>
      </x:c>
      <x:c r="Y147" s="10" t="str">
        <x:f>IF(ISNUMBER(K147),COUNTIFS($K$7:$K$1929,"&gt;"&amp;K147)+1,"")</x:f>
      </x:c>
      <x:c r="Z147" s="9" t="str"/>
      <x:c r="AA147" s="15" t="n">
        <x:v>46108</x:v>
      </x:c>
      <x:c r="AB147" s="9" t="str">
        <x:v>Unknown</x:v>
      </x:c>
    </x:row>
    <x:row r="148" ht="50" customHeight="1">
      <x:c r="A148" s="10" t="n">
        <x:f>IF(ISNUMBER(F148),RANK(F148,$F$7:$F$1929,0),"")</x:f>
        <x:v>114</x:v>
      </x:c>
      <x:c r="B148" s="9" t="str">
        <x:v>Editions de Parfums Frédéric Malle</x:v>
      </x:c>
      <x:c r="C148" s="9" t="str">
        <x:v>The Moon القمر</x:v>
      </x:c>
      <x:c r="D148" s="9" t="str">
        <x:v>Parfum</x:v>
      </x:c>
      <x:c r="E148" s="11" t="n">
        <x:v>2019</x:v>
      </x:c>
      <x:c r="F148" s="13" t="n">
        <x:v>8.4</x:v>
      </x:c>
      <x:c r="G148" s="10" t="n">
        <x:v>865</x:v>
      </x:c>
      <x:c r="H148" s="12" t="n">
        <x:v>4.25</x:v>
      </x:c>
      <x:c r="I148" s="10" t="n">
        <x:v>1675</x:v>
      </x:c>
      <x:c r="J148" s="12" t="str">
        <x:f>IF(AND(M148="URL identity aligns",ISNUMBER(F148),ISNUMBER(H148),G148&gt;0,I148&gt;0,SUM(V148:W148)&gt;0),(F148*V148+((H148-1)/4*10)*W148)/SUM(V148:W148),"")</x:f>
      </x:c>
      <x:c r="K148" s="12" t="str">
        <x:f>IF(ISNUMBER(J148),(X148*J148+'Method'!$B$10*'Method'!$B$11)/(X148+'Method'!$B$10),"")</x:f>
      </x:c>
      <x:c r="L148" s="10" t="str">
        <x:f>IF(ISNUMBER(J148),COUNTIFS($J$7:$J$1929,"&gt;"&amp;J148)+1,"")</x:f>
      </x:c>
      <x:c r="M148" s="9" t="str">
        <x:v>Review required</x:v>
      </x:c>
      <x:c r="N148" s="9" t="str">
        <x:v>Brand differs between product URLs; Export brand differs from Parfumo URL; Product, variant, gender or year terms differ between URLs; Concentration not explicit on both saved identities</x:v>
      </x:c>
      <x:c r="O148" s="9" t="str">
        <x:v>https://www.parfumo.com/Perfumes/Editions_de_Parfum_Frederic_Malle/the-moon-1</x:v>
      </x:c>
      <x:c r="P148" s="9" t="str">
        <x:v>https://www.fragrantica.com/perfume/Frederic-Malle/The-Moon-56095.html</x:v>
      </x:c>
      <x:c r="Q148" s="9" t="str">
        <x:v>https://media.parfumo.com/perfumes/fb/fbee1f-the-moon-editions-de-parfums-frederic-malle_1200.jpg?width=720&amp;aspect_ratio=1:1</x:v>
      </x:c>
      <x:c r="R148" s="9" t="str">
        <x:v>https://fimgs.net/mdimg/perfume-thumbs/375x500.56095.jpg?t=1772751254</x:v>
      </x:c>
      <x:c r="S148" s="9" t="str">
        <x:v>The Moon القمر</x:v>
      </x:c>
      <x:c r="T148" s="11" t="str">
        <x:v>2019</x:v>
      </x:c>
      <x:c r="U148" s="10" t="n">
        <x:v>786</x:v>
      </x:c>
      <x:c r="V148" s="14" t="n">
        <x:f>IF(AND(ISNUMBER(G148),G148&gt;0),LOG10(G148)*'Method'!$B$8,"")</x:f>
        <x:v>3.5244193289577717</x:v>
      </x:c>
      <x:c r="W148" s="14" t="n">
        <x:f>IF(AND(ISNUMBER(I148),I148&gt;0),LOG10(I148)*'Method'!$B$9,"")</x:f>
        <x:v>2.579211849098288</x:v>
      </x:c>
      <x:c r="X148" s="10" t="str">
        <x:f>IF(ISNUMBER(J148),SUM(G148,I148),"")</x:f>
      </x:c>
      <x:c r="Y148" s="10" t="str">
        <x:f>IF(ISNUMBER(K148),COUNTIFS($K$7:$K$1929,"&gt;"&amp;K148)+1,"")</x:f>
      </x:c>
      <x:c r="Z148" s="9" t="str"/>
      <x:c r="AA148" s="15" t="n">
        <x:v>46108</x:v>
      </x:c>
      <x:c r="AB148" s="9" t="str">
        <x:v>Unknown</x:v>
      </x:c>
    </x:row>
    <x:row r="149" ht="50" customHeight="1">
      <x:c r="A149" s="10" t="n">
        <x:f>IF(ISNUMBER(F149),RANK(F149,$F$7:$F$1929,0),"")</x:f>
        <x:v>114</x:v>
      </x:c>
      <x:c r="B149" s="9" t="str">
        <x:v>Roja Parfums</x:v>
      </x:c>
      <x:c r="C149" s="9" t="str">
        <x:v>Manhattan</x:v>
      </x:c>
      <x:c r="D149" s="9" t="str">
        <x:v>Eau de Parfum</x:v>
      </x:c>
      <x:c r="E149" s="11" t="n">
        <x:v>2022</x:v>
      </x:c>
      <x:c r="F149" s="13" t="n">
        <x:v>8.4</x:v>
      </x:c>
      <x:c r="G149" s="10" t="n">
        <x:v>744</x:v>
      </x:c>
      <x:c r="H149" s="12" t="n">
        <x:v>3.81</x:v>
      </x:c>
      <x:c r="I149" s="10" t="n">
        <x:v>139</x:v>
      </x:c>
      <x:c r="J149" s="12" t="str">
        <x:f>IF(AND(M149="URL identity aligns",ISNUMBER(F149),ISNUMBER(H149),G149&gt;0,I149&gt;0,SUM(V149:W149)&gt;0),(F149*V149+((H149-1)/4*10)*W149)/SUM(V149:W149),"")</x:f>
      </x:c>
      <x:c r="K149" s="12" t="str">
        <x:f>IF(ISNUMBER(J149),(X149*J149+'Method'!$B$10*'Method'!$B$11)/(X149+'Method'!$B$10),"")</x:f>
      </x:c>
      <x:c r="L149" s="10" t="str">
        <x:f>IF(ISNUMBER(J149),COUNTIFS($J$7:$J$1929,"&gt;"&amp;J149)+1,"")</x:f>
      </x:c>
      <x:c r="M149" s="9" t="str">
        <x:v>Review required</x:v>
      </x:c>
      <x:c r="N149" s="9" t="str">
        <x:v>Concentration not explicit on both saved identities</x:v>
      </x:c>
      <x:c r="O149" s="9" t="str">
        <x:v>https://www.parfumo.com/Perfumes/Roja_Parfums/manhattan-eau-de-parfum</x:v>
      </x:c>
      <x:c r="P149" s="9" t="str">
        <x:v>https://www.fragrantica.com/perfume/Roja-Dove/Manhattan-69553.html</x:v>
      </x:c>
      <x:c r="Q149" s="9" t="str">
        <x:v>https://media.parfumo.com/perfumes/0d/0d3606-manhattan-eau-de-parfum-roja-parfums_1200.jpg?width=720&amp;aspect_ratio=1:1</x:v>
      </x:c>
      <x:c r="R149" s="9" t="str">
        <x:v>https://fimgs.net/mdimg/perfume-thumbs/375x500.69553.jpg</x:v>
      </x:c>
      <x:c r="S149" s="9" t="str">
        <x:v>Manhattan</x:v>
      </x:c>
      <x:c r="T149" s="11" t="str">
        <x:v>2022</x:v>
      </x:c>
      <x:c r="U149" s="10" t="n">
        <x:v>597</x:v>
      </x:c>
      <x:c r="V149" s="14" t="n">
        <x:f>IF(AND(ISNUMBER(G149),G149&gt;0),LOG10(G149)*'Method'!$B$8,"")</x:f>
        <x:v>3.4458875226550556</x:v>
      </x:c>
      <x:c r="W149" s="14" t="n">
        <x:f>IF(AND(ISNUMBER(I149),I149&gt;0),LOG10(I149)*'Method'!$B$9,"")</x:f>
        <x:v>1.7144118402032722</x:v>
      </x:c>
      <x:c r="X149" s="10" t="str">
        <x:f>IF(ISNUMBER(J149),SUM(G149,I149),"")</x:f>
      </x:c>
      <x:c r="Y149" s="10" t="str">
        <x:f>IF(ISNUMBER(K149),COUNTIFS($K$7:$K$1929,"&gt;"&amp;K149)+1,"")</x:f>
      </x:c>
      <x:c r="Z149" s="9" t="str"/>
      <x:c r="AA149" s="15" t="n">
        <x:v>46108</x:v>
      </x:c>
      <x:c r="AB149" s="9" t="str">
        <x:v>Unknown</x:v>
      </x:c>
    </x:row>
    <x:row r="150" ht="50" customHeight="1">
      <x:c r="A150" s="10" t="n">
        <x:f>IF(ISNUMBER(F150),RANK(F150,$F$7:$F$1929,0),"")</x:f>
        <x:v>114</x:v>
      </x:c>
      <x:c r="B150" s="9" t="str">
        <x:v>Xerjoff</x:v>
      </x:c>
      <x:c r="C150" s="9" t="str">
        <x:v>Alexandria Orientale</x:v>
      </x:c>
      <x:c r="D150" s="9" t="str">
        <x:v>Not recorded</x:v>
      </x:c>
      <x:c r="E150" s="11" t="n">
        <x:v>2018</x:v>
      </x:c>
      <x:c r="F150" s="13" t="n">
        <x:v>8.4</x:v>
      </x:c>
      <x:c r="G150" s="10" t="n">
        <x:v>731</x:v>
      </x:c>
      <x:c r="H150" s="12" t="n">
        <x:v>4.12</x:v>
      </x:c>
      <x:c r="I150" s="10" t="n">
        <x:v>394</x:v>
      </x:c>
      <x:c r="J150" s="12" t="str">
        <x:f>IF(AND(M150="URL identity aligns",ISNUMBER(F150),ISNUMBER(H150),G150&gt;0,I150&gt;0,SUM(V150:W150)&gt;0),(F150*V150+((H150-1)/4*10)*W150)/SUM(V150:W150),"")</x:f>
      </x:c>
      <x:c r="K150" s="12" t="str">
        <x:f>IF(ISNUMBER(J150),(X150*J150+'Method'!$B$10*'Method'!$B$11)/(X150+'Method'!$B$10),"")</x:f>
      </x:c>
      <x:c r="L150" s="10" t="str">
        <x:f>IF(ISNUMBER(J150),COUNTIFS($J$7:$J$1929,"&gt;"&amp;J150)+1,"")</x:f>
      </x:c>
      <x:c r="M150" s="9" t="str">
        <x:v>Review required</x:v>
      </x:c>
      <x:c r="N150" s="9" t="str">
        <x:v>Concentration not explicit on both saved identities</x:v>
      </x:c>
      <x:c r="O150" s="9" t="str">
        <x:v>https://www.parfumo.com/Perfumes/Xerjoff/alexandria-orientale</x:v>
      </x:c>
      <x:c r="P150" s="9" t="str">
        <x:v>https://www.fragrantica.com/perfume/Xerjoff/Alexandria-Orientale-51439.html</x:v>
      </x:c>
      <x:c r="Q150" s="9" t="str">
        <x:v>https://media.parfumo.com/perfumes/f6/f647cd-alexandria-orientale-xerjoff_1200.jpg?width=720&amp;aspect_ratio=1:1</x:v>
      </x:c>
      <x:c r="R150" s="9" t="str">
        <x:v>https://fimgs.net/mdimg/perfume-thumbs/375x500.51439.jpg</x:v>
      </x:c>
      <x:c r="S150" s="9" t="str">
        <x:v>Alexandria Orientale</x:v>
      </x:c>
      <x:c r="T150" s="11" t="str">
        <x:v>2018</x:v>
      </x:c>
      <x:c r="U150" s="10" t="n">
        <x:v>372</x:v>
      </x:c>
      <x:c r="V150" s="14" t="n">
        <x:f>IF(AND(ISNUMBER(G150),G150&gt;0),LOG10(G150)*'Method'!$B$8,"")</x:f>
        <x:v>3.4367008523494316</x:v>
      </x:c>
      <x:c r="W150" s="14" t="n">
        <x:f>IF(AND(ISNUMBER(I150),I150&gt;0),LOG10(I150)*'Method'!$B$9,"")</x:f>
        <x:v>2.076396977460456</x:v>
      </x:c>
      <x:c r="X150" s="10" t="str">
        <x:f>IF(ISNUMBER(J150),SUM(G150,I150),"")</x:f>
      </x:c>
      <x:c r="Y150" s="10" t="str">
        <x:f>IF(ISNUMBER(K150),COUNTIFS($K$7:$K$1929,"&gt;"&amp;K150)+1,"")</x:f>
      </x:c>
      <x:c r="Z150" s="9" t="str"/>
      <x:c r="AA150" s="15" t="n">
        <x:v>46108</x:v>
      </x:c>
      <x:c r="AB150" s="9" t="str">
        <x:v>Unknown</x:v>
      </x:c>
    </x:row>
    <x:row r="151" ht="50" customHeight="1">
      <x:c r="A151" s="10" t="n">
        <x:f>IF(ISNUMBER(F151),RANK(F151,$F$7:$F$1929,0),"")</x:f>
        <x:v>114</x:v>
      </x:c>
      <x:c r="B151" s="9" t="str">
        <x:v>Amouage</x:v>
      </x:c>
      <x:c r="C151" s="9" t="str">
        <x:v>Interlude 53</x:v>
      </x:c>
      <x:c r="D151" s="9" t="str">
        <x:v>Not recorded</x:v>
      </x:c>
      <x:c r="E151" s="11" t="n">
        <x:v>2020</x:v>
      </x:c>
      <x:c r="F151" s="13" t="n">
        <x:v>8.4</x:v>
      </x:c>
      <x:c r="G151" s="10" t="n">
        <x:v>694</x:v>
      </x:c>
      <x:c r="H151" s="12" t="n">
        <x:v>4.43</x:v>
      </x:c>
      <x:c r="I151" s="10" t="n">
        <x:v>1424</x:v>
      </x:c>
      <x:c r="J151" s="12" t="str">
        <x:f>IF(AND(M151="URL identity aligns",ISNUMBER(F151),ISNUMBER(H151),G151&gt;0,I151&gt;0,SUM(V151:W151)&gt;0),(F151*V151+((H151-1)/4*10)*W151)/SUM(V151:W151),"")</x:f>
      </x:c>
      <x:c r="K151" s="12" t="str">
        <x:f>IF(ISNUMBER(J151),(X151*J151+'Method'!$B$10*'Method'!$B$11)/(X151+'Method'!$B$10),"")</x:f>
      </x:c>
      <x:c r="L151" s="10" t="str">
        <x:f>IF(ISNUMBER(J151),COUNTIFS($J$7:$J$1929,"&gt;"&amp;J151)+1,"")</x:f>
      </x:c>
      <x:c r="M151" s="9" t="str">
        <x:v>Review required</x:v>
      </x:c>
      <x:c r="N151" s="9" t="str">
        <x:v>Product, variant, gender or year terms differ between URLs; Concentration not explicit on both saved identities</x:v>
      </x:c>
      <x:c r="O151" s="9" t="str">
        <x:v>https://www.parfumo.com/Perfumes/Amouage/interlude-53</x:v>
      </x:c>
      <x:c r="P151" s="9" t="str">
        <x:v>https://www.fragrantica.com/perfume/Amouage/Interlude-53-Man-64153.html</x:v>
      </x:c>
      <x:c r="Q151" s="9" t="str">
        <x:v>https://media.parfumo.com/perfumes/4d/4d70b7-interlude-53-amouage_1200.jpg?width=720&amp;aspect_ratio=1:1</x:v>
      </x:c>
      <x:c r="R151" s="9" t="str">
        <x:v>https://fimgs.net/mdimg/perfume-thumbs/375x500.64153.jpg</x:v>
      </x:c>
      <x:c r="S151" s="9" t="str">
        <x:v>Interlude 53</x:v>
      </x:c>
      <x:c r="T151" s="11" t="str">
        <x:v>2020</x:v>
      </x:c>
      <x:c r="U151" s="10" t="n">
        <x:v>1200</x:v>
      </x:c>
      <x:c r="V151" s="14" t="n">
        <x:f>IF(AND(ISNUMBER(G151),G151&gt;0),LOG10(G151)*'Method'!$B$8,"")</x:f>
        <x:v>3.40963136454582</x:v>
      </x:c>
      <x:c r="W151" s="14" t="n">
        <x:f>IF(AND(ISNUMBER(I151),I151&gt;0),LOG10(I151)*'Method'!$B$9,"")</x:f>
        <x:v>2.522807991440672</x:v>
      </x:c>
      <x:c r="X151" s="10" t="str">
        <x:f>IF(ISNUMBER(J151),SUM(G151,I151),"")</x:f>
      </x:c>
      <x:c r="Y151" s="10" t="str">
        <x:f>IF(ISNUMBER(K151),COUNTIFS($K$7:$K$1929,"&gt;"&amp;K151)+1,"")</x:f>
      </x:c>
      <x:c r="Z151" s="9" t="str"/>
      <x:c r="AA151" s="15" t="n">
        <x:v>46108</x:v>
      </x:c>
      <x:c r="AB151" s="9" t="str">
        <x:v>Unknown</x:v>
      </x:c>
    </x:row>
    <x:row r="152" ht="50" customHeight="1">
      <x:c r="A152" s="10" t="n">
        <x:f>IF(ISNUMBER(F152),RANK(F152,$F$7:$F$1929,0),"")</x:f>
        <x:v>114</x:v>
      </x:c>
      <x:c r="B152" s="9" t="str">
        <x:v>Acqua di Parma</x:v>
      </x:c>
      <x:c r="C152" s="9" t="str">
        <x:v>Buongiorno</x:v>
      </x:c>
      <x:c r="D152" s="9" t="str">
        <x:v>Not recorded</x:v>
      </x:c>
      <x:c r="E152" s="11" t="n">
        <x:v>2025</x:v>
      </x:c>
      <x:c r="F152" s="13" t="n">
        <x:v>8.4</x:v>
      </x:c>
      <x:c r="G152" s="10" t="n">
        <x:v>654</x:v>
      </x:c>
      <x:c r="H152" s="12" t="n">
        <x:v>4.43</x:v>
      </x:c>
      <x:c r="I152" s="10" t="n">
        <x:v>943</x:v>
      </x:c>
      <x:c r="J152" s="12" t="str">
        <x:f>IF(AND(M152="URL identity aligns",ISNUMBER(F152),ISNUMBER(H152),G152&gt;0,I152&gt;0,SUM(V152:W152)&gt;0),(F152*V152+((H152-1)/4*10)*W152)/SUM(V152:W152),"")</x:f>
      </x:c>
      <x:c r="K152" s="12" t="str">
        <x:f>IF(ISNUMBER(J152),(X152*J152+'Method'!$B$10*'Method'!$B$11)/(X152+'Method'!$B$10),"")</x:f>
      </x:c>
      <x:c r="L152" s="10" t="str">
        <x:f>IF(ISNUMBER(J152),COUNTIFS($J$7:$J$1929,"&gt;"&amp;J152)+1,"")</x:f>
      </x:c>
      <x:c r="M152" s="9" t="str">
        <x:v>Review required</x:v>
      </x:c>
      <x:c r="N152" s="9" t="str">
        <x:v>Concentration not explicit on both saved identities</x:v>
      </x:c>
      <x:c r="O152" s="9" t="str">
        <x:v>https://www.parfumo.com/Perfumes/Acqua_di_Parma/buongiorno</x:v>
      </x:c>
      <x:c r="P152" s="9" t="str">
        <x:v>https://www.fragrantica.com/perfume/Acqua-di-Parma/Buongiorno-103426.html</x:v>
      </x:c>
      <x:c r="Q152" s="9" t="str">
        <x:v>https://media.parfumo.com/perfumes/b6/b687a9_buongiorno-acqua-di-parma_1200.jpg?width=720&amp;aspect_ratio=1:1</x:v>
      </x:c>
      <x:c r="R152" s="9" t="str">
        <x:v>https://fimgs.net/mdimg/perfume-thumbs/375x500.103426.jpg</x:v>
      </x:c>
      <x:c r="S152" s="9" t="str">
        <x:v>Buongiorno</x:v>
      </x:c>
      <x:c r="T152" s="11" t="str">
        <x:v>2025</x:v>
      </x:c>
      <x:c r="U152" s="10" t="n">
        <x:v>899</x:v>
      </x:c>
      <x:c r="V152" s="14" t="n">
        <x:f>IF(AND(ISNUMBER(G152),G152&gt;0),LOG10(G152)*'Method'!$B$8,"")</x:f>
        <x:v>3.3786932979891238</x:v>
      </x:c>
      <x:c r="W152" s="14" t="n">
        <x:f>IF(AND(ISNUMBER(I152),I152&gt;0),LOG10(I152)*'Method'!$B$9,"")</x:f>
        <x:v>2.379609354189864</x:v>
      </x:c>
      <x:c r="X152" s="10" t="str">
        <x:f>IF(ISNUMBER(J152),SUM(G152,I152),"")</x:f>
      </x:c>
      <x:c r="Y152" s="10" t="str">
        <x:f>IF(ISNUMBER(K152),COUNTIFS($K$7:$K$1929,"&gt;"&amp;K152)+1,"")</x:f>
      </x:c>
      <x:c r="Z152" s="9" t="str"/>
      <x:c r="AA152" s="15" t="n">
        <x:v>46108</x:v>
      </x:c>
      <x:c r="AB152" s="9" t="str">
        <x:v>Unknown</x:v>
      </x:c>
    </x:row>
    <x:row r="153" ht="50" customHeight="1">
      <x:c r="A153" s="10" t="n">
        <x:f>IF(ISNUMBER(F153),RANK(F153,$F$7:$F$1929,0),"")</x:f>
        <x:v>114</x:v>
      </x:c>
      <x:c r="B153" s="9" t="str">
        <x:v>Yves Saint Laurent</x:v>
      </x:c>
      <x:c r="C153" s="9" t="str">
        <x:v>Opium pour Homme</x:v>
      </x:c>
      <x:c r="D153" s="9" t="str">
        <x:v>Eau de Parfum</x:v>
      </x:c>
      <x:c r="E153" s="11" t="n">
        <x:v>1995</x:v>
      </x:c>
      <x:c r="F153" s="13" t="n">
        <x:v>8.4</x:v>
      </x:c>
      <x:c r="G153" s="10" t="n">
        <x:v>615</x:v>
      </x:c>
      <x:c r="H153" s="12" t="n">
        <x:v>4.31</x:v>
      </x:c>
      <x:c r="I153" s="10" t="n">
        <x:v>5108</x:v>
      </x:c>
      <x:c r="J153" s="12" t="str">
        <x:f>IF(AND(M153="URL identity aligns",ISNUMBER(F153),ISNUMBER(H153),G153&gt;0,I153&gt;0,SUM(V153:W153)&gt;0),(F153*V153+((H153-1)/4*10)*W153)/SUM(V153:W153),"")</x:f>
      </x:c>
      <x:c r="K153" s="12" t="str">
        <x:f>IF(ISNUMBER(J153),(X153*J153+'Method'!$B$10*'Method'!$B$11)/(X153+'Method'!$B$10),"")</x:f>
      </x:c>
      <x:c r="L153" s="10" t="str">
        <x:f>IF(ISNUMBER(J153),COUNTIFS($J$7:$J$1929,"&gt;"&amp;J153)+1,"")</x:f>
      </x:c>
      <x:c r="M153" s="9" t="str">
        <x:v>Review required</x:v>
      </x:c>
      <x:c r="N153" s="9" t="str">
        <x:v>Fragrantica URL assigned to more than one Parfumo product; Concentration not explicit on both saved identities</x:v>
      </x:c>
      <x:c r="O153" s="9" t="str">
        <x:v>https://www.parfumo.com/Perfumes/Yves_Saint_Laurent/Opium_pour_Homme_Eau_de_Parfum</x:v>
      </x:c>
      <x:c r="P153" s="9" t="str">
        <x:v>https://www.fragrantica.com/perfume/Yves-Saint-Laurent/Opium-Pour-Homme-562.html</x:v>
      </x:c>
      <x:c r="Q153" s="9" t="str">
        <x:v>https://media.parfumo.com/perfumes/b5/b511ea-opium-pour-homme-eau-de-parfum-yves-saint-laurent_1200.jpg?width=480&amp;aspect_ratio=1:1</x:v>
      </x:c>
      <x:c r="R153" s="9" t="str">
        <x:v>https://fimgs.net/mdimg/perfume-thumbs/375x500.562.jpg</x:v>
      </x:c>
      <x:c r="S153" s="9" t="str">
        <x:v>Opium pour Homme</x:v>
      </x:c>
      <x:c r="T153" s="11" t="str">
        <x:v>1995</x:v>
      </x:c>
      <x:c r="U153" s="10" t="n">
        <x:v>1907</x:v>
      </x:c>
      <x:c r="V153" s="14" t="n">
        <x:f>IF(AND(ISNUMBER(G153),G153&gt;0),LOG10(G153)*'Method'!$B$8,"")</x:f>
        <x:v>3.346650138930504</x:v>
      </x:c>
      <x:c r="W153" s="14" t="n">
        <x:f>IF(AND(ISNUMBER(I153),I153&gt;0),LOG10(I153)*'Method'!$B$9,"")</x:f>
        <x:v>2.966600710873104</x:v>
      </x:c>
      <x:c r="X153" s="10" t="str">
        <x:f>IF(ISNUMBER(J153),SUM(G153,I153),"")</x:f>
      </x:c>
      <x:c r="Y153" s="10" t="str">
        <x:f>IF(ISNUMBER(K153),COUNTIFS($K$7:$K$1929,"&gt;"&amp;K153)+1,"")</x:f>
      </x:c>
      <x:c r="Z153" s="9" t="str"/>
      <x:c r="AA153" s="15" t="n">
        <x:v>46108</x:v>
      </x:c>
      <x:c r="AB153" s="9" t="str">
        <x:v>Unknown</x:v>
      </x:c>
    </x:row>
    <x:row r="154" ht="50" customHeight="1">
      <x:c r="A154" s="10" t="n">
        <x:f>IF(ISNUMBER(F154),RANK(F154,$F$7:$F$1929,0),"")</x:f>
        <x:v>114</x:v>
      </x:c>
      <x:c r="B154" s="9" t="str">
        <x:v>Jean Paul Gaultier</x:v>
      </x:c>
      <x:c r="C154" s="9" t="str">
        <x:v>Gaultier²</x:v>
      </x:c>
      <x:c r="D154" s="9" t="str">
        <x:v>Not recorded</x:v>
      </x:c>
      <x:c r="E154" s="11" t="n">
        <x:v>2022</x:v>
      </x:c>
      <x:c r="F154" s="13" t="n">
        <x:v>8.4</x:v>
      </x:c>
      <x:c r="G154" s="10" t="n">
        <x:v>562</x:v>
      </x:c>
      <x:c r="H154" s="12" t="n">
        <x:v>4.3</x:v>
      </x:c>
      <x:c r="I154" s="10" t="n">
        <x:v>287</x:v>
      </x:c>
      <x:c r="J154" s="12" t="str">
        <x:f>IF(AND(M154="URL identity aligns",ISNUMBER(F154),ISNUMBER(H154),G154&gt;0,I154&gt;0,SUM(V154:W154)&gt;0),(F154*V154+((H154-1)/4*10)*W154)/SUM(V154:W154),"")</x:f>
      </x:c>
      <x:c r="K154" s="12" t="str">
        <x:f>IF(ISNUMBER(J154),(X154*J154+'Method'!$B$10*'Method'!$B$11)/(X154+'Method'!$B$10),"")</x:f>
      </x:c>
      <x:c r="L154" s="10" t="str">
        <x:f>IF(ISNUMBER(J154),COUNTIFS($J$7:$J$1929,"&gt;"&amp;J154)+1,"")</x:f>
      </x:c>
      <x:c r="M154" s="9" t="str">
        <x:v>Review required</x:v>
      </x:c>
      <x:c r="N154" s="9" t="str">
        <x:v>Product, variant, gender or year terms differ between URLs; Concentration not explicit on both saved identities</x:v>
      </x:c>
      <x:c r="O154" s="9" t="str">
        <x:v>https://www.parfumo.com/Perfumes/Jean_Paul_Gaultier/gaultier-2022</x:v>
      </x:c>
      <x:c r="P154" s="9" t="str">
        <x:v>https://www.fragrantica.com/perfume/Jean-Paul-Gaultier/Gaultier2-76519.html</x:v>
      </x:c>
      <x:c r="Q154" s="9" t="str">
        <x:v>https://media.parfumo.com/perfumes/de/dea2ba-gaultier-2022-jean-paul-gaultier_1200.jpg?width=720&amp;aspect_ratio=1:1</x:v>
      </x:c>
      <x:c r="R154" s="9" t="str">
        <x:v>https://fimgs.net/mdimg/perfume-thumbs/375x500.76519.jpg</x:v>
      </x:c>
      <x:c r="S154" s="9" t="str">
        <x:v>Gaultier²</x:v>
      </x:c>
      <x:c r="T154" s="11" t="str">
        <x:v>2022</x:v>
      </x:c>
      <x:c r="U154" s="10" t="n">
        <x:v>1099</x:v>
      </x:c>
      <x:c r="V154" s="14" t="n">
        <x:f>IF(AND(ISNUMBER(G154),G154&gt;0),LOG10(G154)*'Method'!$B$8,"")</x:f>
        <x:v>3.299683578682872</x:v>
      </x:c>
      <x:c r="W154" s="14" t="n">
        <x:f>IF(AND(ISNUMBER(I154),I154&gt;0),LOG10(I154)*'Method'!$B$9,"")</x:f>
        <x:v>1.9663055173871922</x:v>
      </x:c>
      <x:c r="X154" s="10" t="str">
        <x:f>IF(ISNUMBER(J154),SUM(G154,I154),"")</x:f>
      </x:c>
      <x:c r="Y154" s="10" t="str">
        <x:f>IF(ISNUMBER(K154),COUNTIFS($K$7:$K$1929,"&gt;"&amp;K154)+1,"")</x:f>
      </x:c>
      <x:c r="Z154" s="9" t="str"/>
      <x:c r="AA154" s="15" t="n">
        <x:v>46108</x:v>
      </x:c>
      <x:c r="AB154" s="9" t="str">
        <x:v>Unknown</x:v>
      </x:c>
    </x:row>
    <x:row r="155" ht="50" customHeight="1">
      <x:c r="A155" s="10" t="n">
        <x:f>IF(ISNUMBER(F155),RANK(F155,$F$7:$F$1929,0),"")</x:f>
        <x:v>114</x:v>
      </x:c>
      <x:c r="B155" s="9" t="str">
        <x:v>Kilian</x:v>
      </x:c>
      <x:c r="C155" s="9" t="str">
        <x:v>Angels' Share Paradis</x:v>
      </x:c>
      <x:c r="D155" s="9" t="str">
        <x:v>Not recorded</x:v>
      </x:c>
      <x:c r="E155" s="11" t="n">
        <x:v>2025</x:v>
      </x:c>
      <x:c r="F155" s="13" t="n">
        <x:v>8.4</x:v>
      </x:c>
      <x:c r="G155" s="10" t="n">
        <x:v>535</x:v>
      </x:c>
      <x:c r="H155" s="12" t="n">
        <x:v>4.33</x:v>
      </x:c>
      <x:c r="I155" s="10" t="n">
        <x:v>1804</x:v>
      </x:c>
      <x:c r="J155" s="12" t="str">
        <x:f>IF(AND(M155="URL identity aligns",ISNUMBER(F155),ISNUMBER(H155),G155&gt;0,I155&gt;0,SUM(V155:W155)&gt;0),(F155*V155+((H155-1)/4*10)*W155)/SUM(V155:W155),"")</x:f>
      </x:c>
      <x:c r="K155" s="12" t="str">
        <x:f>IF(ISNUMBER(J155),(X155*J155+'Method'!$B$10*'Method'!$B$11)/(X155+'Method'!$B$10),"")</x:f>
      </x:c>
      <x:c r="L155" s="10" t="str">
        <x:f>IF(ISNUMBER(J155),COUNTIFS($J$7:$J$1929,"&gt;"&amp;J155)+1,"")</x:f>
      </x:c>
      <x:c r="M155" s="9" t="str">
        <x:v>Review required</x:v>
      </x:c>
      <x:c r="N155" s="9" t="str">
        <x:v>Concentration not explicit on both saved identities</x:v>
      </x:c>
      <x:c r="O155" s="9" t="str">
        <x:v>https://www.parfumo.com/Perfumes/Kilian/angels-share-paradis</x:v>
      </x:c>
      <x:c r="P155" s="9" t="str">
        <x:v>https://www.fragrantica.com/perfume/By-Kilian/Angels-Share-Paradis-101629.html</x:v>
      </x:c>
      <x:c r="Q155" s="9" t="str">
        <x:v>https://media.parfumo.com/perfumes/56/5639e4-angels-share-paradis-kilian_1200.jpg?width=720&amp;aspect_ratio=1:1</x:v>
      </x:c>
      <x:c r="R155" s="9" t="str">
        <x:v>https://fimgs.net/mdimg/perfume-thumbs/375x500.101629.jpg</x:v>
      </x:c>
      <x:c r="S155" s="9" t="str">
        <x:v>Angels' Share Paradis</x:v>
      </x:c>
      <x:c r="T155" s="11" t="str">
        <x:v>2025</x:v>
      </x:c>
      <x:c r="U155" s="10" t="n">
        <x:v>1421</x:v>
      </x:c>
      <x:c r="V155" s="14" t="n">
        <x:f>IF(AND(ISNUMBER(G155),G155&gt;0),LOG10(G155)*'Method'!$B$8,"")</x:f>
        <x:v>3.2740245384254756</x:v>
      </x:c>
      <x:c r="W155" s="14" t="n">
        <x:f>IF(AND(ISNUMBER(I155),I155&gt;0),LOG10(I155)*'Method'!$B$9,"")</x:f>
        <x:v>2.6049892265647365</x:v>
      </x:c>
      <x:c r="X155" s="10" t="str">
        <x:f>IF(ISNUMBER(J155),SUM(G155,I155),"")</x:f>
      </x:c>
      <x:c r="Y155" s="10" t="str">
        <x:f>IF(ISNUMBER(K155),COUNTIFS($K$7:$K$1929,"&gt;"&amp;K155)+1,"")</x:f>
      </x:c>
      <x:c r="Z155" s="9" t="str"/>
      <x:c r="AA155" s="15" t="n">
        <x:v>46108</x:v>
      </x:c>
      <x:c r="AB155" s="9" t="str">
        <x:v>Unknown</x:v>
      </x:c>
    </x:row>
    <x:row r="156" ht="50" customHeight="1">
      <x:c r="A156" s="10" t="n">
        <x:f>IF(ISNUMBER(F156),RANK(F156,$F$7:$F$1929,0),"")</x:f>
        <x:v>114</x:v>
      </x:c>
      <x:c r="B156" s="9" t="str">
        <x:v>Amouage</x:v>
      </x:c>
      <x:c r="C156" s="9" t="str">
        <x:v>Guidance 46</x:v>
      </x:c>
      <x:c r="D156" s="9" t="str">
        <x:v>Not recorded</x:v>
      </x:c>
      <x:c r="E156" s="11" t="n">
        <x:v>2024</x:v>
      </x:c>
      <x:c r="F156" s="13" t="n">
        <x:v>8.4</x:v>
      </x:c>
      <x:c r="G156" s="10" t="n">
        <x:v>491</x:v>
      </x:c>
      <x:c r="H156" s="12" t="n">
        <x:v>4.19</x:v>
      </x:c>
      <x:c r="I156" s="10" t="n">
        <x:v>2258</x:v>
      </x:c>
      <x:c r="J156" s="12" t="str">
        <x:f>IF(AND(M156="URL identity aligns",ISNUMBER(F156),ISNUMBER(H156),G156&gt;0,I156&gt;0,SUM(V156:W156)&gt;0),(F156*V156+((H156-1)/4*10)*W156)/SUM(V156:W156),"")</x:f>
      </x:c>
      <x:c r="K156" s="12" t="str">
        <x:f>IF(ISNUMBER(J156),(X156*J156+'Method'!$B$10*'Method'!$B$11)/(X156+'Method'!$B$10),"")</x:f>
      </x:c>
      <x:c r="L156" s="10" t="str">
        <x:f>IF(ISNUMBER(J156),COUNTIFS($J$7:$J$1929,"&gt;"&amp;J156)+1,"")</x:f>
      </x:c>
      <x:c r="M156" s="9" t="str">
        <x:v>Review required</x:v>
      </x:c>
      <x:c r="N156" s="9" t="str">
        <x:v>Concentration not explicit on both saved identities</x:v>
      </x:c>
      <x:c r="O156" s="9" t="str">
        <x:v>https://www.parfumo.com/Perfumes/Amouage/guidance-46</x:v>
      </x:c>
      <x:c r="P156" s="9" t="str">
        <x:v>https://www.fragrantica.com/perfume/Amouage/Guidance-46-94033.html</x:v>
      </x:c>
      <x:c r="Q156" s="9" t="str">
        <x:v>https://media.parfumo.com/perfumes/cf/cf53a1-guidance-46-amouage_1200.jpg?width=720&amp;aspect_ratio=1:1</x:v>
      </x:c>
      <x:c r="R156" s="9" t="str">
        <x:v>https://fimgs.net/mdimg/perfume-thumbs/375x500.94033.jpg</x:v>
      </x:c>
      <x:c r="S156" s="9" t="str">
        <x:v>Guidance 46</x:v>
      </x:c>
      <x:c r="T156" s="11" t="str">
        <x:v>2024</x:v>
      </x:c>
      <x:c r="U156" s="10" t="n">
        <x:v>234</x:v>
      </x:c>
      <x:c r="V156" s="14" t="n">
        <x:f>IF(AND(ISNUMBER(G156),G156&gt;0),LOG10(G156)*'Method'!$B$8,"")</x:f>
        <x:v>3.2292977905475637</x:v>
      </x:c>
      <x:c r="W156" s="14" t="n">
        <x:f>IF(AND(ISNUMBER(I156),I156&gt;0),LOG10(I156)*'Method'!$B$9,"")</x:f>
        <x:v>2.6829791500711604</x:v>
      </x:c>
      <x:c r="X156" s="10" t="str">
        <x:f>IF(ISNUMBER(J156),SUM(G156,I156),"")</x:f>
      </x:c>
      <x:c r="Y156" s="10" t="str">
        <x:f>IF(ISNUMBER(K156),COUNTIFS($K$7:$K$1929,"&gt;"&amp;K156)+1,"")</x:f>
      </x:c>
      <x:c r="Z156" s="9" t="str"/>
      <x:c r="AA156" s="15" t="n">
        <x:v>46108</x:v>
      </x:c>
      <x:c r="AB156" s="9" t="str">
        <x:v>Unknown</x:v>
      </x:c>
    </x:row>
    <x:row r="157" ht="50" customHeight="1">
      <x:c r="A157" s="10" t="n">
        <x:f>IF(ISNUMBER(F157),RANK(F157,$F$7:$F$1929,0),"")</x:f>
        <x:v>114</x:v>
      </x:c>
      <x:c r="B157" s="9" t="str">
        <x:v>Amouage</x:v>
      </x:c>
      <x:c r="C157" s="9" t="str">
        <x:v>Purpose 50</x:v>
      </x:c>
      <x:c r="D157" s="9" t="str">
        <x:v>Not recorded</x:v>
      </x:c>
      <x:c r="E157" s="11" t="n">
        <x:v>2025</x:v>
      </x:c>
      <x:c r="F157" s="13" t="n">
        <x:v>8.4</x:v>
      </x:c>
      <x:c r="G157" s="10" t="n">
        <x:v>482</x:v>
      </x:c>
      <x:c r="H157" s="12" t="n">
        <x:v>4.37</x:v>
      </x:c>
      <x:c r="I157" s="10" t="n">
        <x:v>1299</x:v>
      </x:c>
      <x:c r="J157" s="12" t="str">
        <x:f>IF(AND(M157="URL identity aligns",ISNUMBER(F157),ISNUMBER(H157),G157&gt;0,I157&gt;0,SUM(V157:W157)&gt;0),(F157*V157+((H157-1)/4*10)*W157)/SUM(V157:W157),"")</x:f>
      </x:c>
      <x:c r="K157" s="12" t="str">
        <x:f>IF(ISNUMBER(J157),(X157*J157+'Method'!$B$10*'Method'!$B$11)/(X157+'Method'!$B$10),"")</x:f>
      </x:c>
      <x:c r="L157" s="10" t="str">
        <x:f>IF(ISNUMBER(J157),COUNTIFS($J$7:$J$1929,"&gt;"&amp;J157)+1,"")</x:f>
      </x:c>
      <x:c r="M157" s="9" t="str">
        <x:v>Review required</x:v>
      </x:c>
      <x:c r="N157" s="9" t="str">
        <x:v>Concentration not explicit on both saved identities</x:v>
      </x:c>
      <x:c r="O157" s="9" t="str">
        <x:v>https://www.parfumo.com/Perfumes/Amouage/purpose-50</x:v>
      </x:c>
      <x:c r="P157" s="9" t="str">
        <x:v>https://www.fragrantica.com/perfume/Amouage/Purpose-50-100897.html</x:v>
      </x:c>
      <x:c r="Q157" s="9" t="str">
        <x:v>https://media.parfumo.com/perfumes/02/0264b2-purpose-50-amouage_1200.jpg?width=720&amp;aspect_ratio=1:1</x:v>
      </x:c>
      <x:c r="R157" s="9" t="str">
        <x:v>https://fimgs.net/mdimg/perfume-thumbs/375x500.100897.jpg</x:v>
      </x:c>
      <x:c r="S157" s="9" t="str">
        <x:v>Purpose 50</x:v>
      </x:c>
      <x:c r="T157" s="11" t="str">
        <x:v>2025</x:v>
      </x:c>
      <x:c r="U157" s="10" t="n">
        <x:v>105</x:v>
      </x:c>
      <x:c r="V157" s="14" t="n">
        <x:f>IF(AND(ISNUMBER(G157),G157&gt;0),LOG10(G157)*'Method'!$B$8,"")</x:f>
        <x:v>3.21965644588662</x:v>
      </x:c>
      <x:c r="W157" s="14" t="n">
        <x:f>IF(AND(ISNUMBER(I157),I157&gt;0),LOG10(I157)*'Method'!$B$9,"")</x:f>
        <x:v>2.490887320858424</x:v>
      </x:c>
      <x:c r="X157" s="10" t="str">
        <x:f>IF(ISNUMBER(J157),SUM(G157,I157),"")</x:f>
      </x:c>
      <x:c r="Y157" s="10" t="str">
        <x:f>IF(ISNUMBER(K157),COUNTIFS($K$7:$K$1929,"&gt;"&amp;K157)+1,"")</x:f>
      </x:c>
      <x:c r="Z157" s="9" t="str"/>
      <x:c r="AA157" s="15" t="n">
        <x:v>46108</x:v>
      </x:c>
      <x:c r="AB157" s="9" t="str">
        <x:v>Unknown</x:v>
      </x:c>
    </x:row>
    <x:row r="158" ht="50" customHeight="1">
      <x:c r="A158" s="10" t="n">
        <x:f>IF(ISNUMBER(F158),RANK(F158,$F$7:$F$1929,0),"")</x:f>
        <x:v>114</x:v>
      </x:c>
      <x:c r="B158" s="9" t="str">
        <x:v>Boadicea the Victorious</x:v>
      </x:c>
      <x:c r="C158" s="9" t="str">
        <x:v>Ardent</x:v>
      </x:c>
      <x:c r="D158" s="9" t="str">
        <x:v>Eau de Parfum</x:v>
      </x:c>
      <x:c r="E158" s="11" t="n">
        <x:v>2012</x:v>
      </x:c>
      <x:c r="F158" s="13" t="n">
        <x:v>8.4</x:v>
      </x:c>
      <x:c r="G158" s="10" t="n">
        <x:v>461</x:v>
      </x:c>
      <x:c r="H158" s="12" t="n">
        <x:v>4.36</x:v>
      </x:c>
      <x:c r="I158" s="10" t="n">
        <x:v>1006</x:v>
      </x:c>
      <x:c r="J158" s="12" t="str">
        <x:f>IF(AND(M158="URL identity aligns",ISNUMBER(F158),ISNUMBER(H158),G158&gt;0,I158&gt;0,SUM(V158:W158)&gt;0),(F158*V158+((H158-1)/4*10)*W158)/SUM(V158:W158),"")</x:f>
      </x:c>
      <x:c r="K158" s="12" t="str">
        <x:f>IF(ISNUMBER(J158),(X158*J158+'Method'!$B$10*'Method'!$B$11)/(X158+'Method'!$B$10),"")</x:f>
      </x:c>
      <x:c r="L158" s="10" t="str">
        <x:f>IF(ISNUMBER(J158),COUNTIFS($J$7:$J$1929,"&gt;"&amp;J158)+1,"")</x:f>
      </x:c>
      <x:c r="M158" s="9" t="str">
        <x:v>Review required</x:v>
      </x:c>
      <x:c r="N158" s="9" t="str">
        <x:v>Concentration not explicit on both saved identities</x:v>
      </x:c>
      <x:c r="O158" s="9" t="str">
        <x:v>https://www.parfumo.com/Perfumes/Boadicea_the_Victorious/ardent-eau-de-parfum</x:v>
      </x:c>
      <x:c r="P158" s="9" t="str">
        <x:v>https://www.fragrantica.com/perfume/Boadicea-the-Victorious/Ardent-20516.html</x:v>
      </x:c>
      <x:c r="Q158" s="9" t="str">
        <x:v>https://media.parfumo.com/perfumes/2f/2f6760-ardent-eau-de-parfum-boadicea-the-victorious_1200.jpg?width=720&amp;aspect_ratio=1:1</x:v>
      </x:c>
      <x:c r="R158" s="9" t="str">
        <x:v>https://fimgs.net/mdimg/perfume-thumbs/375x500.20516.jpg</x:v>
      </x:c>
      <x:c r="S158" s="9" t="str">
        <x:v>Ardent</x:v>
      </x:c>
      <x:c r="T158" s="11" t="str">
        <x:v>2012</x:v>
      </x:c>
      <x:c r="U158" s="10" t="n">
        <x:v>1267</x:v>
      </x:c>
      <x:c r="V158" s="14" t="n">
        <x:f>IF(AND(ISNUMBER(G158),G158&gt;0),LOG10(G158)*'Method'!$B$8,"")</x:f>
        <x:v>3.19644111046758</x:v>
      </x:c>
      <x:c r="W158" s="14" t="n">
        <x:f>IF(AND(ISNUMBER(I158),I158&gt;0),LOG10(I158)*'Method'!$B$9,"")</x:f>
        <x:v>2.402078384575928</x:v>
      </x:c>
      <x:c r="X158" s="10" t="str">
        <x:f>IF(ISNUMBER(J158),SUM(G158,I158),"")</x:f>
      </x:c>
      <x:c r="Y158" s="10" t="str">
        <x:f>IF(ISNUMBER(K158),COUNTIFS($K$7:$K$1929,"&gt;"&amp;K158)+1,"")</x:f>
      </x:c>
      <x:c r="Z158" s="9" t="str"/>
      <x:c r="AA158" s="15" t="n">
        <x:v>46108</x:v>
      </x:c>
      <x:c r="AB158" s="9" t="str">
        <x:v>Unknown</x:v>
      </x:c>
    </x:row>
    <x:row r="159" ht="50" customHeight="1">
      <x:c r="A159" s="10" t="n">
        <x:f>IF(ISNUMBER(F159),RANK(F159,$F$7:$F$1929,0),"")</x:f>
        <x:v>114</x:v>
      </x:c>
      <x:c r="B159" s="9" t="str">
        <x:v>Dior</x:v>
      </x:c>
      <x:c r="C159" s="9" t="str">
        <x:v>Homme Intense</x:v>
      </x:c>
      <x:c r="D159" s="9" t="str">
        <x:v>Intense</x:v>
      </x:c>
      <x:c r="E159" s="11" t="n">
        <x:v>2007</x:v>
      </x:c>
      <x:c r="F159" s="13" t="n">
        <x:v>8.4</x:v>
      </x:c>
      <x:c r="G159" s="10" t="n">
        <x:v>442</x:v>
      </x:c>
      <x:c r="H159" s="12" t="n">
        <x:v>4.48</x:v>
      </x:c>
      <x:c r="I159" s="10" t="n">
        <x:v>3510</x:v>
      </x:c>
      <x:c r="J159" s="12" t="str">
        <x:f>IF(AND(M159="URL identity aligns",ISNUMBER(F159),ISNUMBER(H159),G159&gt;0,I159&gt;0,SUM(V159:W159)&gt;0),(F159*V159+((H159-1)/4*10)*W159)/SUM(V159:W159),"")</x:f>
      </x:c>
      <x:c r="K159" s="12" t="str">
        <x:f>IF(ISNUMBER(J159),(X159*J159+'Method'!$B$10*'Method'!$B$11)/(X159+'Method'!$B$10),"")</x:f>
      </x:c>
      <x:c r="L159" s="10" t="str">
        <x:f>IF(ISNUMBER(J159),COUNTIFS($J$7:$J$1929,"&gt;"&amp;J159)+1,"")</x:f>
      </x:c>
      <x:c r="M159" s="9" t="str">
        <x:v>Review required</x:v>
      </x:c>
      <x:c r="N159" s="9" t="str">
        <x:v>Product, variant, gender or year terms differ between URLs; Concentration not explicit on both saved identities</x:v>
      </x:c>
      <x:c r="O159" s="9" t="str">
        <x:v>https://www.parfumo.com/Perfumes/Dior/Dior_Homme_Intense</x:v>
      </x:c>
      <x:c r="P159" s="9" t="str">
        <x:v>https://www.fragrantica.com/perfume/Dior/Dior-Homme-Intense-2007-1771.html</x:v>
      </x:c>
      <x:c r="Q159" s="9" t="str">
        <x:v>https://media.parfumo.com/perfumes/9c/9cef9e-dior-homme-intense-2007-dior_1200.jpg?width=240&amp;aspect_ratio=1:1</x:v>
      </x:c>
      <x:c r="R159" s="9" t="str">
        <x:v>https://fimgs.net/mdimg/perfume-thumbs/375x500.1771.jpg</x:v>
      </x:c>
      <x:c r="S159" s="9" t="str">
        <x:v>Homme Intense</x:v>
      </x:c>
      <x:c r="T159" s="11" t="str">
        <x:v>2007</x:v>
      </x:c>
      <x:c r="U159" s="10" t="n">
        <x:v>678</x:v>
      </x:c>
      <x:c r="V159" s="14" t="n">
        <x:f>IF(AND(ISNUMBER(G159),G159&gt;0),LOG10(G159)*'Method'!$B$8,"")</x:f>
        <x:v>3.174506723218908</x:v>
      </x:c>
      <x:c r="W159" s="14" t="n">
        <x:f>IF(AND(ISNUMBER(I159),I159&gt;0),LOG10(I159)*'Method'!$B$9,"")</x:f>
        <x:v>2.836245693172656</x:v>
      </x:c>
      <x:c r="X159" s="10" t="str">
        <x:f>IF(ISNUMBER(J159),SUM(G159,I159),"")</x:f>
      </x:c>
      <x:c r="Y159" s="10" t="str">
        <x:f>IF(ISNUMBER(K159),COUNTIFS($K$7:$K$1929,"&gt;"&amp;K159)+1,"")</x:f>
      </x:c>
      <x:c r="Z159" s="9" t="str"/>
      <x:c r="AA159" s="15" t="n">
        <x:v>46108</x:v>
      </x:c>
      <x:c r="AB159" s="9" t="str">
        <x:v>Unknown</x:v>
      </x:c>
    </x:row>
    <x:row r="160" ht="50" customHeight="1">
      <x:c r="A160" s="10" t="n">
        <x:f>IF(ISNUMBER(F160),RANK(F160,$F$7:$F$1929,0),"")</x:f>
        <x:v>114</x:v>
      </x:c>
      <x:c r="B160" s="9" t="str">
        <x:v>Dior</x:v>
      </x:c>
      <x:c r="C160" s="9" t="str">
        <x:v>Homme</x:v>
      </x:c>
      <x:c r="D160" s="9" t="str">
        <x:v>Not recorded</x:v>
      </x:c>
      <x:c r="E160" s="11" t="n">
        <x:v>2005</x:v>
      </x:c>
      <x:c r="F160" s="13" t="n">
        <x:v>8.4</x:v>
      </x:c>
      <x:c r="G160" s="10" t="n">
        <x:v>413</x:v>
      </x:c>
      <x:c r="H160" s="12" t="n">
        <x:v>4.42</x:v>
      </x:c>
      <x:c r="I160" s="10" t="n">
        <x:v>6725</x:v>
      </x:c>
      <x:c r="J160" s="12" t="str">
        <x:f>IF(AND(M160="URL identity aligns",ISNUMBER(F160),ISNUMBER(H160),G160&gt;0,I160&gt;0,SUM(V160:W160)&gt;0),(F160*V160+((H160-1)/4*10)*W160)/SUM(V160:W160),"")</x:f>
      </x:c>
      <x:c r="K160" s="12" t="str">
        <x:f>IF(ISNUMBER(J160),(X160*J160+'Method'!$B$10*'Method'!$B$11)/(X160+'Method'!$B$10),"")</x:f>
      </x:c>
      <x:c r="L160" s="10" t="str">
        <x:f>IF(ISNUMBER(J160),COUNTIFS($J$7:$J$1929,"&gt;"&amp;J160)+1,"")</x:f>
      </x:c>
      <x:c r="M160" s="9" t="str">
        <x:v>Review required</x:v>
      </x:c>
      <x:c r="N160" s="9" t="str">
        <x:v>Concentration not explicit on both saved identities</x:v>
      </x:c>
      <x:c r="O160" s="9" t="str">
        <x:v>https://www.parfumo.com/Perfumes/Dior/Dior_Homme</x:v>
      </x:c>
      <x:c r="P160" s="9" t="str">
        <x:v>https://www.fragrantica.com/perfume/Dior/Dior-Homme-13015.html</x:v>
      </x:c>
      <x:c r="Q160" s="9" t="str">
        <x:v>https://media.parfumo.com/perfumes/70/705b86-dior-homme-2005-dior_1200.jpg?width=720&amp;aspect_ratio=1:1</x:v>
      </x:c>
      <x:c r="R160" s="9" t="str">
        <x:v>https://fimgs.net/mdimg/perfume-thumbs/375x500.13015.jpg</x:v>
      </x:c>
      <x:c r="S160" s="9" t="str">
        <x:v>Homme</x:v>
      </x:c>
      <x:c r="T160" s="11" t="str">
        <x:v>2005</x:v>
      </x:c>
      <x:c r="U160" s="10" t="n">
        <x:v>289</x:v>
      </x:c>
      <x:c r="V160" s="14" t="n">
        <x:f>IF(AND(ISNUMBER(G160),G160&gt;0),LOG10(G160)*'Method'!$B$8,"")</x:f>
        <x:v>3.1391400619876797</x:v>
      </x:c>
      <x:c r="W160" s="14" t="n">
        <x:f>IF(AND(ISNUMBER(I160),I160&gt;0),LOG10(I160)*'Method'!$B$9,"")</x:f>
        <x:v>3.06215383093956</x:v>
      </x:c>
      <x:c r="X160" s="10" t="str">
        <x:f>IF(ISNUMBER(J160),SUM(G160,I160),"")</x:f>
      </x:c>
      <x:c r="Y160" s="10" t="str">
        <x:f>IF(ISNUMBER(K160),COUNTIFS($K$7:$K$1929,"&gt;"&amp;K160)+1,"")</x:f>
      </x:c>
      <x:c r="Z160" s="9" t="str"/>
      <x:c r="AA160" s="15" t="n">
        <x:v>46108</x:v>
      </x:c>
      <x:c r="AB160" s="9" t="str">
        <x:v>Unknown</x:v>
      </x:c>
    </x:row>
    <x:row r="161" ht="50" customHeight="1">
      <x:c r="A161" s="10" t="n">
        <x:f>IF(ISNUMBER(F161),RANK(F161,$F$7:$F$1929,0),"")</x:f>
        <x:v>114</x:v>
      </x:c>
      <x:c r="B161" s="9" t="str">
        <x:v>Gucci</x:v>
      </x:c>
      <x:c r="C161" s="9" t="str">
        <x:v>Envy for Men</x:v>
      </x:c>
      <x:c r="D161" s="9" t="str">
        <x:v>Eau de Toilette</x:v>
      </x:c>
      <x:c r="E161" s="11" t="n">
        <x:v>1998</x:v>
      </x:c>
      <x:c r="F161" s="13" t="n">
        <x:v>8.4</x:v>
      </x:c>
      <x:c r="G161" s="10" t="n">
        <x:v>408</x:v>
      </x:c>
      <x:c r="H161" s="12" t="n">
        <x:v>4.45</x:v>
      </x:c>
      <x:c r="I161" s="10" t="n">
        <x:v>2834</x:v>
      </x:c>
      <x:c r="J161" s="12" t="str">
        <x:f>IF(AND(M161="URL identity aligns",ISNUMBER(F161),ISNUMBER(H161),G161&gt;0,I161&gt;0,SUM(V161:W161)&gt;0),(F161*V161+((H161-1)/4*10)*W161)/SUM(V161:W161),"")</x:f>
      </x:c>
      <x:c r="K161" s="12" t="str">
        <x:f>IF(ISNUMBER(J161),(X161*J161+'Method'!$B$10*'Method'!$B$11)/(X161+'Method'!$B$10),"")</x:f>
      </x:c>
      <x:c r="L161" s="10" t="str">
        <x:f>IF(ISNUMBER(J161),COUNTIFS($J$7:$J$1929,"&gt;"&amp;J161)+1,"")</x:f>
      </x:c>
      <x:c r="M161" s="9" t="str">
        <x:v>Review required</x:v>
      </x:c>
      <x:c r="N161" s="9" t="str">
        <x:v>Concentration not explicit on both saved identities</x:v>
      </x:c>
      <x:c r="O161" s="9" t="str">
        <x:v>https://www.parfumo.com/Perfumes/Gucci/Envy_for_Men_Eau_de_Toilette</x:v>
      </x:c>
      <x:c r="P161" s="9" t="str">
        <x:v>https://www.fragrantica.com/perfume/Gucci/Envy-for-Men-688.html</x:v>
      </x:c>
      <x:c r="Q161" s="9" t="str">
        <x:v>https://media.parfumo.com/perfumes/28/28a171-envy-for-men-eau-de-toilette-gucci_1200.jpg?width=720&amp;aspect_ratio=1:1</x:v>
      </x:c>
      <x:c r="R161" s="9" t="str">
        <x:v>https://fimgs.net/mdimg/perfume-thumbs/375x500.688.jpg</x:v>
      </x:c>
      <x:c r="S161" s="9" t="str">
        <x:v>Envy for Men</x:v>
      </x:c>
      <x:c r="T161" s="11" t="str">
        <x:v>1998</x:v>
      </x:c>
      <x:c r="U161" s="10" t="n">
        <x:v>1130</x:v>
      </x:c>
      <x:c r="V161" s="14" t="n">
        <x:f>IF(AND(ISNUMBER(G161),G161&gt;0),LOG10(G161)*'Method'!$B$8,"")</x:f>
        <x:v>3.132792195707856</x:v>
      </x:c>
      <x:c r="W161" s="14" t="n">
        <x:f>IF(AND(ISNUMBER(I161),I161&gt;0),LOG10(I161)*'Method'!$B$9,"")</x:f>
        <x:v>2.761919876729152</x:v>
      </x:c>
      <x:c r="X161" s="10" t="str">
        <x:f>IF(ISNUMBER(J161),SUM(G161,I161),"")</x:f>
      </x:c>
      <x:c r="Y161" s="10" t="str">
        <x:f>IF(ISNUMBER(K161),COUNTIFS($K$7:$K$1929,"&gt;"&amp;K161)+1,"")</x:f>
      </x:c>
      <x:c r="Z161" s="9" t="str"/>
      <x:c r="AA161" s="15" t="n">
        <x:v>46108</x:v>
      </x:c>
      <x:c r="AB161" s="9" t="str">
        <x:v>Unknown</x:v>
      </x:c>
    </x:row>
    <x:row r="162" ht="50" customHeight="1">
      <x:c r="A162" s="10" t="n">
        <x:f>IF(ISNUMBER(F162),RANK(F162,$F$7:$F$1929,0),"")</x:f>
        <x:v>114</x:v>
      </x:c>
      <x:c r="B162" s="9" t="str">
        <x:v>Pernoire</x:v>
      </x:c>
      <x:c r="C162" s="9" t="str">
        <x:v>Anelo</x:v>
      </x:c>
      <x:c r="D162" s="9" t="str">
        <x:v>Not recorded</x:v>
      </x:c>
      <x:c r="E162" s="11" t="n">
        <x:v>2025</x:v>
      </x:c>
      <x:c r="F162" s="13" t="n">
        <x:v>8.4</x:v>
      </x:c>
      <x:c r="G162" s="10" t="n">
        <x:v>405</x:v>
      </x:c>
      <x:c r="H162" s="12" t="n">
        <x:v>4.47</x:v>
      </x:c>
      <x:c r="I162" s="10" t="n">
        <x:v>281</x:v>
      </x:c>
      <x:c r="J162" s="12" t="str">
        <x:f>IF(AND(M162="URL identity aligns",ISNUMBER(F162),ISNUMBER(H162),G162&gt;0,I162&gt;0,SUM(V162:W162)&gt;0),(F162*V162+((H162-1)/4*10)*W162)/SUM(V162:W162),"")</x:f>
      </x:c>
      <x:c r="K162" s="12" t="str">
        <x:f>IF(ISNUMBER(J162),(X162*J162+'Method'!$B$10*'Method'!$B$11)/(X162+'Method'!$B$10),"")</x:f>
      </x:c>
      <x:c r="L162" s="10" t="str">
        <x:f>IF(ISNUMBER(J162),COUNTIFS($J$7:$J$1929,"&gt;"&amp;J162)+1,"")</x:f>
      </x:c>
      <x:c r="M162" s="9" t="str">
        <x:v>Review required</x:v>
      </x:c>
      <x:c r="N162" s="9" t="str">
        <x:v>Concentration not explicit on both saved identities</x:v>
      </x:c>
      <x:c r="O162" s="9" t="str">
        <x:v>https://www.parfumo.com/Perfumes/pernoire/anelo</x:v>
      </x:c>
      <x:c r="P162" s="9" t="str">
        <x:v>https://www.fragrantica.com/perfume/Pernoire/Anelo-103038.html</x:v>
      </x:c>
      <x:c r="Q162" s="9" t="str">
        <x:v>https://media.parfumo.com/perfumes/3e/3e417f_anelo-pernoire_1200.jpg?width=720&amp;aspect_ratio=1:1</x:v>
      </x:c>
      <x:c r="R162" s="9" t="str">
        <x:v>https://fimgs.net/mdimg/perfume-thumbs/375x500.103038.jpg</x:v>
      </x:c>
      <x:c r="S162" s="9" t="str">
        <x:v>Anelo</x:v>
      </x:c>
      <x:c r="T162" s="11" t="str">
        <x:v>2025</x:v>
      </x:c>
      <x:c r="U162" s="10" t="n">
        <x:v>198</x:v>
      </x:c>
      <x:c r="V162" s="14" t="n">
        <x:f>IF(AND(ISNUMBER(G162),G162&gt;0),LOG10(G162)*'Method'!$B$8,"")</x:f>
        <x:v>3.128946027857604</x:v>
      </x:c>
      <x:c r="W162" s="14" t="n">
        <x:f>IF(AND(ISNUMBER(I162),I162&gt;0),LOG10(I162)*'Method'!$B$9,"")</x:f>
        <x:v>1.958965055924064</x:v>
      </x:c>
      <x:c r="X162" s="10" t="str">
        <x:f>IF(ISNUMBER(J162),SUM(G162,I162),"")</x:f>
      </x:c>
      <x:c r="Y162" s="10" t="str">
        <x:f>IF(ISNUMBER(K162),COUNTIFS($K$7:$K$1929,"&gt;"&amp;K162)+1,"")</x:f>
      </x:c>
      <x:c r="Z162" s="9" t="str"/>
      <x:c r="AA162" s="15" t="n">
        <x:v>46108</x:v>
      </x:c>
      <x:c r="AB162" s="9" t="str">
        <x:v>Unknown</x:v>
      </x:c>
    </x:row>
    <x:row r="163" ht="50" customHeight="1">
      <x:c r="A163" s="10" t="n">
        <x:f>IF(ISNUMBER(F163),RANK(F163,$F$7:$F$1929,0),"")</x:f>
        <x:v>114</x:v>
      </x:c>
      <x:c r="B163" s="9" t="str">
        <x:v>Nishane</x:v>
      </x:c>
      <x:c r="C163" s="9" t="str">
        <x:v>Mana</x:v>
      </x:c>
      <x:c r="D163" s="9" t="str">
        <x:v>Not recorded</x:v>
      </x:c>
      <x:c r="E163" s="11" t="n">
        <x:v>2022</x:v>
      </x:c>
      <x:c r="F163" s="13" t="n">
        <x:v>8.4</x:v>
      </x:c>
      <x:c r="G163" s="10" t="n">
        <x:v>398</x:v>
      </x:c>
      <x:c r="H163" s="12" t="n">
        <x:v>4.23</x:v>
      </x:c>
      <x:c r="I163" s="10" t="n">
        <x:v>488</x:v>
      </x:c>
      <x:c r="J163" s="12" t="str">
        <x:f>IF(AND(M163="URL identity aligns",ISNUMBER(F163),ISNUMBER(H163),G163&gt;0,I163&gt;0,SUM(V163:W163)&gt;0),(F163*V163+((H163-1)/4*10)*W163)/SUM(V163:W163),"")</x:f>
      </x:c>
      <x:c r="K163" s="12" t="str">
        <x:f>IF(ISNUMBER(J163),(X163*J163+'Method'!$B$10*'Method'!$B$11)/(X163+'Method'!$B$10),"")</x:f>
      </x:c>
      <x:c r="L163" s="10" t="str">
        <x:f>IF(ISNUMBER(J163),COUNTIFS($J$7:$J$1929,"&gt;"&amp;J163)+1,"")</x:f>
      </x:c>
      <x:c r="M163" s="9" t="str">
        <x:v>Review required</x:v>
      </x:c>
      <x:c r="N163" s="9" t="str">
        <x:v>Concentration not explicit on both saved identities</x:v>
      </x:c>
      <x:c r="O163" s="9" t="str">
        <x:v>https://www.parfumo.com/Perfumes/Nishane/mana</x:v>
      </x:c>
      <x:c r="P163" s="9" t="str">
        <x:v>https://www.fragrantica.com/perfume/Nishane/Mana-72701.html</x:v>
      </x:c>
      <x:c r="Q163" s="9" t="str">
        <x:v>https://media.parfumo.com/perfumes/0c/0cbc60-mana-nishane_1200.jpg?width=720&amp;aspect_ratio=1:1</x:v>
      </x:c>
      <x:c r="R163" s="9" t="str">
        <x:v>https://fimgs.net/mdimg/perfume-thumbs/375x500.72701.jpg</x:v>
      </x:c>
      <x:c r="S163" s="9" t="str">
        <x:v>Mana</x:v>
      </x:c>
      <x:c r="T163" s="11" t="str">
        <x:v>2022</x:v>
      </x:c>
      <x:c r="U163" s="10" t="n">
        <x:v>41</x:v>
      </x:c>
      <x:c r="V163" s="14" t="n">
        <x:f>IF(AND(ISNUMBER(G163),G163&gt;0),LOG10(G163)*'Method'!$B$8,"")</x:f>
        <x:v>3.119859686488428</x:v>
      </x:c>
      <x:c r="W163" s="14" t="n">
        <x:f>IF(AND(ISNUMBER(I163),I163&gt;0),LOG10(I163)*'Method'!$B$9,"")</x:f>
        <x:v>2.150735857602168</x:v>
      </x:c>
      <x:c r="X163" s="10" t="str">
        <x:f>IF(ISNUMBER(J163),SUM(G163,I163),"")</x:f>
      </x:c>
      <x:c r="Y163" s="10" t="str">
        <x:f>IF(ISNUMBER(K163),COUNTIFS($K$7:$K$1929,"&gt;"&amp;K163)+1,"")</x:f>
      </x:c>
      <x:c r="Z163" s="9" t="str"/>
      <x:c r="AA163" s="15" t="n">
        <x:v>46108</x:v>
      </x:c>
      <x:c r="AB163" s="9" t="str">
        <x:v>Unknown</x:v>
      </x:c>
    </x:row>
    <x:row r="164" ht="50" customHeight="1">
      <x:c r="A164" s="10" t="n">
        <x:f>IF(ISNUMBER(F164),RANK(F164,$F$7:$F$1929,0),"")</x:f>
        <x:v>114</x:v>
      </x:c>
      <x:c r="B164" s="9" t="str">
        <x:v>Maison Alhambra</x:v>
      </x:c>
      <x:c r="C164" s="9" t="str">
        <x:v>Hercules</x:v>
      </x:c>
      <x:c r="D164" s="9" t="str">
        <x:v>Not recorded</x:v>
      </x:c>
      <x:c r="E164" s="11" t="n">
        <x:v>2022</x:v>
      </x:c>
      <x:c r="F164" s="13" t="n">
        <x:v>8.4</x:v>
      </x:c>
      <x:c r="G164" s="10" t="n">
        <x:v>324</x:v>
      </x:c>
      <x:c r="H164" s="12" t="n">
        <x:v>4.43</x:v>
      </x:c>
      <x:c r="I164" s="10" t="n">
        <x:v>954</x:v>
      </x:c>
      <x:c r="J164" s="12" t="str">
        <x:f>IF(AND(M164="URL identity aligns",ISNUMBER(F164),ISNUMBER(H164),G164&gt;0,I164&gt;0,SUM(V164:W164)&gt;0),(F164*V164+((H164-1)/4*10)*W164)/SUM(V164:W164),"")</x:f>
      </x:c>
      <x:c r="K164" s="12" t="str">
        <x:f>IF(ISNUMBER(J164),(X164*J164+'Method'!$B$10*'Method'!$B$11)/(X164+'Method'!$B$10),"")</x:f>
      </x:c>
      <x:c r="L164" s="10" t="str">
        <x:f>IF(ISNUMBER(J164),COUNTIFS($J$7:$J$1929,"&gt;"&amp;J164)+1,"")</x:f>
      </x:c>
      <x:c r="M164" s="9" t="str">
        <x:v>Review required</x:v>
      </x:c>
      <x:c r="N164" s="9" t="str">
        <x:v>Concentration not explicit on both saved identities</x:v>
      </x:c>
      <x:c r="O164" s="9" t="str">
        <x:v>https://www.parfumo.com/Perfumes/maison-alhambra/hercules</x:v>
      </x:c>
      <x:c r="P164" s="9" t="str">
        <x:v>https://www.fragrantica.com/perfume/Maison-Alhambra/Hercules-93818.html</x:v>
      </x:c>
      <x:c r="Q164" s="9" t="str">
        <x:v>https://media.parfumo.com/perfumes/06/065a8a_hercules-maison-alhambra_1200.jpg?width=720&amp;aspect_ratio=1:1</x:v>
      </x:c>
      <x:c r="R164" s="9" t="str">
        <x:v>https://fimgs.net/mdimg/perfume-thumbs/375x500.93818.jpg</x:v>
      </x:c>
      <x:c r="S164" s="9" t="str">
        <x:v>Hercules</x:v>
      </x:c>
      <x:c r="T164" s="11" t="str">
        <x:v>2022</x:v>
      </x:c>
      <x:c r="U164" s="10" t="n">
        <x:v>1314</x:v>
      </x:c>
      <x:c r="V164" s="14" t="n">
        <x:f>IF(AND(ISNUMBER(G164),G164&gt;0),LOG10(G164)*'Method'!$B$8,"")</x:f>
        <x:v>3.0126540122479315</x:v>
      </x:c>
      <x:c r="W164" s="14" t="n">
        <x:f>IF(AND(ISNUMBER(I164),I164&gt;0),LOG10(I164)*'Method'!$B$9,"")</x:f>
        <x:v>2.38363869976328</x:v>
      </x:c>
      <x:c r="X164" s="10" t="str">
        <x:f>IF(ISNUMBER(J164),SUM(G164,I164),"")</x:f>
      </x:c>
      <x:c r="Y164" s="10" t="str">
        <x:f>IF(ISNUMBER(K164),COUNTIFS($K$7:$K$1929,"&gt;"&amp;K164)+1,"")</x:f>
      </x:c>
      <x:c r="Z164" s="9" t="str"/>
      <x:c r="AA164" s="15" t="n">
        <x:v>46108</x:v>
      </x:c>
      <x:c r="AB164" s="9" t="str">
        <x:v>Unknown</x:v>
      </x:c>
    </x:row>
    <x:row r="165" ht="50" customHeight="1">
      <x:c r="A165" s="10" t="n">
        <x:f>IF(ISNUMBER(F165),RANK(F165,$F$7:$F$1929,0),"")</x:f>
        <x:v>114</x:v>
      </x:c>
      <x:c r="B165" s="9" t="str">
        <x:v>Roja Parfums</x:v>
      </x:c>
      <x:c r="C165" s="9" t="str">
        <x:v>Vetiver</x:v>
      </x:c>
      <x:c r="D165" s="9" t="str">
        <x:v>Parfum</x:v>
      </x:c>
      <x:c r="E165" s="11" t="n">
        <x:v>2012</x:v>
      </x:c>
      <x:c r="F165" s="13" t="n">
        <x:v>8.4</x:v>
      </x:c>
      <x:c r="G165" s="10" t="n">
        <x:v>313</x:v>
      </x:c>
      <x:c r="H165" s="12" t="n">
        <x:v>4.4</x:v>
      </x:c>
      <x:c r="I165" s="10" t="n">
        <x:v>290</x:v>
      </x:c>
      <x:c r="J165" s="12" t="str">
        <x:f>IF(AND(M165="URL identity aligns",ISNUMBER(F165),ISNUMBER(H165),G165&gt;0,I165&gt;0,SUM(V165:W165)&gt;0),(F165*V165+((H165-1)/4*10)*W165)/SUM(V165:W165),"")</x:f>
      </x:c>
      <x:c r="K165" s="12" t="str">
        <x:f>IF(ISNUMBER(J165),(X165*J165+'Method'!$B$10*'Method'!$B$11)/(X165+'Method'!$B$10),"")</x:f>
      </x:c>
      <x:c r="L165" s="10" t="str">
        <x:f>IF(ISNUMBER(J165),COUNTIFS($J$7:$J$1929,"&gt;"&amp;J165)+1,"")</x:f>
      </x:c>
      <x:c r="M165" s="9" t="str">
        <x:v>Review required</x:v>
      </x:c>
      <x:c r="N165" s="9" t="str">
        <x:v>Product, variant, gender or year terms differ between URLs; Concentration not explicit on both saved identities</x:v>
      </x:c>
      <x:c r="O165" s="9" t="str">
        <x:v>https://www.parfumo.com/Perfumes/Roja_Parfums/Vetiver_Parfum</x:v>
      </x:c>
      <x:c r="P165" s="9" t="str">
        <x:v>https://www.fragrantica.com/perfume/Roja-Dove/Vetiver-Pour-Homme-48797.html</x:v>
      </x:c>
      <x:c r="Q165" s="9" t="str">
        <x:v>https://media.parfumo.com/perfumes/4d/4d60f2-vetiver-parfum-roja-parfums_1200.jpg?width=720&amp;aspect_ratio=1:1</x:v>
      </x:c>
      <x:c r="R165" s="9" t="str">
        <x:v>https://fimgs.net/mdimg/perfume-thumbs/375x500.48797.jpg</x:v>
      </x:c>
      <x:c r="S165" s="9" t="str">
        <x:v>Vetiver</x:v>
      </x:c>
      <x:c r="T165" s="11" t="str">
        <x:v>2012</x:v>
      </x:c>
      <x:c r="U165" s="10" t="n">
        <x:v>1727</x:v>
      </x:c>
      <x:c r="V165" s="14" t="n">
        <x:f>IF(AND(ISNUMBER(G165),G165&gt;0),LOG10(G165)*'Method'!$B$8,"")</x:f>
        <x:v>2.99465320505574</x:v>
      </x:c>
      <x:c r="W165" s="14" t="n">
        <x:f>IF(AND(ISNUMBER(I165),I165&gt;0),LOG10(I165)*'Method'!$B$9,"")</x:f>
        <x:v>1.9699183983191682</x:v>
      </x:c>
      <x:c r="X165" s="10" t="str">
        <x:f>IF(ISNUMBER(J165),SUM(G165,I165),"")</x:f>
      </x:c>
      <x:c r="Y165" s="10" t="str">
        <x:f>IF(ISNUMBER(K165),COUNTIFS($K$7:$K$1929,"&gt;"&amp;K165)+1,"")</x:f>
      </x:c>
      <x:c r="Z165" s="9" t="str"/>
      <x:c r="AA165" s="15" t="n">
        <x:v>46108</x:v>
      </x:c>
      <x:c r="AB165" s="9" t="str">
        <x:v>Unknown</x:v>
      </x:c>
    </x:row>
    <x:row r="166" ht="50" customHeight="1">
      <x:c r="A166" s="10" t="n">
        <x:f>IF(ISNUMBER(F166),RANK(F166,$F$7:$F$1929,0),"")</x:f>
        <x:v>114</x:v>
      </x:c>
      <x:c r="B166" s="9" t="str">
        <x:v>Givenchy</x:v>
      </x:c>
      <x:c r="C166" s="9" t="str">
        <x:v>Insensé</x:v>
      </x:c>
      <x:c r="D166" s="9" t="str">
        <x:v>Eau de Toilette</x:v>
      </x:c>
      <x:c r="E166" s="11" t="n">
        <x:v>1993</x:v>
      </x:c>
      <x:c r="F166" s="13" t="n">
        <x:v>8.4</x:v>
      </x:c>
      <x:c r="G166" s="10" t="n">
        <x:v>217</x:v>
      </x:c>
      <x:c r="H166" s="12" t="n">
        <x:v>4.45</x:v>
      </x:c>
      <x:c r="I166" s="10" t="n">
        <x:v>938</x:v>
      </x:c>
      <x:c r="J166" s="12" t="str">
        <x:f>IF(AND(M166="URL identity aligns",ISNUMBER(F166),ISNUMBER(H166),G166&gt;0,I166&gt;0,SUM(V166:W166)&gt;0),(F166*V166+((H166-1)/4*10)*W166)/SUM(V166:W166),"")</x:f>
      </x:c>
      <x:c r="K166" s="12" t="str">
        <x:f>IF(ISNUMBER(J166),(X166*J166+'Method'!$B$10*'Method'!$B$11)/(X166+'Method'!$B$10),"")</x:f>
      </x:c>
      <x:c r="L166" s="10" t="str">
        <x:f>IF(ISNUMBER(J166),COUNTIFS($J$7:$J$1929,"&gt;"&amp;J166)+1,"")</x:f>
      </x:c>
      <x:c r="M166" s="9" t="str">
        <x:v>Review required</x:v>
      </x:c>
      <x:c r="N166" s="9" t="str">
        <x:v>Concentration not explicit on both saved identities</x:v>
      </x:c>
      <x:c r="O166" s="9" t="str">
        <x:v>https://www.parfumo.com/Perfumes/Givenchy/Insense_Eau_de_Toilette</x:v>
      </x:c>
      <x:c r="P166" s="9" t="str">
        <x:v>https://www.fragrantica.com/perfume/Givenchy/Insense-857.html</x:v>
      </x:c>
      <x:c r="Q166" s="9" t="str">
        <x:v>https://media.parfumo.com/perfumes/71/718bc6-insense-eau-de-toilette-givenchy_1200.jpg?width=480&amp;aspect_ratio=1:1</x:v>
      </x:c>
      <x:c r="R166" s="9" t="str">
        <x:v>https://fimgs.net/mdimg/perfume-thumbs/375x500.857.jpg</x:v>
      </x:c>
      <x:c r="S166" s="9" t="str">
        <x:v>Insensé</x:v>
      </x:c>
      <x:c r="T166" s="11" t="str">
        <x:v>1993</x:v>
      </x:c>
      <x:c r="U166" s="10" t="n">
        <x:v>1151</x:v>
      </x:c>
      <x:c r="V166" s="14" t="n">
        <x:f>IF(AND(ISNUMBER(G166),G166&gt;0),LOG10(G166)*'Method'!$B$8,"")</x:f>
        <x:v>2.803751680618236</x:v>
      </x:c>
      <x:c r="W166" s="14" t="n">
        <x:f>IF(AND(ISNUMBER(I166),I166&gt;0),LOG10(I166)*'Method'!$B$9,"")</x:f>
        <x:v>2.3777622707032484</x:v>
      </x:c>
      <x:c r="X166" s="10" t="str">
        <x:f>IF(ISNUMBER(J166),SUM(G166,I166),"")</x:f>
      </x:c>
      <x:c r="Y166" s="10" t="str">
        <x:f>IF(ISNUMBER(K166),COUNTIFS($K$7:$K$1929,"&gt;"&amp;K166)+1,"")</x:f>
      </x:c>
      <x:c r="Z166" s="9" t="str"/>
      <x:c r="AA166" s="15" t="n">
        <x:v>46108</x:v>
      </x:c>
      <x:c r="AB166" s="9" t="str">
        <x:v>Unknown</x:v>
      </x:c>
    </x:row>
    <x:row r="167" ht="50" customHeight="1">
      <x:c r="A167" s="10" t="n">
        <x:f>IF(ISNUMBER(F167),RANK(F167,$F$7:$F$1929,0),"")</x:f>
        <x:v>114</x:v>
      </x:c>
      <x:c r="B167" s="9" t="str">
        <x:v>Roja Parfums</x:v>
      </x:c>
      <x:c r="C167" s="9" t="str">
        <x:v>Enigma</x:v>
      </x:c>
      <x:c r="D167" s="9" t="str">
        <x:v>Eau de Cologne</x:v>
      </x:c>
      <x:c r="E167" s="11" t="n">
        <x:v>2019</x:v>
      </x:c>
      <x:c r="F167" s="13" t="n">
        <x:v>8.4</x:v>
      </x:c>
      <x:c r="G167" s="10" t="n">
        <x:v>213</x:v>
      </x:c>
      <x:c r="H167" s="12" t="n">
        <x:v>4.19</x:v>
      </x:c>
      <x:c r="I167" s="10" t="n">
        <x:v>1787</x:v>
      </x:c>
      <x:c r="J167" s="12" t="str">
        <x:f>IF(AND(M167="URL identity aligns",ISNUMBER(F167),ISNUMBER(H167),G167&gt;0,I167&gt;0,SUM(V167:W167)&gt;0),(F167*V167+((H167-1)/4*10)*W167)/SUM(V167:W167),"")</x:f>
      </x:c>
      <x:c r="K167" s="12" t="str">
        <x:f>IF(ISNUMBER(J167),(X167*J167+'Method'!$B$10*'Method'!$B$11)/(X167+'Method'!$B$10),"")</x:f>
      </x:c>
      <x:c r="L167" s="10" t="str">
        <x:f>IF(ISNUMBER(J167),COUNTIFS($J$7:$J$1929,"&gt;"&amp;J167)+1,"")</x:f>
      </x:c>
      <x:c r="M167" s="9" t="str">
        <x:v>Review required</x:v>
      </x:c>
      <x:c r="N167" s="9" t="str">
        <x:v>Fragrantica URL assigned to more than one Parfumo product; Product, variant, gender or year terms differ between URLs</x:v>
      </x:c>
      <x:c r="O167" s="9" t="str">
        <x:v>https://www.parfumo.com/Perfumes/Roja_Parfums/enigma-parfum-cologne</x:v>
      </x:c>
      <x:c r="P167" s="9" t="str">
        <x:v>https://www.fragrantica.com/perfume/Roja-Dove/Enigma-Pour-Homme-Parfum-Cologne-57876.html</x:v>
      </x:c>
      <x:c r="Q167" s="9" t="str">
        <x:v>https://media.parfumo.com/perfumes/55/555556-enigma-parfum-cologne-roja-parfums_1200.jpg?width=720&amp;aspect_ratio=1:1</x:v>
      </x:c>
      <x:c r="R167" s="9" t="str">
        <x:v>https://fimgs.net/mdimg/perfume-thumbs/375x500.57876.jpg</x:v>
      </x:c>
      <x:c r="S167" s="9" t="str">
        <x:v>Enigma</x:v>
      </x:c>
      <x:c r="T167" s="11" t="str">
        <x:v>2019</x:v>
      </x:c>
      <x:c r="U167" s="10" t="n">
        <x:v>1545</x:v>
      </x:c>
      <x:c r="V167" s="14" t="n">
        <x:f>IF(AND(ISNUMBER(G167),G167&gt;0),LOG10(G167)*'Method'!$B$8,"")</x:f>
        <x:v>2.7940555241264877</x:v>
      </x:c>
      <x:c r="W167" s="14" t="n">
        <x:f>IF(AND(ISNUMBER(I167),I167&gt;0),LOG10(I167)*'Method'!$B$9,"")</x:f>
        <x:v>2.601699642004512</x:v>
      </x:c>
      <x:c r="X167" s="10" t="str">
        <x:f>IF(ISNUMBER(J167),SUM(G167,I167),"")</x:f>
      </x:c>
      <x:c r="Y167" s="10" t="str">
        <x:f>IF(ISNUMBER(K167),COUNTIFS($K$7:$K$1929,"&gt;"&amp;K167)+1,"")</x:f>
      </x:c>
      <x:c r="Z167" s="9" t="str"/>
      <x:c r="AA167" s="15" t="n">
        <x:v>46108</x:v>
      </x:c>
      <x:c r="AB167" s="9" t="str">
        <x:v>Unknown</x:v>
      </x:c>
    </x:row>
    <x:row r="168" ht="50" customHeight="1">
      <x:c r="A168" s="10" t="n">
        <x:f>IF(ISNUMBER(F168),RANK(F168,$F$7:$F$1929,0),"")</x:f>
        <x:v>114</x:v>
      </x:c>
      <x:c r="B168" s="9" t="str">
        <x:v>Tom Ford</x:v>
      </x:c>
      <x:c r="C168" s="9" t="str">
        <x:v>Oud Wood Parfum</x:v>
      </x:c>
      <x:c r="D168" s="9" t="str">
        <x:v>Parfum</x:v>
      </x:c>
      <x:c r="E168" s="11" t="n">
        <x:v>2024</x:v>
      </x:c>
      <x:c r="F168" s="13" t="n">
        <x:v>8.4</x:v>
      </x:c>
      <x:c r="G168" s="10" t="n">
        <x:v>205</x:v>
      </x:c>
      <x:c r="H168" s="12" t="n">
        <x:v>4.09</x:v>
      </x:c>
      <x:c r="I168" s="10" t="n">
        <x:v>523</x:v>
      </x:c>
      <x:c r="J168" s="12" t="n">
        <x:f>IF(AND(M168="URL identity aligns",ISNUMBER(F168),ISNUMBER(H168),G168&gt;0,I168&gt;0,SUM(V168:W168)&gt;0),(F168*V168+((H168-1)/4*10)*W168)/SUM(V168:W168),"")</x:f>
        <x:v>8.103370620369956</x:v>
      </x:c>
      <x:c r="K168" s="12" t="n">
        <x:f>IF(ISNUMBER(J168),(X168*J168+'Method'!$B$10*'Method'!$B$11)/(X168+'Method'!$B$10),"")</x:f>
        <x:v>7.95487904504939</x:v>
      </x:c>
      <x:c r="L168" s="10" t="n">
        <x:f>IF(ISNUMBER(J168),COUNTIFS($J$7:$J$1929,"&gt;"&amp;J168)+1,"")</x:f>
        <x:v>59</x:v>
      </x:c>
      <x:c r="M168" s="9" t="str">
        <x:v>URL identity aligns</x:v>
      </x:c>
      <x:c r="N168" s="9" t="str">
        <x:v>Brand, name tokens and concentration agree in saved URLs</x:v>
      </x:c>
      <x:c r="O168" s="9" t="str">
        <x:v>https://www.parfumo.com/Perfumes/Tom_Ford/oud-wood-parfum</x:v>
      </x:c>
      <x:c r="P168" s="9" t="str">
        <x:v>https://www.fragrantica.com/perfume/Tom-Ford/Oud-Wood-Parfum-89988.html</x:v>
      </x:c>
      <x:c r="Q168" s="9" t="str">
        <x:v>https://media.parfumo.com/perfumes/9b/9b08c9-oud-wood-parfum-tom-ford_1200.jpg?width=720&amp;aspect_ratio=1:1</x:v>
      </x:c>
      <x:c r="R168" s="9" t="str">
        <x:v>https://fimgs.net/mdimg/perfume-thumbs/375x500.89988.jpg</x:v>
      </x:c>
      <x:c r="S168" s="9" t="str">
        <x:v>Oud Wood Parfum</x:v>
      </x:c>
      <x:c r="T168" s="11" t="str">
        <x:v>2024</x:v>
      </x:c>
      <x:c r="U168" s="10" t="n">
        <x:v>764</x:v>
      </x:c>
      <x:c r="V168" s="14" t="n">
        <x:f>IF(AND(ISNUMBER(G168),G168&gt;0),LOG10(G168)*'Method'!$B$8,"")</x:f>
        <x:v>2.7741046332669</x:v>
      </x:c>
      <x:c r="W168" s="14" t="n">
        <x:f>IF(AND(ISNUMBER(I168),I168&gt;0),LOG10(I168)*'Method'!$B$9,"")</x:f>
        <x:v>2.1748013510938162</x:v>
      </x:c>
      <x:c r="X168" s="10" t="n">
        <x:f>IF(ISNUMBER(J168),SUM(G168,I168),"")</x:f>
        <x:v>728</x:v>
      </x:c>
      <x:c r="Y168" s="10" t="n">
        <x:f>IF(ISNUMBER(K168),COUNTIFS($K$7:$K$1929,"&gt;"&amp;K168)+1,"")</x:f>
        <x:v>69</x:v>
      </x:c>
      <x:c r="Z168" s="9" t="str"/>
      <x:c r="AA168" s="15" t="n">
        <x:v>46108</x:v>
      </x:c>
      <x:c r="AB168" s="9" t="str">
        <x:v>Unknown</x:v>
      </x:c>
    </x:row>
    <x:row r="169" ht="50" customHeight="1">
      <x:c r="A169" s="10" t="n">
        <x:f>IF(ISNUMBER(F169),RANK(F169,$F$7:$F$1929,0),"")</x:f>
        <x:v>114</x:v>
      </x:c>
      <x:c r="B169" s="9" t="str">
        <x:v>Ahmed Al Maghribi</x:v>
      </x:c>
      <x:c r="C169" s="9" t="str">
        <x:v>Marj مرج</x:v>
      </x:c>
      <x:c r="D169" s="9" t="str">
        <x:v>Eau de Parfum</x:v>
      </x:c>
      <x:c r="E169" s="11" t="n">
        <x:v>2022</x:v>
      </x:c>
      <x:c r="F169" s="13" t="n">
        <x:v>8.4</x:v>
      </x:c>
      <x:c r="G169" s="10" t="n">
        <x:v>171</x:v>
      </x:c>
      <x:c r="H169" s="12" t="n">
        <x:v>4.29</x:v>
      </x:c>
      <x:c r="I169" s="10" t="n">
        <x:v>249</x:v>
      </x:c>
      <x:c r="J169" s="12" t="str">
        <x:f>IF(AND(M169="URL identity aligns",ISNUMBER(F169),ISNUMBER(H169),G169&gt;0,I169&gt;0,SUM(V169:W169)&gt;0),(F169*V169+((H169-1)/4*10)*W169)/SUM(V169:W169),"")</x:f>
      </x:c>
      <x:c r="K169" s="12" t="str">
        <x:f>IF(ISNUMBER(J169),(X169*J169+'Method'!$B$10*'Method'!$B$11)/(X169+'Method'!$B$10),"")</x:f>
      </x:c>
      <x:c r="L169" s="10" t="str">
        <x:f>IF(ISNUMBER(J169),COUNTIFS($J$7:$J$1929,"&gt;"&amp;J169)+1,"")</x:f>
      </x:c>
      <x:c r="M169" s="9" t="str">
        <x:v>Review required</x:v>
      </x:c>
      <x:c r="N169" s="9" t="str">
        <x:v>Concentration not explicit on both saved identities</x:v>
      </x:c>
      <x:c r="O169" s="9" t="str">
        <x:v>https://www.parfumo.com/Perfumes/Ahmed_Al_Maghribi/marj-eau-de-parfum</x:v>
      </x:c>
      <x:c r="P169" s="9" t="str">
        <x:v>https://www.fragrantica.com/perfume/Ahmed-Al-Maghribi/Marj-104339.html</x:v>
      </x:c>
      <x:c r="Q169" s="9" t="str">
        <x:v>https://media.parfumo.com/perfumes/76/765dca-marj-eau-de-parfum-ahmed-al-maghribi_1200.jpg?width=720&amp;aspect_ratio=1:1</x:v>
      </x:c>
      <x:c r="R169" s="9" t="str">
        <x:v>https://fimgs.net/mdimg/perfume-thumbs/375x500.104339.jpg</x:v>
      </x:c>
      <x:c r="S169" s="9" t="str">
        <x:v>Marj مرج</x:v>
      </x:c>
      <x:c r="T169" s="11" t="str">
        <x:v>2022</x:v>
      </x:c>
      <x:c r="U169" s="10" t="n">
        <x:v>1524</x:v>
      </x:c>
      <x:c r="V169" s="14" t="n">
        <x:f>IF(AND(ISNUMBER(G169),G169&gt;0),LOG10(G169)*'Method'!$B$8,"")</x:f>
        <x:v>2.67959533247058</x:v>
      </x:c>
      <x:c r="W169" s="14" t="n">
        <x:f>IF(AND(ISNUMBER(I169),I169&gt;0),LOG10(I169)*'Method'!$B$9,"")</x:f>
        <x:v>1.916959477676592</x:v>
      </x:c>
      <x:c r="X169" s="10" t="str">
        <x:f>IF(ISNUMBER(J169),SUM(G169,I169),"")</x:f>
      </x:c>
      <x:c r="Y169" s="10" t="str">
        <x:f>IF(ISNUMBER(K169),COUNTIFS($K$7:$K$1929,"&gt;"&amp;K169)+1,"")</x:f>
      </x:c>
      <x:c r="Z169" s="9" t="str"/>
      <x:c r="AA169" s="15" t="n">
        <x:v>46108</x:v>
      </x:c>
      <x:c r="AB169" s="9" t="str">
        <x:v>Unknown</x:v>
      </x:c>
    </x:row>
    <x:row r="170" ht="50" customHeight="1">
      <x:c r="A170" s="10" t="n">
        <x:f>IF(ISNUMBER(F170),RANK(F170,$F$7:$F$1929,0),"")</x:f>
        <x:v>114</x:v>
      </x:c>
      <x:c r="B170" s="9" t="str">
        <x:v>Giorgio Armani</x:v>
      </x:c>
      <x:c r="C170" s="9" t="str">
        <x:v>Emporio Armani - Stronger With You Leather</x:v>
      </x:c>
      <x:c r="D170" s="9" t="str">
        <x:v>Not recorded</x:v>
      </x:c>
      <x:c r="E170" s="11" t="n">
        <x:v>2020</x:v>
      </x:c>
      <x:c r="F170" s="13" t="n">
        <x:v>8.4</x:v>
      </x:c>
      <x:c r="G170" s="10" t="n">
        <x:v>137</x:v>
      </x:c>
      <x:c r="H170" s="12" t="n">
        <x:v>4.53</x:v>
      </x:c>
      <x:c r="I170" s="10" t="n">
        <x:v>744</x:v>
      </x:c>
      <x:c r="J170" s="12" t="str">
        <x:f>IF(AND(M170="URL identity aligns",ISNUMBER(F170),ISNUMBER(H170),G170&gt;0,I170&gt;0,SUM(V170:W170)&gt;0),(F170*V170+((H170-1)/4*10)*W170)/SUM(V170:W170),"")</x:f>
      </x:c>
      <x:c r="K170" s="12" t="str">
        <x:f>IF(ISNUMBER(J170),(X170*J170+'Method'!$B$10*'Method'!$B$11)/(X170+'Method'!$B$10),"")</x:f>
      </x:c>
      <x:c r="L170" s="10" t="str">
        <x:f>IF(ISNUMBER(J170),COUNTIFS($J$7:$J$1929,"&gt;"&amp;J170)+1,"")</x:f>
      </x:c>
      <x:c r="M170" s="9" t="str">
        <x:v>Review required</x:v>
      </x:c>
      <x:c r="N170" s="9" t="str">
        <x:v>Concentration not explicit on both saved identities</x:v>
      </x:c>
      <x:c r="O170" s="9" t="str">
        <x:v>https://www.parfumo.com/Perfumes/Giorgio_Armani/emporio-armani-stronger-with-you-leather</x:v>
      </x:c>
      <x:c r="P170" s="9" t="str">
        <x:v>https://www.fragrantica.com/perfume/Giorgio-Armani/Emporio-Armani-Stronger-With-You-Leather-63355.html</x:v>
      </x:c>
      <x:c r="Q170" s="9" t="str">
        <x:v>https://media.parfumo.com/perfumes/cd/cdbd02-emporio-armani-stronger-with-you-leather-giorgio-armani_1200.jpg?width=720&amp;aspect_ratio=1:1</x:v>
      </x:c>
      <x:c r="R170" s="9" t="str">
        <x:v>https://fimgs.net/mdimg/perfume-thumbs/375x500.63355.jpg</x:v>
      </x:c>
      <x:c r="S170" s="9" t="str">
        <x:v>Emporio Armani - Stronger With You Leather</x:v>
      </x:c>
      <x:c r="T170" s="11" t="str">
        <x:v>2020</x:v>
      </x:c>
      <x:c r="U170" s="10" t="n">
        <x:v>1582</x:v>
      </x:c>
      <x:c r="V170" s="14" t="n">
        <x:f>IF(AND(ISNUMBER(G170),G170&gt;0),LOG10(G170)*'Method'!$B$8,"")</x:f>
        <x:v>2.5640646805876917</x:v>
      </x:c>
      <x:c r="W170" s="14" t="n">
        <x:f>IF(AND(ISNUMBER(I170),I170&gt;0),LOG10(I170)*'Method'!$B$9,"")</x:f>
        <x:v>2.297258348436704</x:v>
      </x:c>
      <x:c r="X170" s="10" t="str">
        <x:f>IF(ISNUMBER(J170),SUM(G170,I170),"")</x:f>
      </x:c>
      <x:c r="Y170" s="10" t="str">
        <x:f>IF(ISNUMBER(K170),COUNTIFS($K$7:$K$1929,"&gt;"&amp;K170)+1,"")</x:f>
      </x:c>
      <x:c r="Z170" s="9" t="str"/>
      <x:c r="AA170" s="15" t="n">
        <x:v>46108</x:v>
      </x:c>
      <x:c r="AB170" s="9" t="str">
        <x:v>Unknown</x:v>
      </x:c>
    </x:row>
    <x:row r="171" ht="50" customHeight="1">
      <x:c r="A171" s="10" t="n">
        <x:f>IF(ISNUMBER(F171),RANK(F171,$F$7:$F$1929,0),"")</x:f>
        <x:v>114</x:v>
      </x:c>
      <x:c r="B171" s="9" t="str">
        <x:v>Rasasi</x:v>
      </x:c>
      <x:c r="C171" s="9" t="str">
        <x:v>Hawas Tropical هوس</x:v>
      </x:c>
      <x:c r="D171" s="9" t="str">
        <x:v>Not recorded</x:v>
      </x:c>
      <x:c r="E171" s="11" t="n">
        <x:v>2025</x:v>
      </x:c>
      <x:c r="F171" s="13" t="n">
        <x:v>8.4</x:v>
      </x:c>
      <x:c r="G171" s="10" t="n">
        <x:v>109</x:v>
      </x:c>
      <x:c r="H171" s="12" t="n">
        <x:v>4.39</x:v>
      </x:c>
      <x:c r="I171" s="10" t="n">
        <x:v>930</x:v>
      </x:c>
      <x:c r="J171" s="12" t="str">
        <x:f>IF(AND(M171="URL identity aligns",ISNUMBER(F171),ISNUMBER(H171),G171&gt;0,I171&gt;0,SUM(V171:W171)&gt;0),(F171*V171+((H171-1)/4*10)*W171)/SUM(V171:W171),"")</x:f>
      </x:c>
      <x:c r="K171" s="12" t="str">
        <x:f>IF(ISNUMBER(J171),(X171*J171+'Method'!$B$10*'Method'!$B$11)/(X171+'Method'!$B$10),"")</x:f>
      </x:c>
      <x:c r="L171" s="10" t="str">
        <x:f>IF(ISNUMBER(J171),COUNTIFS($J$7:$J$1929,"&gt;"&amp;J171)+1,"")</x:f>
      </x:c>
      <x:c r="M171" s="9" t="str">
        <x:v>Review required</x:v>
      </x:c>
      <x:c r="N171" s="9" t="str">
        <x:v>Concentration not explicit on both saved identities</x:v>
      </x:c>
      <x:c r="O171" s="9" t="str">
        <x:v>https://www.parfumo.com/Perfumes/Rasasi/hawas-tropical</x:v>
      </x:c>
      <x:c r="P171" s="9" t="str">
        <x:v>https://www.fragrantica.com/perfume/Rasasi/Hawas-Tropical-108054.html</x:v>
      </x:c>
      <x:c r="Q171" s="9" t="str">
        <x:v>https://media.parfumo.com/perfumes/4d/4d635e_hawas-tropical-rasasi_1200.jpg?width=720&amp;aspect_ratio=1:1</x:v>
      </x:c>
      <x:c r="R171" s="9" t="str">
        <x:v>https://fimgs.net/mdimg/perfume-thumbs/375x500.108054.jpg</x:v>
      </x:c>
      <x:c r="S171" s="9" t="str">
        <x:v>Hawas Tropical هوس</x:v>
      </x:c>
      <x:c r="T171" s="11" t="str">
        <x:v>2025</x:v>
      </x:c>
      <x:c r="U171" s="10" t="n">
        <x:v>1178</x:v>
      </x:c>
      <x:c r="V171" s="14" t="n">
        <x:f>IF(AND(ISNUMBER(G171),G171&gt;0),LOG10(G171)*'Method'!$B$8,"")</x:f>
        <x:v>2.4449117975287438</x:v>
      </x:c>
      <x:c r="W171" s="14" t="n">
        <x:f>IF(AND(ISNUMBER(I171),I171&gt;0),LOG10(I171)*'Method'!$B$9,"")</x:f>
        <x:v>2.374786358843144</x:v>
      </x:c>
      <x:c r="X171" s="10" t="str">
        <x:f>IF(ISNUMBER(J171),SUM(G171,I171),"")</x:f>
      </x:c>
      <x:c r="Y171" s="10" t="str">
        <x:f>IF(ISNUMBER(K171),COUNTIFS($K$7:$K$1929,"&gt;"&amp;K171)+1,"")</x:f>
      </x:c>
      <x:c r="Z171" s="9" t="str"/>
      <x:c r="AA171" s="15" t="n">
        <x:v>46108</x:v>
      </x:c>
      <x:c r="AB171" s="9" t="str">
        <x:v>Unknown</x:v>
      </x:c>
    </x:row>
    <x:row r="172" ht="50" customHeight="1">
      <x:c r="A172" s="10" t="n">
        <x:f>IF(ISNUMBER(F172),RANK(F172,$F$7:$F$1929,0),"")</x:f>
        <x:v>114</x:v>
      </x:c>
      <x:c r="B172" s="9" t="str">
        <x:v>City Rhythm</x:v>
      </x:c>
      <x:c r="C172" s="9" t="str">
        <x:v>Miami Tropical Confessions</x:v>
      </x:c>
      <x:c r="D172" s="9" t="str">
        <x:v>Not recorded</x:v>
      </x:c>
      <x:c r="E172" s="11" t="n">
        <x:v>2023</x:v>
      </x:c>
      <x:c r="F172" s="13" t="n">
        <x:v>8.4</x:v>
      </x:c>
      <x:c r="G172" s="10" t="n">
        <x:v>101</x:v>
      </x:c>
      <x:c r="H172" s="12" t="n">
        <x:v>4.49</x:v>
      </x:c>
      <x:c r="I172" s="10" t="n">
        <x:v>368</x:v>
      </x:c>
      <x:c r="J172" s="12" t="str">
        <x:f>IF(AND(M172="URL identity aligns",ISNUMBER(F172),ISNUMBER(H172),G172&gt;0,I172&gt;0,SUM(V172:W172)&gt;0),(F172*V172+((H172-1)/4*10)*W172)/SUM(V172:W172),"")</x:f>
      </x:c>
      <x:c r="K172" s="12" t="str">
        <x:f>IF(ISNUMBER(J172),(X172*J172+'Method'!$B$10*'Method'!$B$11)/(X172+'Method'!$B$10),"")</x:f>
      </x:c>
      <x:c r="L172" s="10" t="str">
        <x:f>IF(ISNUMBER(J172),COUNTIFS($J$7:$J$1929,"&gt;"&amp;J172)+1,"")</x:f>
      </x:c>
      <x:c r="M172" s="9" t="str">
        <x:v>Review required</x:v>
      </x:c>
      <x:c r="N172" s="9" t="str">
        <x:v>Concentration not explicit on both saved identities</x:v>
      </x:c>
      <x:c r="O172" s="9" t="str">
        <x:v>https://www.parfumo.com/Perfumes/city-rhythm/miami-tropical-confessions</x:v>
      </x:c>
      <x:c r="P172" s="9" t="str">
        <x:v>https://www.fragrantica.com/perfume/City-Rhythm/Miami-Tropical-Confessions-92883.html</x:v>
      </x:c>
      <x:c r="Q172" s="9" t="str">
        <x:v>https://media.parfumo.com/perfumes/35/35c230-miami-tropical-confessions-city-rhythm_1200.jpg?width=720&amp;aspect_ratio=1:1</x:v>
      </x:c>
      <x:c r="R172" s="9" t="str">
        <x:v>https://fimgs.net/mdimg/perfume-thumbs/375x500.92883.jpg</x:v>
      </x:c>
      <x:c r="S172" s="9" t="str">
        <x:v>Miami Tropical Confessions</x:v>
      </x:c>
      <x:c r="T172" s="11" t="str">
        <x:v>2023</x:v>
      </x:c>
      <x:c r="U172" s="10" t="n">
        <x:v>794</x:v>
      </x:c>
      <x:c r="V172" s="14" t="n">
        <x:f>IF(AND(ISNUMBER(G172),G172&gt;0),LOG10(G172)*'Method'!$B$8,"")</x:f>
        <x:v>2.405185648539168</x:v>
      </x:c>
      <x:c r="W172" s="14" t="n">
        <x:f>IF(AND(ISNUMBER(I172),I172&gt;0),LOG10(I172)*'Method'!$B$9,"")</x:f>
        <x:v>2.052678254938816</x:v>
      </x:c>
      <x:c r="X172" s="10" t="str">
        <x:f>IF(ISNUMBER(J172),SUM(G172,I172),"")</x:f>
      </x:c>
      <x:c r="Y172" s="10" t="str">
        <x:f>IF(ISNUMBER(K172),COUNTIFS($K$7:$K$1929,"&gt;"&amp;K172)+1,"")</x:f>
      </x:c>
      <x:c r="Z172" s="9" t="str"/>
      <x:c r="AA172" s="15" t="n">
        <x:v>46108</x:v>
      </x:c>
      <x:c r="AB172" s="9" t="str">
        <x:v>Unknown</x:v>
      </x:c>
    </x:row>
    <x:row r="173" ht="50" customHeight="1">
      <x:c r="A173" s="10" t="n">
        <x:f>IF(ISNUMBER(F173),RANK(F173,$F$7:$F$1929,0),"")</x:f>
        <x:v>114</x:v>
      </x:c>
      <x:c r="B173" s="9" t="str">
        <x:v>Givenchy</x:v>
      </x:c>
      <x:c r="C173" s="9" t="str">
        <x:v>Fantasque</x:v>
      </x:c>
      <x:c r="D173" s="9" t="str">
        <x:v>Not recorded</x:v>
      </x:c>
      <x:c r="E173" s="11" t="n">
        <x:v>2024</x:v>
      </x:c>
      <x:c r="F173" s="13" t="n">
        <x:v>8.4</x:v>
      </x:c>
      <x:c r="G173" s="10" t="n">
        <x:v>74</x:v>
      </x:c>
      <x:c r="H173" s="12" t="n">
        <x:v>4.38</x:v>
      </x:c>
      <x:c r="I173" s="10" t="n">
        <x:v>153</x:v>
      </x:c>
      <x:c r="J173" s="12" t="str">
        <x:f>IF(AND(M173="URL identity aligns",ISNUMBER(F173),ISNUMBER(H173),G173&gt;0,I173&gt;0,SUM(V173:W173)&gt;0),(F173*V173+((H173-1)/4*10)*W173)/SUM(V173:W173),"")</x:f>
      </x:c>
      <x:c r="K173" s="12" t="str">
        <x:f>IF(ISNUMBER(J173),(X173*J173+'Method'!$B$10*'Method'!$B$11)/(X173+'Method'!$B$10),"")</x:f>
      </x:c>
      <x:c r="L173" s="10" t="str">
        <x:f>IF(ISNUMBER(J173),COUNTIFS($J$7:$J$1929,"&gt;"&amp;J173)+1,"")</x:f>
      </x:c>
      <x:c r="M173" s="9" t="str">
        <x:v>Review required</x:v>
      </x:c>
      <x:c r="N173" s="9" t="str">
        <x:v>Concentration not explicit on both saved identities</x:v>
      </x:c>
      <x:c r="O173" s="9" t="str">
        <x:v>https://www.parfumo.com/Perfumes/Givenchy/fantasque</x:v>
      </x:c>
      <x:c r="P173" s="9" t="str">
        <x:v>https://www.fragrantica.com/perfume/Givenchy/Fantasque-89991.html</x:v>
      </x:c>
      <x:c r="Q173" s="9" t="str">
        <x:v>https://media.parfumo.com/perfumes/e6/e62640-fantasque-givenchy_1200.jpg?width=720&amp;aspect_ratio=1:1</x:v>
      </x:c>
      <x:c r="R173" s="9" t="str">
        <x:v>https://fimgs.net/mdimg/perfume-thumbs/375x500.89991.jpg</x:v>
      </x:c>
      <x:c r="S173" s="9" t="str">
        <x:v>Fantasque</x:v>
      </x:c>
      <x:c r="T173" s="11" t="str">
        <x:v>2024</x:v>
      </x:c>
      <x:c r="U173" s="10" t="n">
        <x:v>818</x:v>
      </x:c>
      <x:c r="V173" s="14" t="n">
        <x:f>IF(AND(ISNUMBER(G173),G173&gt;0),LOG10(G173)*'Method'!$B$8,"")</x:f>
        <x:v>2.243078063677176</x:v>
      </x:c>
      <x:c r="W173" s="14" t="n">
        <x:f>IF(AND(ISNUMBER(I173),I173&gt;0),LOG10(I173)*'Method'!$B$9,"")</x:f>
        <x:v>1.7477531446540802</x:v>
      </x:c>
      <x:c r="X173" s="10" t="str">
        <x:f>IF(ISNUMBER(J173),SUM(G173,I173),"")</x:f>
      </x:c>
      <x:c r="Y173" s="10" t="str">
        <x:f>IF(ISNUMBER(K173),COUNTIFS($K$7:$K$1929,"&gt;"&amp;K173)+1,"")</x:f>
      </x:c>
      <x:c r="Z173" s="9" t="str"/>
      <x:c r="AA173" s="15" t="n">
        <x:v>46108</x:v>
      </x:c>
      <x:c r="AB173" s="9" t="str">
        <x:v>Unknown</x:v>
      </x:c>
    </x:row>
    <x:row r="174" ht="50" customHeight="1">
      <x:c r="A174" s="10" t="n">
        <x:f>IF(ISNUMBER(F174),RANK(F174,$F$7:$F$1929,0),"")</x:f>
        <x:v>114</x:v>
      </x:c>
      <x:c r="B174" s="9" t="str">
        <x:v>Ralph Lauren</x:v>
      </x:c>
      <x:c r="C174" s="9" t="str">
        <x:v>Polo Oud</x:v>
      </x:c>
      <x:c r="D174" s="9" t="str">
        <x:v>Not recorded</x:v>
      </x:c>
      <x:c r="E174" s="11" t="n">
        <x:v>2023</x:v>
      </x:c>
      <x:c r="F174" s="13" t="n">
        <x:v>8.4</x:v>
      </x:c>
      <x:c r="G174" s="10" t="n">
        <x:v>62</x:v>
      </x:c>
      <x:c r="H174" s="12" t="n">
        <x:v>4.3</x:v>
      </x:c>
      <x:c r="I174" s="10" t="n">
        <x:v>187</x:v>
      </x:c>
      <x:c r="J174" s="12" t="str">
        <x:f>IF(AND(M174="URL identity aligns",ISNUMBER(F174),ISNUMBER(H174),G174&gt;0,I174&gt;0,SUM(V174:W174)&gt;0),(F174*V174+((H174-1)/4*10)*W174)/SUM(V174:W174),"")</x:f>
      </x:c>
      <x:c r="K174" s="12" t="str">
        <x:f>IF(ISNUMBER(J174),(X174*J174+'Method'!$B$10*'Method'!$B$11)/(X174+'Method'!$B$10),"")</x:f>
      </x:c>
      <x:c r="L174" s="10" t="str">
        <x:f>IF(ISNUMBER(J174),COUNTIFS($J$7:$J$1929,"&gt;"&amp;J174)+1,"")</x:f>
      </x:c>
      <x:c r="M174" s="9" t="str">
        <x:v>Review required</x:v>
      </x:c>
      <x:c r="N174" s="9" t="str">
        <x:v>Concentration not explicit on both saved identities</x:v>
      </x:c>
      <x:c r="O174" s="9" t="str">
        <x:v>https://www.parfumo.com/Perfumes/Ralph_Lauren/polo-oud</x:v>
      </x:c>
      <x:c r="P174" s="9" t="str">
        <x:v>https://www.fragrantica.com/perfume/Ralph-Lauren/Polo-Oud-84012.html</x:v>
      </x:c>
      <x:c r="Q174" s="9" t="str">
        <x:v>https://media.parfumo.com/perfumes/5a/5af770-polo-oud-ralph-lauren_1200.jpg?width=720&amp;aspect_ratio=1:1</x:v>
      </x:c>
      <x:c r="R174" s="9" t="str">
        <x:v>https://fimgs.net/mdimg/perfume-thumbs/375x500.84012.jpg</x:v>
      </x:c>
      <x:c r="S174" s="9" t="str">
        <x:v>Polo Oud</x:v>
      </x:c>
      <x:c r="T174" s="11" t="str">
        <x:v>2023</x:v>
      </x:c>
      <x:c r="U174" s="10" t="n">
        <x:v>553</x:v>
      </x:c>
      <x:c r="V174" s="14" t="n">
        <x:f>IF(AND(ISNUMBER(G174),G174&gt;0),LOG10(G174)*'Method'!$B$8,"")</x:f>
        <x:v>2.1508700273979</x:v>
      </x:c>
      <x:c r="W174" s="14" t="n">
        <x:f>IF(AND(ISNUMBER(I174),I174&gt;0),LOG10(I174)*'Method'!$B$9,"")</x:f>
        <x:v>1.8174732852292</x:v>
      </x:c>
      <x:c r="X174" s="10" t="str">
        <x:f>IF(ISNUMBER(J174),SUM(G174,I174),"")</x:f>
      </x:c>
      <x:c r="Y174" s="10" t="str">
        <x:f>IF(ISNUMBER(K174),COUNTIFS($K$7:$K$1929,"&gt;"&amp;K174)+1,"")</x:f>
      </x:c>
      <x:c r="Z174" s="9" t="str"/>
      <x:c r="AA174" s="15" t="n">
        <x:v>46108</x:v>
      </x:c>
      <x:c r="AB174" s="9" t="str">
        <x:v>Unknown</x:v>
      </x:c>
    </x:row>
    <x:row r="175" ht="50" customHeight="1">
      <x:c r="A175" s="10" t="n">
        <x:f>IF(ISNUMBER(F175),RANK(F175,$F$7:$F$1929,0),"")</x:f>
        <x:v>114</x:v>
      </x:c>
      <x:c r="B175" s="9" t="str">
        <x:v>Zimaya</x:v>
      </x:c>
      <x:c r="C175" s="9" t="str">
        <x:v>Sharaf Divine</x:v>
      </x:c>
      <x:c r="D175" s="9" t="str">
        <x:v>Not recorded</x:v>
      </x:c>
      <x:c r="E175" s="11" t="n">
        <x:v>2025</x:v>
      </x:c>
      <x:c r="F175" s="13" t="n">
        <x:v>8.4</x:v>
      </x:c>
      <x:c r="G175" s="10" t="n">
        <x:v>56</x:v>
      </x:c>
      <x:c r="H175" s="12" t="n">
        <x:v>4.54</x:v>
      </x:c>
      <x:c r="I175" s="10" t="n">
        <x:v>208</x:v>
      </x:c>
      <x:c r="J175" s="12" t="str">
        <x:f>IF(AND(M175="URL identity aligns",ISNUMBER(F175),ISNUMBER(H175),G175&gt;0,I175&gt;0,SUM(V175:W175)&gt;0),(F175*V175+((H175-1)/4*10)*W175)/SUM(V175:W175),"")</x:f>
      </x:c>
      <x:c r="K175" s="12" t="str">
        <x:f>IF(ISNUMBER(J175),(X175*J175+'Method'!$B$10*'Method'!$B$11)/(X175+'Method'!$B$10),"")</x:f>
      </x:c>
      <x:c r="L175" s="10" t="str">
        <x:f>IF(ISNUMBER(J175),COUNTIFS($J$7:$J$1929,"&gt;"&amp;J175)+1,"")</x:f>
      </x:c>
      <x:c r="M175" s="9" t="str">
        <x:v>Review required</x:v>
      </x:c>
      <x:c r="N175" s="9" t="str">
        <x:v>Concentration not explicit on both saved identities</x:v>
      </x:c>
      <x:c r="O175" s="9" t="str">
        <x:v>https://www.parfumo.com/Perfumes/zimaya/sharaf-divine</x:v>
      </x:c>
      <x:c r="P175" s="9" t="str">
        <x:v>https://www.fragrantica.com/perfume/Zimaya/Sharaf-Divine-117356.html</x:v>
      </x:c>
      <x:c r="Q175" s="9" t="str">
        <x:v>https://media.parfumo.com/perfumes/af/af24bb_sharaf-divine-zimaya_1200.jpg?width=720&amp;aspect_ratio=1:1</x:v>
      </x:c>
      <x:c r="R175" s="9" t="str">
        <x:v>https://fimgs.net/mdimg/perfume-thumbs/375x500.117356.jpg</x:v>
      </x:c>
      <x:c r="S175" s="9" t="str">
        <x:v>Sharaf Divine</x:v>
      </x:c>
      <x:c r="T175" s="11" t="str">
        <x:v>2025</x:v>
      </x:c>
      <x:c r="U175" s="10" t="n">
        <x:v>159</x:v>
      </x:c>
      <x:c r="V175" s="14" t="n">
        <x:f>IF(AND(ISNUMBER(G175),G175&gt;0),LOG10(G175)*'Method'!$B$8,"")</x:f>
        <x:v>2.09782563240744</x:v>
      </x:c>
      <x:c r="W175" s="14" t="n">
        <x:f>IF(AND(ISNUMBER(I175),I175&gt;0),LOG10(I175)*'Method'!$B$9,"")</x:f>
        <x:v>1.8544506679702082</x:v>
      </x:c>
      <x:c r="X175" s="10" t="str">
        <x:f>IF(ISNUMBER(J175),SUM(G175,I175),"")</x:f>
      </x:c>
      <x:c r="Y175" s="10" t="str">
        <x:f>IF(ISNUMBER(K175),COUNTIFS($K$7:$K$1929,"&gt;"&amp;K175)+1,"")</x:f>
      </x:c>
      <x:c r="Z175" s="9" t="str"/>
      <x:c r="AA175" s="15" t="n">
        <x:v>46108</x:v>
      </x:c>
      <x:c r="AB175" s="9" t="str">
        <x:v>Unknown</x:v>
      </x:c>
    </x:row>
    <x:row r="176" ht="50" customHeight="1">
      <x:c r="A176" s="10" t="n">
        <x:f>IF(ISNUMBER(F176),RANK(F176,$F$7:$F$1929,0),"")</x:f>
        <x:v>114</x:v>
      </x:c>
      <x:c r="B176" s="9" t="str">
        <x:v>Rayhaan</x:v>
      </x:c>
      <x:c r="C176" s="9" t="str">
        <x:v>Italia</x:v>
      </x:c>
      <x:c r="D176" s="9" t="str">
        <x:v>Not recorded</x:v>
      </x:c>
      <x:c r="E176" s="11" t="n">
        <x:v>2025</x:v>
      </x:c>
      <x:c r="F176" s="13" t="n">
        <x:v>8.4</x:v>
      </x:c>
      <x:c r="G176" s="10" t="n">
        <x:v>53</x:v>
      </x:c>
      <x:c r="H176" s="12" t="n">
        <x:v>4.51</x:v>
      </x:c>
      <x:c r="I176" s="10" t="n">
        <x:v>536</x:v>
      </x:c>
      <x:c r="J176" s="12" t="str">
        <x:f>IF(AND(M176="URL identity aligns",ISNUMBER(F176),ISNUMBER(H176),G176&gt;0,I176&gt;0,SUM(V176:W176)&gt;0),(F176*V176+((H176-1)/4*10)*W176)/SUM(V176:W176),"")</x:f>
      </x:c>
      <x:c r="K176" s="12" t="str">
        <x:f>IF(ISNUMBER(J176),(X176*J176+'Method'!$B$10*'Method'!$B$11)/(X176+'Method'!$B$10),"")</x:f>
      </x:c>
      <x:c r="L176" s="10" t="str">
        <x:f>IF(ISNUMBER(J176),COUNTIFS($J$7:$J$1929,"&gt;"&amp;J176)+1,"")</x:f>
      </x:c>
      <x:c r="M176" s="9" t="str">
        <x:v>Review required</x:v>
      </x:c>
      <x:c r="N176" s="9" t="str">
        <x:v>Concentration not explicit on both saved identities</x:v>
      </x:c>
      <x:c r="O176" s="9" t="str">
        <x:v>https://www.parfumo.com/Perfumes/rayhaan/italia</x:v>
      </x:c>
      <x:c r="P176" s="9" t="str">
        <x:v>https://www.fragrantica.com/perfume/Rayhaan/Italia-120606.html</x:v>
      </x:c>
      <x:c r="Q176" s="9" t="str">
        <x:v>https://media.parfumo.com/perfumes/78/7835e1_italia-rayhaan_1200.jpg?width=720&amp;aspect_ratio=1:1</x:v>
      </x:c>
      <x:c r="R176" s="9" t="str">
        <x:v>https://fimgs.net/mdimg/perfume-thumbs/375x500.120606.jpg</x:v>
      </x:c>
      <x:c r="S176" s="9" t="str">
        <x:v>Italia</x:v>
      </x:c>
      <x:c r="T176" s="11" t="str">
        <x:v>2025</x:v>
      </x:c>
      <x:c r="U176" s="10" t="n">
        <x:v>689</x:v>
      </x:c>
      <x:c r="V176" s="14" t="n">
        <x:f>IF(AND(ISNUMBER(G176),G176&gt;0),LOG10(G176)*'Method'!$B$8,"")</x:f>
        <x:v>2.069131043520948</x:v>
      </x:c>
      <x:c r="W176" s="14" t="n">
        <x:f>IF(AND(ISNUMBER(I176),I176&gt;0),LOG10(I176)*'Method'!$B$9,"")</x:f>
        <x:v>2.183331831754216</x:v>
      </x:c>
      <x:c r="X176" s="10" t="str">
        <x:f>IF(ISNUMBER(J176),SUM(G176,I176),"")</x:f>
      </x:c>
      <x:c r="Y176" s="10" t="str">
        <x:f>IF(ISNUMBER(K176),COUNTIFS($K$7:$K$1929,"&gt;"&amp;K176)+1,"")</x:f>
      </x:c>
      <x:c r="Z176" s="9" t="str"/>
      <x:c r="AA176" s="15" t="n">
        <x:v>46108</x:v>
      </x:c>
      <x:c r="AB176" s="9" t="str">
        <x:v>Unknown</x:v>
      </x:c>
    </x:row>
    <x:row r="177" ht="50" customHeight="1">
      <x:c r="A177" s="10" t="n">
        <x:f>IF(ISNUMBER(F177),RANK(F177,$F$7:$F$1929,0),"")</x:f>
        <x:v>114</x:v>
      </x:c>
      <x:c r="B177" s="9" t="str">
        <x:v>Tom Ford</x:v>
      </x:c>
      <x:c r="C177" s="9" t="str">
        <x:v>Soleil Neige Parfum</x:v>
      </x:c>
      <x:c r="D177" s="9" t="str">
        <x:v>Parfum</x:v>
      </x:c>
      <x:c r="E177" s="11" t="n">
        <x:v>2024</x:v>
      </x:c>
      <x:c r="F177" s="13" t="n">
        <x:v>8.4</x:v>
      </x:c>
      <x:c r="G177" s="10" t="n">
        <x:v>53</x:v>
      </x:c>
      <x:c r="H177" s="12" t="n">
        <x:v>4.19</x:v>
      </x:c>
      <x:c r="I177" s="10" t="n">
        <x:v>230</x:v>
      </x:c>
      <x:c r="J177" s="12" t="n">
        <x:f>IF(AND(M177="URL identity aligns",ISNUMBER(F177),ISNUMBER(H177),G177&gt;0,I177&gt;0,SUM(V177:W177)&gt;0),(F177*V177+((H177-1)/4*10)*W177)/SUM(V177:W177),"")</x:f>
        <x:v>8.197149232328256</x:v>
      </x:c>
      <x:c r="K177" s="12" t="n">
        <x:f>IF(ISNUMBER(J177),(X177*J177+'Method'!$B$10*'Method'!$B$11)/(X177+'Method'!$B$10),"")</x:f>
        <x:v>7.938244882729888</x:v>
      </x:c>
      <x:c r="L177" s="10" t="n">
        <x:f>IF(ISNUMBER(J177),COUNTIFS($J$7:$J$1929,"&gt;"&amp;J177)+1,"")</x:f>
        <x:v>42</x:v>
      </x:c>
      <x:c r="M177" s="9" t="str">
        <x:v>URL identity aligns</x:v>
      </x:c>
      <x:c r="N177" s="9" t="str">
        <x:v>Brand, name tokens and concentration agree in saved URLs</x:v>
      </x:c>
      <x:c r="O177" s="9" t="str">
        <x:v>https://www.parfumo.com/Perfumes/Tom_Ford/soleil-neige-parfum</x:v>
      </x:c>
      <x:c r="P177" s="9" t="str">
        <x:v>https://www.fragrantica.com/perfume/Tom-Ford/Soleil-Neige-Parfum-96596.html</x:v>
      </x:c>
      <x:c r="Q177" s="9" t="str">
        <x:v>https://media.parfumo.com/perfumes/ff/ff3511-soleil-neige-parfum-tom-ford_1200.jpg?width=720&amp;aspect_ratio=1:1</x:v>
      </x:c>
      <x:c r="R177" s="9" t="str">
        <x:v>https://fimgs.net/mdimg/perfume-thumbs/375x500.96596.jpg</x:v>
      </x:c>
      <x:c r="S177" s="9" t="str">
        <x:v>Soleil Neige Parfum</x:v>
      </x:c>
      <x:c r="T177" s="11" t="str">
        <x:v>2024</x:v>
      </x:c>
      <x:c r="U177" s="10" t="n">
        <x:v>364</x:v>
      </x:c>
      <x:c r="V177" s="14" t="n">
        <x:f>IF(AND(ISNUMBER(G177),G177&gt;0),LOG10(G177)*'Method'!$B$8,"")</x:f>
        <x:v>2.069131043520948</x:v>
      </x:c>
      <x:c r="W177" s="14" t="n">
        <x:f>IF(AND(ISNUMBER(I177),I177&gt;0),LOG10(I177)*'Method'!$B$9,"")</x:f>
        <x:v>1.889382268814072</x:v>
      </x:c>
      <x:c r="X177" s="10" t="n">
        <x:f>IF(ISNUMBER(J177),SUM(G177,I177),"")</x:f>
        <x:v>283</x:v>
      </x:c>
      <x:c r="Y177" s="10" t="n">
        <x:f>IF(ISNUMBER(K177),COUNTIFS($K$7:$K$1929,"&gt;"&amp;K177)+1,"")</x:f>
        <x:v>74</x:v>
      </x:c>
      <x:c r="Z177" s="9" t="str"/>
      <x:c r="AA177" s="15" t="n">
        <x:v>46108</x:v>
      </x:c>
      <x:c r="AB177" s="9" t="str">
        <x:v>Unknown</x:v>
      </x:c>
    </x:row>
    <x:row r="178" ht="50" customHeight="1">
      <x:c r="A178" s="10" t="n">
        <x:f>IF(ISNUMBER(F178),RANK(F178,$F$7:$F$1929,0),"")</x:f>
        <x:v>114</x:v>
      </x:c>
      <x:c r="B178" s="9" t="str">
        <x:v>Armaf</x:v>
      </x:c>
      <x:c r="C178" s="9" t="str">
        <x:v>Infinity Silver</x:v>
      </x:c>
      <x:c r="D178" s="9" t="str">
        <x:v>Not recorded</x:v>
      </x:c>
      <x:c r="E178" s="11" t="n">
        <x:v>2024</x:v>
      </x:c>
      <x:c r="F178" s="13" t="n">
        <x:v>8.4</x:v>
      </x:c>
      <x:c r="G178" s="10" t="n">
        <x:v>46</x:v>
      </x:c>
      <x:c r="H178" s="12" t="n">
        <x:v>3</x:v>
      </x:c>
      <x:c r="I178" s="10" t="n">
        <x:v>2</x:v>
      </x:c>
      <x:c r="J178" s="12" t="str">
        <x:f>IF(AND(M178="URL identity aligns",ISNUMBER(F178),ISNUMBER(H178),G178&gt;0,I178&gt;0,SUM(V178:W178)&gt;0),(F178*V178+((H178-1)/4*10)*W178)/SUM(V178:W178),"")</x:f>
      </x:c>
      <x:c r="K178" s="12" t="str">
        <x:f>IF(ISNUMBER(J178),(X178*J178+'Method'!$B$10*'Method'!$B$11)/(X178+'Method'!$B$10),"")</x:f>
      </x:c>
      <x:c r="L178" s="10" t="str">
        <x:f>IF(ISNUMBER(J178),COUNTIFS($J$7:$J$1929,"&gt;"&amp;J178)+1,"")</x:f>
      </x:c>
      <x:c r="M178" s="9" t="str">
        <x:v>Review required</x:v>
      </x:c>
      <x:c r="N178" s="9" t="str">
        <x:v>Brand differs between product URLs; Concentration not explicit on both saved identities</x:v>
      </x:c>
      <x:c r="O178" s="9" t="str">
        <x:v>https://www.parfumo.com/Perfumes/Armaf/infinity-silver</x:v>
      </x:c>
      <x:c r="P178" s="9" t="str">
        <x:v>https://www.fragrantica.com/perfume/Aurora-Scents/Infinity-Silver-94047.html</x:v>
      </x:c>
      <x:c r="Q178" s="9" t="str">
        <x:v>https://media.parfumo.com/perfumes/da/da9c57-infinity-silver-armaf_1200.jpg?width=720&amp;aspect_ratio=1:1</x:v>
      </x:c>
      <x:c r="R178" s="9" t="str">
        <x:v>https://fimgs.net/mdimg/perfume-thumbs/375x500.94047.jpg</x:v>
      </x:c>
      <x:c r="S178" s="9" t="str">
        <x:v>Infinity Silver</x:v>
      </x:c>
      <x:c r="T178" s="11" t="str">
        <x:v>2024</x:v>
      </x:c>
      <x:c r="U178" s="10" t="n">
        <x:v>1152</x:v>
      </x:c>
      <x:c r="V178" s="14" t="n">
        <x:f>IF(AND(ISNUMBER(G178),G178&gt;0),LOG10(G178)*'Method'!$B$8,"")</x:f>
        <x:v>1.995309398017884</x:v>
      </x:c>
      <x:c r="W178" s="14" t="n">
        <x:f>IF(AND(ISNUMBER(I178),I178&gt;0),LOG10(I178)*'Method'!$B$9,"")</x:f>
        <x:v>0.2408239965311848</x:v>
      </x:c>
      <x:c r="X178" s="10" t="str">
        <x:f>IF(ISNUMBER(J178),SUM(G178,I178),"")</x:f>
      </x:c>
      <x:c r="Y178" s="10" t="str">
        <x:f>IF(ISNUMBER(K178),COUNTIFS($K$7:$K$1929,"&gt;"&amp;K178)+1,"")</x:f>
      </x:c>
      <x:c r="Z178" s="9" t="str"/>
      <x:c r="AA178" s="15" t="n">
        <x:v>46108</x:v>
      </x:c>
      <x:c r="AB178" s="9" t="str">
        <x:v>Unknown</x:v>
      </x:c>
    </x:row>
    <x:row r="179" ht="50" customHeight="1">
      <x:c r="A179" s="10" t="n">
        <x:f>IF(ISNUMBER(F179),RANK(F179,$F$7:$F$1929,0),"")</x:f>
        <x:v>114</x:v>
      </x:c>
      <x:c r="B179" s="9" t="str">
        <x:v>French Avenue</x:v>
      </x:c>
      <x:c r="C179" s="9" t="str">
        <x:v>Spectre</x:v>
      </x:c>
      <x:c r="D179" s="9" t="str">
        <x:v>Not recorded</x:v>
      </x:c>
      <x:c r="E179" s="11" t="n">
        <x:v>2024</x:v>
      </x:c>
      <x:c r="F179" s="13" t="n">
        <x:v>8.4</x:v>
      </x:c>
      <x:c r="G179" s="10" t="n">
        <x:v>39</x:v>
      </x:c>
      <x:c r="H179" s="12" t="n">
        <x:v>4.07</x:v>
      </x:c>
      <x:c r="I179" s="10" t="n">
        <x:v>207</x:v>
      </x:c>
      <x:c r="J179" s="12" t="str">
        <x:f>IF(AND(M179="URL identity aligns",ISNUMBER(F179),ISNUMBER(H179),G179&gt;0,I179&gt;0,SUM(V179:W179)&gt;0),(F179*V179+((H179-1)/4*10)*W179)/SUM(V179:W179),"")</x:f>
      </x:c>
      <x:c r="K179" s="12" t="str">
        <x:f>IF(ISNUMBER(J179),(X179*J179+'Method'!$B$10*'Method'!$B$11)/(X179+'Method'!$B$10),"")</x:f>
      </x:c>
      <x:c r="L179" s="10" t="str">
        <x:f>IF(ISNUMBER(J179),COUNTIFS($J$7:$J$1929,"&gt;"&amp;J179)+1,"")</x:f>
      </x:c>
      <x:c r="M179" s="9" t="str">
        <x:v>Review required</x:v>
      </x:c>
      <x:c r="N179" s="9" t="str">
        <x:v>Concentration not explicit on both saved identities</x:v>
      </x:c>
      <x:c r="O179" s="9" t="str">
        <x:v>https://www.parfumo.com/Perfumes/french-avenue/spectre</x:v>
      </x:c>
      <x:c r="P179" s="9" t="str">
        <x:v>https://www.fragrantica.com/perfume/French-Avenue/Spectre-94698.html</x:v>
      </x:c>
      <x:c r="Q179" s="9" t="str">
        <x:v>https://media.parfumo.com/perfumes/7d/7d949e_spectre-french-avenue_1200.jpg?width=720&amp;aspect_ratio=1:1</x:v>
      </x:c>
      <x:c r="R179" s="9" t="str">
        <x:v>https://fimgs.net/mdimg/perfume-thumbs/375x500.94698.jpg</x:v>
      </x:c>
      <x:c r="S179" s="9" t="str">
        <x:v>Spectre</x:v>
      </x:c>
      <x:c r="T179" s="11" t="str">
        <x:v>2024</x:v>
      </x:c>
      <x:c r="U179" s="10" t="n">
        <x:v>318</x:v>
      </x:c>
      <x:c r="V179" s="14" t="n">
        <x:f>IF(AND(ISNUMBER(G179),G179&gt;0),LOG10(G179)*'Method'!$B$8,"")</x:f>
        <x:v>1.9092775284318</x:v>
      </x:c>
      <x:c r="W179" s="14" t="n">
        <x:f>IF(AND(ISNUMBER(I179),I179&gt;0),LOG10(I179)*'Method'!$B$9,"")</x:f>
        <x:v>1.8527762763655362</x:v>
      </x:c>
      <x:c r="X179" s="10" t="str">
        <x:f>IF(ISNUMBER(J179),SUM(G179,I179),"")</x:f>
      </x:c>
      <x:c r="Y179" s="10" t="str">
        <x:f>IF(ISNUMBER(K179),COUNTIFS($K$7:$K$1929,"&gt;"&amp;K179)+1,"")</x:f>
      </x:c>
      <x:c r="Z179" s="9" t="str"/>
      <x:c r="AA179" s="15" t="n">
        <x:v>46108</x:v>
      </x:c>
      <x:c r="AB179" s="9" t="str">
        <x:v>Unknown</x:v>
      </x:c>
    </x:row>
    <x:row r="180" ht="50" customHeight="1">
      <x:c r="A180" s="10" t="n">
        <x:f>IF(ISNUMBER(F180),RANK(F180,$F$7:$F$1929,0),"")</x:f>
        <x:v>114</x:v>
      </x:c>
      <x:c r="B180" s="9" t="str">
        <x:v>Fragrance World</x:v>
      </x:c>
      <x:c r="C180" s="9" t="str">
        <x:v>Notes Jazz</x:v>
      </x:c>
      <x:c r="D180" s="9" t="str">
        <x:v>Not recorded</x:v>
      </x:c>
      <x:c r="E180" s="11" t="n">
        <x:v>2025</x:v>
      </x:c>
      <x:c r="F180" s="13" t="n">
        <x:v>8.4</x:v>
      </x:c>
      <x:c r="G180" s="10" t="n">
        <x:v>34</x:v>
      </x:c>
      <x:c r="H180" s="12" t="n">
        <x:v>4.27</x:v>
      </x:c>
      <x:c r="I180" s="10" t="n">
        <x:v>181</x:v>
      </x:c>
      <x:c r="J180" s="12" t="str">
        <x:f>IF(AND(M180="URL identity aligns",ISNUMBER(F180),ISNUMBER(H180),G180&gt;0,I180&gt;0,SUM(V180:W180)&gt;0),(F180*V180+((H180-1)/4*10)*W180)/SUM(V180:W180),"")</x:f>
      </x:c>
      <x:c r="K180" s="12" t="str">
        <x:f>IF(ISNUMBER(J180),(X180*J180+'Method'!$B$10*'Method'!$B$11)/(X180+'Method'!$B$10),"")</x:f>
      </x:c>
      <x:c r="L180" s="10" t="str">
        <x:f>IF(ISNUMBER(J180),COUNTIFS($J$7:$J$1929,"&gt;"&amp;J180)+1,"")</x:f>
      </x:c>
      <x:c r="M180" s="9" t="str">
        <x:v>Review required</x:v>
      </x:c>
      <x:c r="N180" s="9" t="str">
        <x:v>Concentration not explicit on both saved identities</x:v>
      </x:c>
      <x:c r="O180" s="9" t="str">
        <x:v>https://www.parfumo.com/Perfumes/fragrance-world/notes-jazz</x:v>
      </x:c>
      <x:c r="P180" s="9" t="str">
        <x:v>https://www.fragrantica.com/perfume/Fragrance-World/Notes-Jazz-108314.html</x:v>
      </x:c>
      <x:c r="Q180" s="9" t="str">
        <x:v>https://media.parfumo.com/perfumes/a1/a102aa_notes-jazz-fragrance-world_1200.jpg?width=720&amp;aspect_ratio=1:1</x:v>
      </x:c>
      <x:c r="R180" s="9" t="str">
        <x:v>https://fimgs.net/mdimg/perfume-thumbs/375x500.108314.jpg</x:v>
      </x:c>
      <x:c r="S180" s="9" t="str">
        <x:v>Notes Jazz</x:v>
      </x:c>
      <x:c r="T180" s="11" t="str">
        <x:v>2025</x:v>
      </x:c>
      <x:c r="U180" s="10" t="n">
        <x:v>607</x:v>
      </x:c>
      <x:c r="V180" s="14" t="n">
        <x:f>IF(AND(ISNUMBER(G180),G180&gt;0),LOG10(G180)*'Method'!$B$8,"")</x:f>
        <x:v>1.837774700450712</x:v>
      </x:c>
      <x:c r="W180" s="14" t="n">
        <x:f>IF(AND(ISNUMBER(I180),I180&gt;0),LOG10(I180)*'Method'!$B$9,"")</x:f>
        <x:v>1.8061428598953442</x:v>
      </x:c>
      <x:c r="X180" s="10" t="str">
        <x:f>IF(ISNUMBER(J180),SUM(G180,I180),"")</x:f>
      </x:c>
      <x:c r="Y180" s="10" t="str">
        <x:f>IF(ISNUMBER(K180),COUNTIFS($K$7:$K$1929,"&gt;"&amp;K180)+1,"")</x:f>
      </x:c>
      <x:c r="Z180" s="9" t="str"/>
      <x:c r="AA180" s="15" t="n">
        <x:v>46108</x:v>
      </x:c>
      <x:c r="AB180" s="9" t="str">
        <x:v>Unknown</x:v>
      </x:c>
    </x:row>
    <x:row r="181" ht="50" customHeight="1">
      <x:c r="A181" s="10" t="n">
        <x:f>IF(ISNUMBER(F181),RANK(F181,$F$7:$F$1929,0),"")</x:f>
        <x:v>114</x:v>
      </x:c>
      <x:c r="B181" s="9" t="str">
        <x:v>French Avenue</x:v>
      </x:c>
      <x:c r="C181" s="9" t="str">
        <x:v>Western Shisha</x:v>
      </x:c>
      <x:c r="D181" s="9" t="str">
        <x:v>Not recorded</x:v>
      </x:c>
      <x:c r="E181" s="11" t="n">
        <x:v>2025</x:v>
      </x:c>
      <x:c r="F181" s="13" t="n">
        <x:v>8.4</x:v>
      </x:c>
      <x:c r="G181" s="10" t="n">
        <x:v>8</x:v>
      </x:c>
      <x:c r="H181" s="12" t="n">
        <x:v>3.52</x:v>
      </x:c>
      <x:c r="I181" s="10" t="n">
        <x:v>21</x:v>
      </x:c>
      <x:c r="J181" s="12" t="str">
        <x:f>IF(AND(M181="URL identity aligns",ISNUMBER(F181),ISNUMBER(H181),G181&gt;0,I181&gt;0,SUM(V181:W181)&gt;0),(F181*V181+((H181-1)/4*10)*W181)/SUM(V181:W181),"")</x:f>
      </x:c>
      <x:c r="K181" s="12" t="str">
        <x:f>IF(ISNUMBER(J181),(X181*J181+'Method'!$B$10*'Method'!$B$11)/(X181+'Method'!$B$10),"")</x:f>
      </x:c>
      <x:c r="L181" s="10" t="str">
        <x:f>IF(ISNUMBER(J181),COUNTIFS($J$7:$J$1929,"&gt;"&amp;J181)+1,"")</x:f>
      </x:c>
      <x:c r="M181" s="9" t="str">
        <x:v>Review required</x:v>
      </x:c>
      <x:c r="N181" s="9" t="str">
        <x:v>Concentration not explicit on both saved identities</x:v>
      </x:c>
      <x:c r="O181" s="9" t="str">
        <x:v>https://www.parfumo.com/Perfumes/french-avenue/western-shisha</x:v>
      </x:c>
      <x:c r="P181" s="9" t="str">
        <x:v>https://www.fragrantica.com/perfume/French-Avenue/Western-Shisha-106868.html</x:v>
      </x:c>
      <x:c r="Q181" s="9" t="str">
        <x:v>https://media.parfumo.com/perfumes/e4/e428c5_western-shisha-french-avenue_1200.jpg?width=720&amp;aspect_ratio=1:1</x:v>
      </x:c>
      <x:c r="R181" s="9" t="str">
        <x:v>https://fimgs.net/mdimg/perfume-thumbs/375x500.106868.jpg</x:v>
      </x:c>
      <x:c r="S181" s="9" t="str">
        <x:v>Western Shisha</x:v>
      </x:c>
      <x:c r="T181" s="11" t="str">
        <x:v>2025</x:v>
      </x:c>
      <x:c r="U181" s="10" t="n">
        <x:v>592</x:v>
      </x:c>
      <x:c r="V181" s="14" t="n">
        <x:f>IF(AND(ISNUMBER(G181),G181&gt;0),LOG10(G181)*'Method'!$B$8,"")</x:f>
        <x:v>1.0837079843903314</x:v>
      </x:c>
      <x:c r="W181" s="14" t="n">
        <x:f>IF(AND(ISNUMBER(I181),I181&gt;0),LOG10(I181)*'Method'!$B$9,"")</x:f>
        <x:v>1.057775435787136</x:v>
      </x:c>
      <x:c r="X181" s="10" t="str">
        <x:f>IF(ISNUMBER(J181),SUM(G181,I181),"")</x:f>
      </x:c>
      <x:c r="Y181" s="10" t="str">
        <x:f>IF(ISNUMBER(K181),COUNTIFS($K$7:$K$1929,"&gt;"&amp;K181)+1,"")</x:f>
      </x:c>
      <x:c r="Z181" s="9" t="str"/>
      <x:c r="AA181" s="15" t="n">
        <x:v>46108</x:v>
      </x:c>
      <x:c r="AB181" s="9" t="str">
        <x:v>Unknown</x:v>
      </x:c>
    </x:row>
    <x:row r="182" ht="50" customHeight="1">
      <x:c r="A182" s="10" t="n">
        <x:f>IF(ISNUMBER(F182),RANK(F182,$F$7:$F$1929,0),"")</x:f>
        <x:v>114</x:v>
      </x:c>
      <x:c r="B182" s="9" t="str">
        <x:v>French Avenue</x:v>
      </x:c>
      <x:c r="C182" s="9" t="str">
        <x:v>Zenith Noire</x:v>
      </x:c>
      <x:c r="D182" s="9" t="str">
        <x:v>Not recorded</x:v>
      </x:c>
      <x:c r="E182" s="11" t="n">
        <x:v>2025</x:v>
      </x:c>
      <x:c r="F182" s="13" t="n">
        <x:v>8.4</x:v>
      </x:c>
      <x:c r="G182" s="10" t="n">
        <x:v>7</x:v>
      </x:c>
      <x:c r="H182" s="12" t="n">
        <x:v>4.17</x:v>
      </x:c>
      <x:c r="I182" s="10" t="n">
        <x:v>41</x:v>
      </x:c>
      <x:c r="J182" s="12" t="str">
        <x:f>IF(AND(M182="URL identity aligns",ISNUMBER(F182),ISNUMBER(H182),G182&gt;0,I182&gt;0,SUM(V182:W182)&gt;0),(F182*V182+((H182-1)/4*10)*W182)/SUM(V182:W182),"")</x:f>
      </x:c>
      <x:c r="K182" s="12" t="str">
        <x:f>IF(ISNUMBER(J182),(X182*J182+'Method'!$B$10*'Method'!$B$11)/(X182+'Method'!$B$10),"")</x:f>
      </x:c>
      <x:c r="L182" s="10" t="str">
        <x:f>IF(ISNUMBER(J182),COUNTIFS($J$7:$J$1929,"&gt;"&amp;J182)+1,"")</x:f>
      </x:c>
      <x:c r="M182" s="9" t="str">
        <x:v>Review required</x:v>
      </x:c>
      <x:c r="N182" s="9" t="str">
        <x:v>Concentration not explicit on both saved identities</x:v>
      </x:c>
      <x:c r="O182" s="9" t="str">
        <x:v>https://www.parfumo.com/Perfumes/french-avenue/zenith-noire</x:v>
      </x:c>
      <x:c r="P182" s="9" t="str">
        <x:v>https://www.fragrantica.com/perfume/French-Avenue/Zenith-Noire-121773.html</x:v>
      </x:c>
      <x:c r="Q182" s="9" t="str">
        <x:v>https://media.parfumo.com/perfumes/9a/9a3b65_zenith-noire-french-avenue_1200.jpg?width=720&amp;aspect_ratio=1:1</x:v>
      </x:c>
      <x:c r="R182" s="9" t="str">
        <x:v>https://fimgs.net/mdimg/perfume-thumbs/375x500.121773.jpg</x:v>
      </x:c>
      <x:c r="S182" s="9" t="str">
        <x:v>Zenith Noire</x:v>
      </x:c>
      <x:c r="T182" s="11" t="str">
        <x:v>2025</x:v>
      </x:c>
      <x:c r="U182" s="10" t="n">
        <x:v>1463</x:v>
      </x:c>
      <x:c r="V182" s="14" t="n">
        <x:f>IF(AND(ISNUMBER(G182),G182&gt;0),LOG10(G182)*'Method'!$B$8,"")</x:f>
        <x:v>1.0141176480171084</x:v>
      </x:c>
      <x:c r="W182" s="14" t="n">
        <x:f>IF(AND(ISNUMBER(I182),I182&gt;0),LOG10(I182)*'Method'!$B$9,"")</x:f>
        <x:v>1.290227085375792</x:v>
      </x:c>
      <x:c r="X182" s="10" t="str">
        <x:f>IF(ISNUMBER(J182),SUM(G182,I182),"")</x:f>
      </x:c>
      <x:c r="Y182" s="10" t="str">
        <x:f>IF(ISNUMBER(K182),COUNTIFS($K$7:$K$1929,"&gt;"&amp;K182)+1,"")</x:f>
      </x:c>
      <x:c r="Z182" s="9" t="str"/>
      <x:c r="AA182" s="15" t="n">
        <x:v>46108</x:v>
      </x:c>
      <x:c r="AB182" s="9" t="str">
        <x:v>Unknown</x:v>
      </x:c>
    </x:row>
    <x:row r="183" ht="50" customHeight="1">
      <x:c r="A183" s="10" t="n">
        <x:f>IF(ISNUMBER(F183),RANK(F183,$F$7:$F$1929,0),"")</x:f>
        <x:v>177</x:v>
      </x:c>
      <x:c r="B183" s="9" t="str">
        <x:v>Tom Ford</x:v>
      </x:c>
      <x:c r="C183" s="9" t="str">
        <x:v>Tobacco Vanille</x:v>
      </x:c>
      <x:c r="D183" s="9" t="str">
        <x:v>Eau de Parfum</x:v>
      </x:c>
      <x:c r="E183" s="11" t="n">
        <x:v>2007</x:v>
      </x:c>
      <x:c r="F183" s="13" t="n">
        <x:v>8.3</x:v>
      </x:c>
      <x:c r="G183" s="10" t="n">
        <x:v>5588</x:v>
      </x:c>
      <x:c r="H183" s="12" t="n">
        <x:v>4.19</x:v>
      </x:c>
      <x:c r="I183" s="10" t="n">
        <x:v>29591</x:v>
      </x:c>
      <x:c r="J183" s="12" t="str">
        <x:f>IF(AND(M183="URL identity aligns",ISNUMBER(F183),ISNUMBER(H183),G183&gt;0,I183&gt;0,SUM(V183:W183)&gt;0),(F183*V183+((H183-1)/4*10)*W183)/SUM(V183:W183),"")</x:f>
      </x:c>
      <x:c r="K183" s="12" t="str">
        <x:f>IF(ISNUMBER(J183),(X183*J183+'Method'!$B$10*'Method'!$B$11)/(X183+'Method'!$B$10),"")</x:f>
      </x:c>
      <x:c r="L183" s="10" t="str">
        <x:f>IF(ISNUMBER(J183),COUNTIFS($J$7:$J$1929,"&gt;"&amp;J183)+1,"")</x:f>
      </x:c>
      <x:c r="M183" s="9" t="str">
        <x:v>Review required</x:v>
      </x:c>
      <x:c r="N183" s="9" t="str">
        <x:v>Concentration not explicit on both saved identities</x:v>
      </x:c>
      <x:c r="O183" s="9" t="str">
        <x:v>https://www.parfumo.com/Perfumes/Tom_Ford/Tobacco_Vanille_Eau_de_Parfum</x:v>
      </x:c>
      <x:c r="P183" s="9" t="str">
        <x:v>https://www.fragrantica.com/perfume/Tom-Ford/Tobacco-Vanille-1825.html</x:v>
      </x:c>
      <x:c r="Q183" s="9" t="str">
        <x:v>https://media.parfumo.com/perfumes/fb/fbeede-tobacco-vanille-eau-de-parfum-tom-ford_1200.jpg?width=720&amp;aspect_ratio=1:1</x:v>
      </x:c>
      <x:c r="R183" s="9" t="str">
        <x:v>https://fimgs.net/mdimg/perfume-thumbs/375x500.1825.jpg</x:v>
      </x:c>
      <x:c r="S183" s="9" t="str">
        <x:v>Tobacco Vanille</x:v>
      </x:c>
      <x:c r="T183" s="11" t="str">
        <x:v>2007</x:v>
      </x:c>
      <x:c r="U183" s="10" t="n">
        <x:v>588</x:v>
      </x:c>
      <x:c r="V183" s="14" t="n">
        <x:f>IF(AND(ISNUMBER(G183),G183&gt;0),LOG10(G183)*'Method'!$B$8,"")</x:f>
        <x:v>4.496707676930567</x:v>
      </x:c>
      <x:c r="W183" s="14" t="n">
        <x:f>IF(AND(ISNUMBER(I183),I183&gt;0),LOG10(I183)*'Method'!$B$9,"")</x:f>
        <x:v>3.576927713585584</x:v>
      </x:c>
      <x:c r="X183" s="10" t="str">
        <x:f>IF(ISNUMBER(J183),SUM(G183,I183),"")</x:f>
      </x:c>
      <x:c r="Y183" s="10" t="str">
        <x:f>IF(ISNUMBER(K183),COUNTIFS($K$7:$K$1929,"&gt;"&amp;K183)+1,"")</x:f>
      </x:c>
      <x:c r="Z183" s="9" t="str"/>
      <x:c r="AA183" s="15" t="n">
        <x:v>46108</x:v>
      </x:c>
      <x:c r="AB183" s="9" t="str">
        <x:v>Unknown</x:v>
      </x:c>
    </x:row>
    <x:row r="184" ht="50" customHeight="1">
      <x:c r="A184" s="10" t="n">
        <x:f>IF(ISNUMBER(F184),RANK(F184,$F$7:$F$1929,0),"")</x:f>
        <x:v>177</x:v>
      </x:c>
      <x:c r="B184" s="9" t="str">
        <x:v>Giorgio Armani</x:v>
      </x:c>
      <x:c r="C184" s="9" t="str">
        <x:v>Acqua di Giò Profumo</x:v>
      </x:c>
      <x:c r="D184" s="9" t="str">
        <x:v>Parfum</x:v>
      </x:c>
      <x:c r="E184" s="11" t="n">
        <x:v>2015</x:v>
      </x:c>
      <x:c r="F184" s="13" t="n">
        <x:v>8.3</x:v>
      </x:c>
      <x:c r="G184" s="10" t="n">
        <x:v>4860</x:v>
      </x:c>
      <x:c r="H184" s="12" t="n">
        <x:v>4.43</x:v>
      </x:c>
      <x:c r="I184" s="10" t="n">
        <x:v>16052</x:v>
      </x:c>
      <x:c r="J184" s="12" t="str">
        <x:f>IF(AND(M184="URL identity aligns",ISNUMBER(F184),ISNUMBER(H184),G184&gt;0,I184&gt;0,SUM(V184:W184)&gt;0),(F184*V184+((H184-1)/4*10)*W184)/SUM(V184:W184),"")</x:f>
      </x:c>
      <x:c r="K184" s="12" t="str">
        <x:f>IF(ISNUMBER(J184),(X184*J184+'Method'!$B$10*'Method'!$B$11)/(X184+'Method'!$B$10),"")</x:f>
      </x:c>
      <x:c r="L184" s="10" t="str">
        <x:f>IF(ISNUMBER(J184),COUNTIFS($J$7:$J$1929,"&gt;"&amp;J184)+1,"")</x:f>
      </x:c>
      <x:c r="M184" s="9" t="str">
        <x:v>Review required</x:v>
      </x:c>
      <x:c r="N184" s="9" t="str">
        <x:v>Concentration not explicit on both saved identities</x:v>
      </x:c>
      <x:c r="O184" s="9" t="str">
        <x:v>https://www.parfumo.com/Perfumes/Giorgio_Armani/Acqua_di_Gio_Profumo</x:v>
      </x:c>
      <x:c r="P184" s="9" t="str">
        <x:v>https://www.fragrantica.com/perfume/Giorgio-Armani/Acqua-di-Gio-Profumo-29727.html</x:v>
      </x:c>
      <x:c r="Q184" s="9" t="str">
        <x:v>https://media.parfumo.com/perfumes/24/246f49-acqua-di-gio-profumo-parfum-giorgio-armani_1200.jpg?width=720&amp;aspect_ratio=1:1</x:v>
      </x:c>
      <x:c r="R184" s="9" t="str">
        <x:v>https://fimgs.net/mdimg/perfume-thumbs/375x500.29727.jpg</x:v>
      </x:c>
      <x:c r="S184" s="9" t="str">
        <x:v>Acqua di Giò Profumo</x:v>
      </x:c>
      <x:c r="T184" s="11" t="str">
        <x:v>2015</x:v>
      </x:c>
      <x:c r="U184" s="10" t="n">
        <x:v>1508</x:v>
      </x:c>
      <x:c r="V184" s="14" t="n">
        <x:f>IF(AND(ISNUMBER(G184),G184&gt;0),LOG10(G184)*'Method'!$B$8,"")</x:f>
        <x:v>4.423963523114748</x:v>
      </x:c>
      <x:c r="W184" s="14" t="n">
        <x:f>IF(AND(ISNUMBER(I184),I184&gt;0),LOG10(I184)*'Method'!$B$9,"")</x:f>
        <x:v>3.36442332084944</x:v>
      </x:c>
      <x:c r="X184" s="10" t="str">
        <x:f>IF(ISNUMBER(J184),SUM(G184,I184),"")</x:f>
      </x:c>
      <x:c r="Y184" s="10" t="str">
        <x:f>IF(ISNUMBER(K184),COUNTIFS($K$7:$K$1929,"&gt;"&amp;K184)+1,"")</x:f>
      </x:c>
      <x:c r="Z184" s="9" t="str"/>
      <x:c r="AA184" s="15" t="n">
        <x:v>46108</x:v>
      </x:c>
      <x:c r="AB184" s="9" t="str">
        <x:v>Unknown</x:v>
      </x:c>
    </x:row>
    <x:row r="185" ht="50" customHeight="1">
      <x:c r="A185" s="10" t="n">
        <x:f>IF(ISNUMBER(F185),RANK(F185,$F$7:$F$1929,0),"")</x:f>
        <x:v>177</x:v>
      </x:c>
      <x:c r="B185" s="9" t="str">
        <x:v>Giorgio Armani</x:v>
      </x:c>
      <x:c r="C185" s="9" t="str">
        <x:v>Emporio Armani - Stronger with You Intensely</x:v>
      </x:c>
      <x:c r="D185" s="9" t="str">
        <x:v>Intense</x:v>
      </x:c>
      <x:c r="E185" s="11" t="n">
        <x:v>2018</x:v>
      </x:c>
      <x:c r="F185" s="13" t="n">
        <x:v>8.3</x:v>
      </x:c>
      <x:c r="G185" s="10" t="n">
        <x:v>4470</x:v>
      </x:c>
      <x:c r="H185" s="12" t="n">
        <x:v>4.59</x:v>
      </x:c>
      <x:c r="I185" s="10" t="n">
        <x:v>22334</x:v>
      </x:c>
      <x:c r="J185" s="12" t="str">
        <x:f>IF(AND(M185="URL identity aligns",ISNUMBER(F185),ISNUMBER(H185),G185&gt;0,I185&gt;0,SUM(V185:W185)&gt;0),(F185*V185+((H185-1)/4*10)*W185)/SUM(V185:W185),"")</x:f>
      </x:c>
      <x:c r="K185" s="12" t="str">
        <x:f>IF(ISNUMBER(J185),(X185*J185+'Method'!$B$10*'Method'!$B$11)/(X185+'Method'!$B$10),"")</x:f>
      </x:c>
      <x:c r="L185" s="10" t="str">
        <x:f>IF(ISNUMBER(J185),COUNTIFS($J$7:$J$1929,"&gt;"&amp;J185)+1,"")</x:f>
      </x:c>
      <x:c r="M185" s="9" t="str">
        <x:v>Review required</x:v>
      </x:c>
      <x:c r="N185" s="9" t="str">
        <x:v>Concentration not explicit on both saved identities</x:v>
      </x:c>
      <x:c r="O185" s="9" t="str">
        <x:v>https://www.parfumo.com/Perfumes/Giorgio_Armani/emporio-armani-stronger-with-you-intensely</x:v>
      </x:c>
      <x:c r="P185" s="9" t="str">
        <x:v>https://www.fragrantica.com/perfume/Giorgio-Armani/Emporio-Armani-Stronger-With-You-Intensely-52802.html</x:v>
      </x:c>
      <x:c r="Q185" s="9" t="str">
        <x:v>https://media.parfumo.com/perfumes/0a/0a5fd7-emporio-armani-stronger-with-you-intensely-giorgio-armani_1200.jpg?width=720&amp;aspect_ratio=1:1</x:v>
      </x:c>
      <x:c r="R185" s="9" t="str">
        <x:v>https://fimgs.net/mdimg/perfume-thumbs/375x500.52802.jpg</x:v>
      </x:c>
      <x:c r="S185" s="9" t="str">
        <x:v>Emporio Armani - Stronger with You Intensely</x:v>
      </x:c>
      <x:c r="T185" s="11" t="str">
        <x:v>2018</x:v>
      </x:c>
      <x:c r="U185" s="10" t="n">
        <x:v>100</x:v>
      </x:c>
      <x:c r="V185" s="14" t="n">
        <x:f>IF(AND(ISNUMBER(G185),G185&gt;0),LOG10(G185)*'Method'!$B$8,"")</x:f>
        <x:v>4.380369027758328</x:v>
      </x:c>
      <x:c r="W185" s="14" t="n">
        <x:f>IF(AND(ISNUMBER(I185),I185&gt;0),LOG10(I185)*'Method'!$B$9,"")</x:f>
        <x:v>3.4791732094416483</x:v>
      </x:c>
      <x:c r="X185" s="10" t="str">
        <x:f>IF(ISNUMBER(J185),SUM(G185,I185),"")</x:f>
      </x:c>
      <x:c r="Y185" s="10" t="str">
        <x:f>IF(ISNUMBER(K185),COUNTIFS($K$7:$K$1929,"&gt;"&amp;K185)+1,"")</x:f>
      </x:c>
      <x:c r="Z185" s="9" t="str"/>
      <x:c r="AA185" s="15" t="n">
        <x:v>46108</x:v>
      </x:c>
      <x:c r="AB185" s="9" t="str">
        <x:v>Unknown</x:v>
      </x:c>
    </x:row>
    <x:row r="186" ht="50" customHeight="1">
      <x:c r="A186" s="10" t="n">
        <x:f>IF(ISNUMBER(F186),RANK(F186,$F$7:$F$1929,0),"")</x:f>
        <x:v>177</x:v>
      </x:c>
      <x:c r="B186" s="9" t="str">
        <x:v>Chanel</x:v>
      </x:c>
      <x:c r="C186" s="9" t="str">
        <x:v>Allure Homme Sport Eau Extrême</x:v>
      </x:c>
      <x:c r="D186" s="9" t="str">
        <x:v>Not recorded</x:v>
      </x:c>
      <x:c r="E186" s="11" t="n">
        <x:v>2012</x:v>
      </x:c>
      <x:c r="F186" s="13" t="n">
        <x:v>8.3</x:v>
      </x:c>
      <x:c r="G186" s="10" t="n">
        <x:v>4089</x:v>
      </x:c>
      <x:c r="H186" s="12" t="n">
        <x:v>4.35</x:v>
      </x:c>
      <x:c r="I186" s="10" t="n">
        <x:v>12329</x:v>
      </x:c>
      <x:c r="J186" s="12" t="str">
        <x:f>IF(AND(M186="URL identity aligns",ISNUMBER(F186),ISNUMBER(H186),G186&gt;0,I186&gt;0,SUM(V186:W186)&gt;0),(F186*V186+((H186-1)/4*10)*W186)/SUM(V186:W186),"")</x:f>
      </x:c>
      <x:c r="K186" s="12" t="str">
        <x:f>IF(ISNUMBER(J186),(X186*J186+'Method'!$B$10*'Method'!$B$11)/(X186+'Method'!$B$10),"")</x:f>
      </x:c>
      <x:c r="L186" s="10" t="str">
        <x:f>IF(ISNUMBER(J186),COUNTIFS($J$7:$J$1929,"&gt;"&amp;J186)+1,"")</x:f>
      </x:c>
      <x:c r="M186" s="9" t="str">
        <x:v>Review required</x:v>
      </x:c>
      <x:c r="N186" s="9" t="str">
        <x:v>Product, variant, gender or year terms differ between URLs; Concentration not explicit on both saved identities</x:v>
      </x:c>
      <x:c r="O186" s="9" t="str">
        <x:v>https://www.parfumo.com/Perfumes/Chanel/Allure_Homme_Sport_Eau_Extrme</x:v>
      </x:c>
      <x:c r="P186" s="9" t="str">
        <x:v>https://www.fragrantica.com/perfume/Chanel/Allure-Homme-Sport-Eau-Extreme-14669.html</x:v>
      </x:c>
      <x:c r="Q186" s="9" t="str">
        <x:v>https://media.parfumo.com/perfumes/5a/5a3157-allure-homme-sport-eau-extreme-chanel_1200.jpg?width=720&amp;aspect_ratio=1:1</x:v>
      </x:c>
      <x:c r="R186" s="9" t="str">
        <x:v>https://fimgs.net/mdimg/perfume-thumbs/375x500.14669.jpg</x:v>
      </x:c>
      <x:c r="S186" s="9" t="str">
        <x:v>Allure Homme Sport Eau Extrême</x:v>
      </x:c>
      <x:c r="T186" s="11" t="str">
        <x:v>2012</x:v>
      </x:c>
      <x:c r="U186" s="10" t="n">
        <x:v>939</x:v>
      </x:c>
      <x:c r="V186" s="14" t="n">
        <x:f>IF(AND(ISNUMBER(G186),G186&gt;0),LOG10(G186)*'Method'!$B$8,"")</x:f>
        <x:v>4.333940532665208</x:v>
      </x:c>
      <x:c r="W186" s="14" t="n">
        <x:f>IF(AND(ISNUMBER(I186),I186&gt;0),LOG10(I186)*'Method'!$B$9,"")</x:f>
        <x:v>3.2727422820652885</x:v>
      </x:c>
      <x:c r="X186" s="10" t="str">
        <x:f>IF(ISNUMBER(J186),SUM(G186,I186),"")</x:f>
      </x:c>
      <x:c r="Y186" s="10" t="str">
        <x:f>IF(ISNUMBER(K186),COUNTIFS($K$7:$K$1929,"&gt;"&amp;K186)+1,"")</x:f>
      </x:c>
      <x:c r="Z186" s="9" t="str"/>
      <x:c r="AA186" s="15" t="n">
        <x:v>46108</x:v>
      </x:c>
      <x:c r="AB186" s="9" t="str">
        <x:v>Unknown</x:v>
      </x:c>
    </x:row>
    <x:row r="187" ht="50" customHeight="1">
      <x:c r="A187" s="10" t="n">
        <x:f>IF(ISNUMBER(F187),RANK(F187,$F$7:$F$1929,0),"")</x:f>
        <x:v>177</x:v>
      </x:c>
      <x:c r="B187" s="9" t="str">
        <x:v>Tom Ford</x:v>
      </x:c>
      <x:c r="C187" s="9" t="str">
        <x:v>Ombré Leather</x:v>
      </x:c>
      <x:c r="D187" s="9" t="str">
        <x:v>Eau de Parfum</x:v>
      </x:c>
      <x:c r="E187" s="11" t="n">
        <x:v>2018</x:v>
      </x:c>
      <x:c r="F187" s="13" t="n">
        <x:v>8.3</x:v>
      </x:c>
      <x:c r="G187" s="10" t="n">
        <x:v>3739</x:v>
      </x:c>
      <x:c r="H187" s="12" t="n">
        <x:v>4.33</x:v>
      </x:c>
      <x:c r="I187" s="10" t="n">
        <x:v>16929</x:v>
      </x:c>
      <x:c r="J187" s="12" t="str">
        <x:f>IF(AND(M187="URL identity aligns",ISNUMBER(F187),ISNUMBER(H187),G187&gt;0,I187&gt;0,SUM(V187:W187)&gt;0),(F187*V187+((H187-1)/4*10)*W187)/SUM(V187:W187),"")</x:f>
      </x:c>
      <x:c r="K187" s="12" t="str">
        <x:f>IF(ISNUMBER(J187),(X187*J187+'Method'!$B$10*'Method'!$B$11)/(X187+'Method'!$B$10),"")</x:f>
      </x:c>
      <x:c r="L187" s="10" t="str">
        <x:f>IF(ISNUMBER(J187),COUNTIFS($J$7:$J$1929,"&gt;"&amp;J187)+1,"")</x:f>
      </x:c>
      <x:c r="M187" s="9" t="str">
        <x:v>Review required</x:v>
      </x:c>
      <x:c r="N187" s="9" t="str">
        <x:v>Concentration not explicit on both saved identities</x:v>
      </x:c>
      <x:c r="O187" s="9" t="str">
        <x:v>https://www.parfumo.com/Perfumes/Tom_Ford/ombre-leather-2018-eau-de-parfum</x:v>
      </x:c>
      <x:c r="P187" s="9" t="str">
        <x:v>https://www.fragrantica.com/perfume/Tom-Ford/Ombre-Leather-2018-50239.html</x:v>
      </x:c>
      <x:c r="Q187" s="9" t="str">
        <x:v>https://media.parfumo.com/perfumes/4f/4ff96d-ombre-leather-2018-eau-de-parfum-tom-ford_1200.jpg?width=720&amp;aspect_ratio=1:1</x:v>
      </x:c>
      <x:c r="R187" s="9" t="str">
        <x:v>https://fimgs.net/mdimg/perfume-thumbs/375x500.50239.jpg</x:v>
      </x:c>
      <x:c r="S187" s="9" t="str">
        <x:v>Ombré Leather</x:v>
      </x:c>
      <x:c r="T187" s="11" t="str">
        <x:v>2018</x:v>
      </x:c>
      <x:c r="U187" s="10" t="n">
        <x:v>42</x:v>
      </x:c>
      <x:c r="V187" s="14" t="n">
        <x:f>IF(AND(ISNUMBER(G187),G187&gt;0),LOG10(G187)*'Method'!$B$8,"")</x:f>
        <x:v>4.287306558185064</x:v>
      </x:c>
      <x:c r="W187" s="14" t="n">
        <x:f>IF(AND(ISNUMBER(I187),I187&gt;0),LOG10(I187)*'Method'!$B$9,"")</x:f>
        <x:v>3.3829050439917605</x:v>
      </x:c>
      <x:c r="X187" s="10" t="str">
        <x:f>IF(ISNUMBER(J187),SUM(G187,I187),"")</x:f>
      </x:c>
      <x:c r="Y187" s="10" t="str">
        <x:f>IF(ISNUMBER(K187),COUNTIFS($K$7:$K$1929,"&gt;"&amp;K187)+1,"")</x:f>
      </x:c>
      <x:c r="Z187" s="9" t="str"/>
      <x:c r="AA187" s="15" t="n">
        <x:v>46108</x:v>
      </x:c>
      <x:c r="AB187" s="9" t="str">
        <x:v>Unknown</x:v>
      </x:c>
    </x:row>
    <x:row r="188" ht="50" customHeight="1">
      <x:c r="A188" s="10" t="n">
        <x:f>IF(ISNUMBER(F188),RANK(F188,$F$7:$F$1929,0),"")</x:f>
        <x:v>177</x:v>
      </x:c>
      <x:c r="B188" s="9" t="str">
        <x:v>Xerjoff</x:v>
      </x:c>
      <x:c r="C188" s="9" t="str">
        <x:v>Tony Iommi Monkey Special</x:v>
      </x:c>
      <x:c r="D188" s="9" t="str">
        <x:v>Not recorded</x:v>
      </x:c>
      <x:c r="E188" s="11" t="n">
        <x:v>2021</x:v>
      </x:c>
      <x:c r="F188" s="13" t="n">
        <x:v>8.3</x:v>
      </x:c>
      <x:c r="G188" s="10" t="n">
        <x:v>3664</x:v>
      </x:c>
      <x:c r="H188" s="12" t="n">
        <x:v>4.29</x:v>
      </x:c>
      <x:c r="I188" s="10" t="n">
        <x:v>4339</x:v>
      </x:c>
      <x:c r="J188" s="12" t="str">
        <x:f>IF(AND(M188="URL identity aligns",ISNUMBER(F188),ISNUMBER(H188),G188&gt;0,I188&gt;0,SUM(V188:W188)&gt;0),(F188*V188+((H188-1)/4*10)*W188)/SUM(V188:W188),"")</x:f>
      </x:c>
      <x:c r="K188" s="12" t="str">
        <x:f>IF(ISNUMBER(J188),(X188*J188+'Method'!$B$10*'Method'!$B$11)/(X188+'Method'!$B$10),"")</x:f>
      </x:c>
      <x:c r="L188" s="10" t="str">
        <x:f>IF(ISNUMBER(J188),COUNTIFS($J$7:$J$1929,"&gt;"&amp;J188)+1,"")</x:f>
      </x:c>
      <x:c r="M188" s="9" t="str">
        <x:v>Review required</x:v>
      </x:c>
      <x:c r="N188" s="9" t="str">
        <x:v>Concentration not explicit on both saved identities</x:v>
      </x:c>
      <x:c r="O188" s="9" t="str">
        <x:v>https://www.parfumo.com/Perfumes/Xerjoff/tony-iommi-monkey-special</x:v>
      </x:c>
      <x:c r="P188" s="9" t="str">
        <x:v>https://www.fragrantica.com/perfume/Xerjoff/Tony-Iommi-Monkey-Special-70789.html</x:v>
      </x:c>
      <x:c r="Q188" s="9" t="str">
        <x:v>https://media.parfumo.com/perfumes/47/4745aa_tony-iommi-monkey-special-xerjoff_1200.jpg?width=720&amp;aspect_ratio=1:1</x:v>
      </x:c>
      <x:c r="R188" s="9" t="str">
        <x:v>https://fimgs.net/mdimg/perfume-thumbs/375x500.70789.jpg</x:v>
      </x:c>
      <x:c r="S188" s="9" t="str">
        <x:v>Tony Iommi Monkey Special</x:v>
      </x:c>
      <x:c r="T188" s="11" t="str">
        <x:v>2021</x:v>
      </x:c>
      <x:c r="U188" s="10" t="n">
        <x:v>528</x:v>
      </x:c>
      <x:c r="V188" s="14" t="n">
        <x:f>IF(AND(ISNUMBER(G188),G188&gt;0),LOG10(G188)*'Method'!$B$8,"")</x:f>
        <x:v>4.276746557994971</x:v>
      </x:c>
      <x:c r="W188" s="14" t="n">
        <x:f>IF(AND(ISNUMBER(I188),I188&gt;0),LOG10(I188)*'Method'!$B$9,"")</x:f>
        <x:v>2.909911720103368</x:v>
      </x:c>
      <x:c r="X188" s="10" t="str">
        <x:f>IF(ISNUMBER(J188),SUM(G188,I188),"")</x:f>
      </x:c>
      <x:c r="Y188" s="10" t="str">
        <x:f>IF(ISNUMBER(K188),COUNTIFS($K$7:$K$1929,"&gt;"&amp;K188)+1,"")</x:f>
      </x:c>
      <x:c r="Z188" s="9" t="str"/>
      <x:c r="AA188" s="15" t="n">
        <x:v>46108</x:v>
      </x:c>
      <x:c r="AB188" s="9" t="str">
        <x:v>Unknown</x:v>
      </x:c>
    </x:row>
    <x:row r="189" ht="50" customHeight="1">
      <x:c r="A189" s="10" t="n">
        <x:f>IF(ISNUMBER(F189),RANK(F189,$F$7:$F$1929,0),"")</x:f>
        <x:v>177</x:v>
      </x:c>
      <x:c r="B189" s="9" t="str">
        <x:v>Nishane</x:v>
      </x:c>
      <x:c r="C189" s="9" t="str">
        <x:v>Ani</x:v>
      </x:c>
      <x:c r="D189" s="9" t="str">
        <x:v>Extrait de Parfum</x:v>
      </x:c>
      <x:c r="E189" s="11" t="n">
        <x:v>2019</x:v>
      </x:c>
      <x:c r="F189" s="13" t="n">
        <x:v>8.3</x:v>
      </x:c>
      <x:c r="G189" s="10" t="n">
        <x:v>3651</x:v>
      </x:c>
      <x:c r="H189" s="12" t="n">
        <x:v>4.26</x:v>
      </x:c>
      <x:c r="I189" s="10" t="n">
        <x:v>9861</x:v>
      </x:c>
      <x:c r="J189" s="12" t="str">
        <x:f>IF(AND(M189="URL identity aligns",ISNUMBER(F189),ISNUMBER(H189),G189&gt;0,I189&gt;0,SUM(V189:W189)&gt;0),(F189*V189+((H189-1)/4*10)*W189)/SUM(V189:W189),"")</x:f>
      </x:c>
      <x:c r="K189" s="12" t="str">
        <x:f>IF(ISNUMBER(J189),(X189*J189+'Method'!$B$10*'Method'!$B$11)/(X189+'Method'!$B$10),"")</x:f>
      </x:c>
      <x:c r="L189" s="10" t="str">
        <x:f>IF(ISNUMBER(J189),COUNTIFS($J$7:$J$1929,"&gt;"&amp;J189)+1,"")</x:f>
      </x:c>
      <x:c r="M189" s="9" t="str">
        <x:v>Review required</x:v>
      </x:c>
      <x:c r="N189" s="9" t="str">
        <x:v>Concentration not explicit on both saved identities</x:v>
      </x:c>
      <x:c r="O189" s="9" t="str">
        <x:v>https://www.parfumo.com/Perfumes/Nishane/Ani</x:v>
      </x:c>
      <x:c r="P189" s="9" t="str">
        <x:v>https://www.fragrantica.com/perfume/Nishane/Ani-54785.html</x:v>
      </x:c>
      <x:c r="Q189" s="9" t="str">
        <x:v>https://media.parfumo.com/perfumes/90/9029ff-ani-extrait-de-parfum-nishane_1200.jpg?width=720&amp;aspect_ratio=1:1</x:v>
      </x:c>
      <x:c r="R189" s="9" t="str">
        <x:v>https://fimgs.net/mdimg/perfume-thumbs/375x500.54785.jpg</x:v>
      </x:c>
      <x:c r="S189" s="9" t="str">
        <x:v>Ani</x:v>
      </x:c>
      <x:c r="T189" s="11" t="str">
        <x:v>2019</x:v>
      </x:c>
      <x:c r="U189" s="10" t="n">
        <x:v>1473</x:v>
      </x:c>
      <x:c r="V189" s="14" t="n">
        <x:f>IF(AND(ISNUMBER(G189),G189&gt;0),LOG10(G189)*'Method'!$B$8,"")</x:f>
        <x:v>4.274894199539676</x:v>
      </x:c>
      <x:c r="W189" s="14" t="n">
        <x:f>IF(AND(ISNUMBER(I189),I189&gt;0),LOG10(I189)*'Method'!$B$9,"")</x:f>
        <x:v>3.195136767041032</x:v>
      </x:c>
      <x:c r="X189" s="10" t="str">
        <x:f>IF(ISNUMBER(J189),SUM(G189,I189),"")</x:f>
      </x:c>
      <x:c r="Y189" s="10" t="str">
        <x:f>IF(ISNUMBER(K189),COUNTIFS($K$7:$K$1929,"&gt;"&amp;K189)+1,"")</x:f>
      </x:c>
      <x:c r="Z189" s="9" t="str"/>
      <x:c r="AA189" s="15" t="n">
        <x:v>46108</x:v>
      </x:c>
      <x:c r="AB189" s="9" t="str">
        <x:v>Unknown</x:v>
      </x:c>
    </x:row>
    <x:row r="190" ht="50" customHeight="1">
      <x:c r="A190" s="10" t="n">
        <x:f>IF(ISNUMBER(F190),RANK(F190,$F$7:$F$1929,0),"")</x:f>
        <x:v>177</x:v>
      </x:c>
      <x:c r="B190" s="9" t="str">
        <x:v>Jean Paul Gaultier</x:v>
      </x:c>
      <x:c r="C190" s="9" t="str">
        <x:v>Le Mâle Elixir</x:v>
      </x:c>
      <x:c r="D190" s="9" t="str">
        <x:v>Elixir</x:v>
      </x:c>
      <x:c r="E190" s="11" t="n">
        <x:v>2023</x:v>
      </x:c>
      <x:c r="F190" s="13" t="n">
        <x:v>8.3</x:v>
      </x:c>
      <x:c r="G190" s="10" t="n">
        <x:v>3431</x:v>
      </x:c>
      <x:c r="H190" s="12" t="n">
        <x:v>4.52</x:v>
      </x:c>
      <x:c r="I190" s="10" t="n">
        <x:v>23184</x:v>
      </x:c>
      <x:c r="J190" s="12" t="str">
        <x:f>IF(AND(M190="URL identity aligns",ISNUMBER(F190),ISNUMBER(H190),G190&gt;0,I190&gt;0,SUM(V190:W190)&gt;0),(F190*V190+((H190-1)/4*10)*W190)/SUM(V190:W190),"")</x:f>
      </x:c>
      <x:c r="K190" s="12" t="str">
        <x:f>IF(ISNUMBER(J190),(X190*J190+'Method'!$B$10*'Method'!$B$11)/(X190+'Method'!$B$10),"")</x:f>
      </x:c>
      <x:c r="L190" s="10" t="str">
        <x:f>IF(ISNUMBER(J190),COUNTIFS($J$7:$J$1929,"&gt;"&amp;J190)+1,"")</x:f>
      </x:c>
      <x:c r="M190" s="9" t="str">
        <x:v>Review required</x:v>
      </x:c>
      <x:c r="N190" s="9" t="str">
        <x:v>Concentration not explicit on both saved identities</x:v>
      </x:c>
      <x:c r="O190" s="9" t="str">
        <x:v>https://www.parfumo.com/Perfumes/Jean_Paul_Gaultier/le-male-elixir</x:v>
      </x:c>
      <x:c r="P190" s="9" t="str">
        <x:v>https://www.fragrantica.com/perfume/Jean-Paul-Gaultier/Le-Male-Elixir-81642.html</x:v>
      </x:c>
      <x:c r="Q190" s="9" t="str">
        <x:v>https://media.parfumo.com/perfumes/0c/0cf827-le-male-elixir-jean-paul-gaultier_1200.jpg?width=720&amp;aspect_ratio=1:1</x:v>
      </x:c>
      <x:c r="R190" s="9" t="str">
        <x:v>https://fimgs.net/mdimg/perfume-thumbs/375x500.81642.jpg</x:v>
      </x:c>
      <x:c r="S190" s="9" t="str">
        <x:v>Le Mâle Elixir</x:v>
      </x:c>
      <x:c r="T190" s="11" t="str">
        <x:v>2023</x:v>
      </x:c>
      <x:c r="U190" s="10" t="n">
        <x:v>60</x:v>
      </x:c>
      <x:c r="V190" s="14" t="n">
        <x:f>IF(AND(ISNUMBER(G190),G190&gt;0),LOG10(G190)*'Method'!$B$8,"")</x:f>
        <x:v>4.2425048616674035</x:v>
      </x:c>
      <x:c r="W190" s="14" t="n">
        <x:f>IF(AND(ISNUMBER(I190),I190&gt;0),LOG10(I190)*'Method'!$B$9,"")</x:f>
        <x:v>3.4921506945016803</x:v>
      </x:c>
      <x:c r="X190" s="10" t="str">
        <x:f>IF(ISNUMBER(J190),SUM(G190,I190),"")</x:f>
      </x:c>
      <x:c r="Y190" s="10" t="str">
        <x:f>IF(ISNUMBER(K190),COUNTIFS($K$7:$K$1929,"&gt;"&amp;K190)+1,"")</x:f>
      </x:c>
      <x:c r="Z190" s="9" t="str"/>
      <x:c r="AA190" s="15" t="n">
        <x:v>46108</x:v>
      </x:c>
      <x:c r="AB190" s="9" t="str">
        <x:v>Unknown</x:v>
      </x:c>
    </x:row>
    <x:row r="191" ht="50" customHeight="1">
      <x:c r="A191" s="10" t="n">
        <x:f>IF(ISNUMBER(F191),RANK(F191,$F$7:$F$1929,0),"")</x:f>
        <x:v>177</x:v>
      </x:c>
      <x:c r="B191" s="9" t="str">
        <x:v>Prada</x:v>
      </x:c>
      <x:c r="C191" s="9" t="str">
        <x:v>Luna Rossa Black</x:v>
      </x:c>
      <x:c r="D191" s="9" t="str">
        <x:v>Not recorded</x:v>
      </x:c>
      <x:c r="E191" s="11" t="n">
        <x:v>2018</x:v>
      </x:c>
      <x:c r="F191" s="13" t="n">
        <x:v>8.3</x:v>
      </x:c>
      <x:c r="G191" s="10" t="n">
        <x:v>3313</x:v>
      </x:c>
      <x:c r="H191" s="12" t="n">
        <x:v>4.35</x:v>
      </x:c>
      <x:c r="I191" s="10" t="n">
        <x:v>7221</x:v>
      </x:c>
      <x:c r="J191" s="12" t="str">
        <x:f>IF(AND(M191="URL identity aligns",ISNUMBER(F191),ISNUMBER(H191),G191&gt;0,I191&gt;0,SUM(V191:W191)&gt;0),(F191*V191+((H191-1)/4*10)*W191)/SUM(V191:W191),"")</x:f>
      </x:c>
      <x:c r="K191" s="12" t="str">
        <x:f>IF(ISNUMBER(J191),(X191*J191+'Method'!$B$10*'Method'!$B$11)/(X191+'Method'!$B$10),"")</x:f>
      </x:c>
      <x:c r="L191" s="10" t="str">
        <x:f>IF(ISNUMBER(J191),COUNTIFS($J$7:$J$1929,"&gt;"&amp;J191)+1,"")</x:f>
      </x:c>
      <x:c r="M191" s="9" t="str">
        <x:v>Review required</x:v>
      </x:c>
      <x:c r="N191" s="9" t="str">
        <x:v>Concentration not explicit on both saved identities</x:v>
      </x:c>
      <x:c r="O191" s="9" t="str">
        <x:v>https://www.parfumo.com/Perfumes/Prada/Luna_Rossa_Black</x:v>
      </x:c>
      <x:c r="P191" s="9" t="str">
        <x:v>https://www.fragrantica.com/perfume/Prada/Luna-Rossa-Black-48682.html</x:v>
      </x:c>
      <x:c r="Q191" s="9" t="str">
        <x:v>https://media.parfumo.com/perfumes/78/78f913-luna-rossa-black-prada_1200.jpg?width=720&amp;aspect_ratio=1:1</x:v>
      </x:c>
      <x:c r="R191" s="9" t="str">
        <x:v>https://fimgs.net/mdimg/perfume-thumbs/375x500.48682.jpg</x:v>
      </x:c>
      <x:c r="S191" s="9" t="str">
        <x:v>Luna Rossa Black</x:v>
      </x:c>
      <x:c r="T191" s="11" t="str">
        <x:v>2018</x:v>
      </x:c>
      <x:c r="U191" s="10" t="n">
        <x:v>1265</x:v>
      </x:c>
      <x:c r="V191" s="14" t="n">
        <x:f>IF(AND(ISNUMBER(G191),G191&gt;0),LOG10(G191)*'Method'!$B$8,"")</x:f>
        <x:v>4.224265723058352</x:v>
      </x:c>
      <x:c r="W191" s="14" t="n">
        <x:f>IF(AND(ISNUMBER(I191),I191&gt;0),LOG10(I191)*'Method'!$B$9,"")</x:f>
        <x:v>3.0868778759957523</x:v>
      </x:c>
      <x:c r="X191" s="10" t="str">
        <x:f>IF(ISNUMBER(J191),SUM(G191,I191),"")</x:f>
      </x:c>
      <x:c r="Y191" s="10" t="str">
        <x:f>IF(ISNUMBER(K191),COUNTIFS($K$7:$K$1929,"&gt;"&amp;K191)+1,"")</x:f>
      </x:c>
      <x:c r="Z191" s="9" t="str"/>
      <x:c r="AA191" s="15" t="n">
        <x:v>46108</x:v>
      </x:c>
      <x:c r="AB191" s="9" t="str">
        <x:v>Unknown</x:v>
      </x:c>
    </x:row>
    <x:row r="192" ht="50" customHeight="1">
      <x:c r="A192" s="10" t="n">
        <x:f>IF(ISNUMBER(F192),RANK(F192,$F$7:$F$1929,0),"")</x:f>
        <x:v>177</x:v>
      </x:c>
      <x:c r="B192" s="9" t="str">
        <x:v>Creed</x:v>
      </x:c>
      <x:c r="C192" s="9" t="str">
        <x:v>Virgin Island Water</x:v>
      </x:c>
      <x:c r="D192" s="9" t="str">
        <x:v>Not recorded</x:v>
      </x:c>
      <x:c r="E192" s="11" t="n">
        <x:v>2007</x:v>
      </x:c>
      <x:c r="F192" s="13" t="n">
        <x:v>8.3</x:v>
      </x:c>
      <x:c r="G192" s="10" t="n">
        <x:v>3163</x:v>
      </x:c>
      <x:c r="H192" s="12" t="n">
        <x:v>4.31</x:v>
      </x:c>
      <x:c r="I192" s="10" t="n">
        <x:v>8488</x:v>
      </x:c>
      <x:c r="J192" s="12" t="str">
        <x:f>IF(AND(M192="URL identity aligns",ISNUMBER(F192),ISNUMBER(H192),G192&gt;0,I192&gt;0,SUM(V192:W192)&gt;0),(F192*V192+((H192-1)/4*10)*W192)/SUM(V192:W192),"")</x:f>
      </x:c>
      <x:c r="K192" s="12" t="str">
        <x:f>IF(ISNUMBER(J192),(X192*J192+'Method'!$B$10*'Method'!$B$11)/(X192+'Method'!$B$10),"")</x:f>
      </x:c>
      <x:c r="L192" s="10" t="str">
        <x:f>IF(ISNUMBER(J192),COUNTIFS($J$7:$J$1929,"&gt;"&amp;J192)+1,"")</x:f>
      </x:c>
      <x:c r="M192" s="9" t="str">
        <x:v>Review required</x:v>
      </x:c>
      <x:c r="N192" s="9" t="str">
        <x:v>Product, variant, gender or year terms differ between URLs; Concentration not explicit on both saved identities</x:v>
      </x:c>
      <x:c r="O192" s="9" t="str">
        <x:v>https://www.parfumo.com/Perfumes/Creed/Virgin_Island_Water</x:v>
      </x:c>
      <x:c r="P192" s="9" t="str">
        <x:v>https://www.fragrantica.com/perfume/Creed/Virgin-Island-Water-2007-899.html</x:v>
      </x:c>
      <x:c r="Q192" s="9" t="str">
        <x:v>https://media.parfumo.com/perfumes/e1/e13207-virgin-island-water-creed_1200.jpg?width=720&amp;aspect_ratio=1:1</x:v>
      </x:c>
      <x:c r="R192" s="9" t="str">
        <x:v>https://fimgs.net/mdimg/perfume-thumbs/375x500.899.jpg</x:v>
      </x:c>
      <x:c r="S192" s="9" t="str">
        <x:v>Virgin Island Water</x:v>
      </x:c>
      <x:c r="T192" s="11" t="str">
        <x:v>2007</x:v>
      </x:c>
      <x:c r="U192" s="10" t="n">
        <x:v>496</x:v>
      </x:c>
      <x:c r="V192" s="14" t="n">
        <x:f>IF(AND(ISNUMBER(G192),G192&gt;0),LOG10(G192)*'Method'!$B$8,"")</x:f>
        <x:v>4.200119030298864</x:v>
      </x:c>
      <x:c r="W192" s="14" t="n">
        <x:f>IF(AND(ISNUMBER(I192),I192&gt;0),LOG10(I192)*'Method'!$B$9,"")</x:f>
        <x:v>3.143044296714624</x:v>
      </x:c>
      <x:c r="X192" s="10" t="str">
        <x:f>IF(ISNUMBER(J192),SUM(G192,I192),"")</x:f>
      </x:c>
      <x:c r="Y192" s="10" t="str">
        <x:f>IF(ISNUMBER(K192),COUNTIFS($K$7:$K$1929,"&gt;"&amp;K192)+1,"")</x:f>
      </x:c>
      <x:c r="Z192" s="9" t="str"/>
      <x:c r="AA192" s="15" t="n">
        <x:v>46108</x:v>
      </x:c>
      <x:c r="AB192" s="9" t="str">
        <x:v>Unknown</x:v>
      </x:c>
    </x:row>
    <x:row r="193" ht="50" customHeight="1">
      <x:c r="A193" s="10" t="n">
        <x:f>IF(ISNUMBER(F193),RANK(F193,$F$7:$F$1929,0),"")</x:f>
        <x:v>177</x:v>
      </x:c>
      <x:c r="B193" s="9" t="str">
        <x:v>Simone Andreoli</x:v>
      </x:c>
      <x:c r="C193" s="9" t="str">
        <x:v>Malibù - Party in the Bay</x:v>
      </x:c>
      <x:c r="D193" s="9" t="str">
        <x:v>Not recorded</x:v>
      </x:c>
      <x:c r="E193" s="11" t="n">
        <x:v>2018</x:v>
      </x:c>
      <x:c r="F193" s="13" t="n">
        <x:v>8.3</x:v>
      </x:c>
      <x:c r="G193" s="10" t="n">
        <x:v>2867</x:v>
      </x:c>
      <x:c r="H193" s="12" t="n">
        <x:v>4.2</x:v>
      </x:c>
      <x:c r="I193" s="10" t="n">
        <x:v>1767</x:v>
      </x:c>
      <x:c r="J193" s="12" t="str">
        <x:f>IF(AND(M193="URL identity aligns",ISNUMBER(F193),ISNUMBER(H193),G193&gt;0,I193&gt;0,SUM(V193:W193)&gt;0),(F193*V193+((H193-1)/4*10)*W193)/SUM(V193:W193),"")</x:f>
      </x:c>
      <x:c r="K193" s="12" t="str">
        <x:f>IF(ISNUMBER(J193),(X193*J193+'Method'!$B$10*'Method'!$B$11)/(X193+'Method'!$B$10),"")</x:f>
      </x:c>
      <x:c r="L193" s="10" t="str">
        <x:f>IF(ISNUMBER(J193),COUNTIFS($J$7:$J$1929,"&gt;"&amp;J193)+1,"")</x:f>
      </x:c>
      <x:c r="M193" s="9" t="str">
        <x:v>Review required</x:v>
      </x:c>
      <x:c r="N193" s="9" t="str">
        <x:v>Concentration not explicit on both saved identities</x:v>
      </x:c>
      <x:c r="O193" s="9" t="str">
        <x:v>https://www.parfumo.com/Perfumes/Simone_Andreoli/malibu-party-in-the-bay</x:v>
      </x:c>
      <x:c r="P193" s="9" t="str">
        <x:v>https://www.fragrantica.com/perfume/Simone-Andreoli/Malibu-Party-in-the-Bay-49244.html</x:v>
      </x:c>
      <x:c r="Q193" s="9" t="str">
        <x:v>https://media.parfumo.com/perfumes/06/0651c8-malibu-party-in-the-bay-simone-andreoli_1200.jpg?width=720&amp;aspect_ratio=1:1</x:v>
      </x:c>
      <x:c r="R193" s="9" t="str">
        <x:v>https://fimgs.net/mdimg/perfume-thumbs/375x500.49244.jpg</x:v>
      </x:c>
      <x:c r="S193" s="9" t="str">
        <x:v>Malibù - Party in the Bay</x:v>
      </x:c>
      <x:c r="T193" s="11" t="str">
        <x:v>2018</x:v>
      </x:c>
      <x:c r="U193" s="10" t="n">
        <x:v>536</x:v>
      </x:c>
      <x:c r="V193" s="14" t="n">
        <x:f>IF(AND(ISNUMBER(G193),G193&gt;0),LOG10(G193)*'Method'!$B$8,"")</x:f>
        <x:v>4.148913231535776</x:v>
      </x:c>
      <x:c r="W193" s="14" t="n">
        <x:f>IF(AND(ISNUMBER(I193),I193&gt;0),LOG10(I193)*'Method'!$B$9,"")</x:f>
        <x:v>2.597789239605408</x:v>
      </x:c>
      <x:c r="X193" s="10" t="str">
        <x:f>IF(ISNUMBER(J193),SUM(G193,I193),"")</x:f>
      </x:c>
      <x:c r="Y193" s="10" t="str">
        <x:f>IF(ISNUMBER(K193),COUNTIFS($K$7:$K$1929,"&gt;"&amp;K193)+1,"")</x:f>
      </x:c>
      <x:c r="Z193" s="9" t="str"/>
      <x:c r="AA193" s="15" t="n">
        <x:v>46108</x:v>
      </x:c>
      <x:c r="AB193" s="9" t="str">
        <x:v>Unknown</x:v>
      </x:c>
    </x:row>
    <x:row r="194" ht="50" customHeight="1">
      <x:c r="A194" s="10" t="n">
        <x:f>IF(ISNUMBER(F194),RANK(F194,$F$7:$F$1929,0),"")</x:f>
        <x:v>177</x:v>
      </x:c>
      <x:c r="B194" s="9" t="str">
        <x:v>Amouage</x:v>
      </x:c>
      <x:c r="C194" s="9" t="str">
        <x:v>Jubilation XXV Man</x:v>
      </x:c>
      <x:c r="D194" s="9" t="str">
        <x:v>Not recorded</x:v>
      </x:c>
      <x:c r="E194" s="11" t="n">
        <x:v>2008</x:v>
      </x:c>
      <x:c r="F194" s="13" t="n">
        <x:v>8.3</x:v>
      </x:c>
      <x:c r="G194" s="10" t="n">
        <x:v>2734</x:v>
      </x:c>
      <x:c r="H194" s="12" t="n">
        <x:v>4.39</x:v>
      </x:c>
      <x:c r="I194" s="10" t="n">
        <x:v>6614</x:v>
      </x:c>
      <x:c r="J194" s="12" t="str">
        <x:f>IF(AND(M194="URL identity aligns",ISNUMBER(F194),ISNUMBER(H194),G194&gt;0,I194&gt;0,SUM(V194:W194)&gt;0),(F194*V194+((H194-1)/4*10)*W194)/SUM(V194:W194),"")</x:f>
      </x:c>
      <x:c r="K194" s="12" t="str">
        <x:f>IF(ISNUMBER(J194),(X194*J194+'Method'!$B$10*'Method'!$B$11)/(X194+'Method'!$B$10),"")</x:f>
      </x:c>
      <x:c r="L194" s="10" t="str">
        <x:f>IF(ISNUMBER(J194),COUNTIFS($J$7:$J$1929,"&gt;"&amp;J194)+1,"")</x:f>
      </x:c>
      <x:c r="M194" s="9" t="str">
        <x:v>Review required</x:v>
      </x:c>
      <x:c r="N194" s="9" t="str">
        <x:v>Product, variant, gender or year terms differ between URLs; Concentration not explicit on both saved identities</x:v>
      </x:c>
      <x:c r="O194" s="9" t="str">
        <x:v>https://www.parfumo.com/Perfumes/Amouage/Jubilation_25_for_Men</x:v>
      </x:c>
      <x:c r="P194" s="9" t="str">
        <x:v>https://www.fragrantica.com/perfume/Amouage/Jubilation-XXV-Man-2366.html</x:v>
      </x:c>
      <x:c r="Q194" s="9" t="str">
        <x:v>https://media.parfumo.com/perfumes/58/5821e5-jubilation-xxv-man-amouage_1200.jpg?width=720&amp;aspect_ratio=1:1</x:v>
      </x:c>
      <x:c r="R194" s="9" t="str">
        <x:v>https://fimgs.net/mdimg/perfume-thumbs/375x500.2366.jpg</x:v>
      </x:c>
      <x:c r="S194" s="9" t="str">
        <x:v>Jubilation XXV Man</x:v>
      </x:c>
      <x:c r="T194" s="11" t="str">
        <x:v>2008</x:v>
      </x:c>
      <x:c r="U194" s="10" t="n">
        <x:v>791</x:v>
      </x:c>
      <x:c r="V194" s="14" t="n">
        <x:f>IF(AND(ISNUMBER(G194),G194&gt;0),LOG10(G194)*'Method'!$B$8,"")</x:f>
        <x:v>4.12415821227816</x:v>
      </x:c>
      <x:c r="W194" s="14" t="n">
        <x:f>IF(AND(ISNUMBER(I194),I194&gt;0),LOG10(I194)*'Method'!$B$9,"")</x:f>
        <x:v>3.0563713524621443</x:v>
      </x:c>
      <x:c r="X194" s="10" t="str">
        <x:f>IF(ISNUMBER(J194),SUM(G194,I194),"")</x:f>
      </x:c>
      <x:c r="Y194" s="10" t="str">
        <x:f>IF(ISNUMBER(K194),COUNTIFS($K$7:$K$1929,"&gt;"&amp;K194)+1,"")</x:f>
      </x:c>
      <x:c r="Z194" s="9" t="str"/>
      <x:c r="AA194" s="15" t="n">
        <x:v>46108</x:v>
      </x:c>
      <x:c r="AB194" s="9" t="str">
        <x:v>Unknown</x:v>
      </x:c>
    </x:row>
    <x:row r="195" ht="50" customHeight="1">
      <x:c r="A195" s="10" t="n">
        <x:f>IF(ISNUMBER(F195),RANK(F195,$F$7:$F$1929,0),"")</x:f>
        <x:v>177</x:v>
      </x:c>
      <x:c r="B195" s="9" t="str">
        <x:v>Chanel</x:v>
      </x:c>
      <x:c r="C195" s="9" t="str">
        <x:v>Bleu de</x:v>
      </x:c>
      <x:c r="D195" s="9" t="str">
        <x:v>Parfum</x:v>
      </x:c>
      <x:c r="E195" s="11" t="n">
        <x:v>2018</x:v>
      </x:c>
      <x:c r="F195" s="13" t="n">
        <x:v>8.3</x:v>
      </x:c>
      <x:c r="G195" s="10" t="n">
        <x:v>2659</x:v>
      </x:c>
      <x:c r="H195" s="12" t="n">
        <x:v>4.45</x:v>
      </x:c>
      <x:c r="I195" s="10" t="n">
        <x:v>10007</x:v>
      </x:c>
      <x:c r="J195" s="12" t="n">
        <x:f>IF(AND(M195="URL identity aligns",ISNUMBER(F195),ISNUMBER(H195),G195&gt;0,I195&gt;0,SUM(V195:W195)&gt;0),(F195*V195+((H195-1)/4*10)*W195)/SUM(V195:W195),"")</x:f>
        <x:v>8.442283517530237</x:v>
      </x:c>
      <x:c r="K195" s="12" t="n">
        <x:f>IF(ISNUMBER(J195),(X195*J195+'Method'!$B$10*'Method'!$B$11)/(X195+'Method'!$B$10),"")</x:f>
        <x:v>8.365811509928053</x:v>
      </x:c>
      <x:c r="L195" s="10" t="n">
        <x:f>IF(ISNUMBER(J195),COUNTIFS($J$7:$J$1929,"&gt;"&amp;J195)+1,"")</x:f>
        <x:v>13</x:v>
      </x:c>
      <x:c r="M195" s="9" t="str">
        <x:v>URL identity aligns</x:v>
      </x:c>
      <x:c r="N195" s="9" t="str">
        <x:v>Brand, name tokens and concentration agree in saved URLs</x:v>
      </x:c>
      <x:c r="O195" s="9" t="str">
        <x:v>https://www.parfumo.com/Perfumes/Chanel/Bleu_de_Chanel_Parfum</x:v>
      </x:c>
      <x:c r="P195" s="9" t="str">
        <x:v>https://www.fragrantica.com/perfume/Chanel/Bleu-de-Chanel-Parfum-49912.html</x:v>
      </x:c>
      <x:c r="Q195" s="9" t="str">
        <x:v>https://media.parfumo.com/perfumes/67/670625-bleu-de-chanel-parfum-chanel_1200.jpg?width=720&amp;aspect_ratio=1:1</x:v>
      </x:c>
      <x:c r="R195" s="9" t="str">
        <x:v>https://fimgs.net/mdimg/perfume-thumbs/375x500.49912.jpg</x:v>
      </x:c>
      <x:c r="S195" s="9" t="str">
        <x:v>Bleu de</x:v>
      </x:c>
      <x:c r="T195" s="11" t="str">
        <x:v>2018</x:v>
      </x:c>
      <x:c r="U195" s="10" t="n">
        <x:v>1786</x:v>
      </x:c>
      <x:c r="V195" s="14" t="n">
        <x:f>IF(AND(ISNUMBER(G195),G195&gt;0),LOG10(G195)*'Method'!$B$8,"")</x:f>
        <x:v>4.109662004797884</x:v>
      </x:c>
      <x:c r="W195" s="14" t="n">
        <x:f>IF(AND(ISNUMBER(I195),I195&gt;0),LOG10(I195)*'Method'!$B$9,"")</x:f>
        <x:v>3.200243119827848</x:v>
      </x:c>
      <x:c r="X195" s="10" t="n">
        <x:f>IF(ISNUMBER(J195),SUM(G195,I195),"")</x:f>
        <x:v>12666</x:v>
      </x:c>
      <x:c r="Y195" s="10" t="n">
        <x:f>IF(ISNUMBER(K195),COUNTIFS($K$7:$K$1929,"&gt;"&amp;K195)+1,"")</x:f>
        <x:v>5</x:v>
      </x:c>
      <x:c r="Z195" s="9" t="str"/>
      <x:c r="AA195" s="15" t="n">
        <x:v>46108</x:v>
      </x:c>
      <x:c r="AB195" s="9" t="str">
        <x:v>Unknown</x:v>
      </x:c>
    </x:row>
    <x:row r="196" ht="50" customHeight="1">
      <x:c r="A196" s="10" t="n">
        <x:f>IF(ISNUMBER(F196),RANK(F196,$F$7:$F$1929,0),"")</x:f>
        <x:v>177</x:v>
      </x:c>
      <x:c r="B196" s="9" t="str">
        <x:v>Parfums de Marly</x:v>
      </x:c>
      <x:c r="C196" s="9" t="str">
        <x:v>Layton Exclusif</x:v>
      </x:c>
      <x:c r="D196" s="9" t="str">
        <x:v>Parfum</x:v>
      </x:c>
      <x:c r="E196" s="11" t="n">
        <x:v>2017</x:v>
      </x:c>
      <x:c r="F196" s="13" t="n">
        <x:v>8.3</x:v>
      </x:c>
      <x:c r="G196" s="10" t="n">
        <x:v>2608</x:v>
      </x:c>
      <x:c r="H196" s="12" t="n">
        <x:v>4.27</x:v>
      </x:c>
      <x:c r="I196" s="10" t="n">
        <x:v>3953</x:v>
      </x:c>
      <x:c r="J196" s="12" t="str">
        <x:f>IF(AND(M196="URL identity aligns",ISNUMBER(F196),ISNUMBER(H196),G196&gt;0,I196&gt;0,SUM(V196:W196)&gt;0),(F196*V196+((H196-1)/4*10)*W196)/SUM(V196:W196),"")</x:f>
      </x:c>
      <x:c r="K196" s="12" t="str">
        <x:f>IF(ISNUMBER(J196),(X196*J196+'Method'!$B$10*'Method'!$B$11)/(X196+'Method'!$B$10),"")</x:f>
      </x:c>
      <x:c r="L196" s="10" t="str">
        <x:f>IF(ISNUMBER(J196),COUNTIFS($J$7:$J$1929,"&gt;"&amp;J196)+1,"")</x:f>
      </x:c>
      <x:c r="M196" s="9" t="str">
        <x:v>Review required</x:v>
      </x:c>
      <x:c r="N196" s="9" t="str">
        <x:v>Concentration not explicit on both saved identities</x:v>
      </x:c>
      <x:c r="O196" s="9" t="str">
        <x:v>https://www.parfumo.com/Perfumes/Parfums_de_Marly/Layton_Exclusif</x:v>
      </x:c>
      <x:c r="P196" s="9" t="str">
        <x:v>https://www.fragrantica.com/perfume/Parfums-de-Marly/Layton-Exclusif-46633.html</x:v>
      </x:c>
      <x:c r="Q196" s="9" t="str">
        <x:v>https://media.parfumo.com/perfumes/40/403749-layton-exclusif-parfums-de-marly_1200.jpg?width=720&amp;aspect_ratio=1:1</x:v>
      </x:c>
      <x:c r="R196" s="9" t="str">
        <x:v>https://fimgs.net/mdimg/perfume-thumbs/375x500.46633.jpg</x:v>
      </x:c>
      <x:c r="S196" s="9" t="str">
        <x:v>Layton Exclusif</x:v>
      </x:c>
      <x:c r="T196" s="11" t="str">
        <x:v>2017</x:v>
      </x:c>
      <x:c r="U196" s="10" t="n">
        <x:v>1069</x:v>
      </x:c>
      <x:c r="V196" s="14" t="n">
        <x:f>IF(AND(ISNUMBER(G196),G196&gt;0),LOG10(G196)*'Method'!$B$8,"")</x:f>
        <x:v>4.099569104471856</x:v>
      </x:c>
      <x:c r="W196" s="14" t="n">
        <x:f>IF(AND(ISNUMBER(I196),I196&gt;0),LOG10(I196)*'Method'!$B$9,"")</x:f>
        <x:v>2.877541451474376</x:v>
      </x:c>
      <x:c r="X196" s="10" t="str">
        <x:f>IF(ISNUMBER(J196),SUM(G196,I196),"")</x:f>
      </x:c>
      <x:c r="Y196" s="10" t="str">
        <x:f>IF(ISNUMBER(K196),COUNTIFS($K$7:$K$1929,"&gt;"&amp;K196)+1,"")</x:f>
      </x:c>
      <x:c r="Z196" s="9" t="str"/>
      <x:c r="AA196" s="15" t="n">
        <x:v>46108</x:v>
      </x:c>
      <x:c r="AB196" s="9" t="str">
        <x:v>Unknown</x:v>
      </x:c>
    </x:row>
    <x:row r="197" ht="50" customHeight="1">
      <x:c r="A197" s="10" t="n">
        <x:f>IF(ISNUMBER(F197),RANK(F197,$F$7:$F$1929,0),"")</x:f>
        <x:v>177</x:v>
      </x:c>
      <x:c r="B197" s="9" t="str">
        <x:v>Valentino</x:v>
      </x:c>
      <x:c r="C197" s="9" t="str">
        <x:v>Uomo Intense</x:v>
      </x:c>
      <x:c r="D197" s="9" t="str">
        <x:v>Intense</x:v>
      </x:c>
      <x:c r="E197" s="11" t="n">
        <x:v>2016</x:v>
      </x:c>
      <x:c r="F197" s="13" t="n">
        <x:v>8.3</x:v>
      </x:c>
      <x:c r="G197" s="10" t="n">
        <x:v>2290</x:v>
      </x:c>
      <x:c r="H197" s="12" t="n">
        <x:v>4.47</x:v>
      </x:c>
      <x:c r="I197" s="10" t="n">
        <x:v>5263</x:v>
      </x:c>
      <x:c r="J197" s="12" t="str">
        <x:f>IF(AND(M197="URL identity aligns",ISNUMBER(F197),ISNUMBER(H197),G197&gt;0,I197&gt;0,SUM(V197:W197)&gt;0),(F197*V197+((H197-1)/4*10)*W197)/SUM(V197:W197),"")</x:f>
      </x:c>
      <x:c r="K197" s="12" t="str">
        <x:f>IF(ISNUMBER(J197),(X197*J197+'Method'!$B$10*'Method'!$B$11)/(X197+'Method'!$B$10),"")</x:f>
      </x:c>
      <x:c r="L197" s="10" t="str">
        <x:f>IF(ISNUMBER(J197),COUNTIFS($J$7:$J$1929,"&gt;"&amp;J197)+1,"")</x:f>
      </x:c>
      <x:c r="M197" s="9" t="str">
        <x:v>Review required</x:v>
      </x:c>
      <x:c r="N197" s="9" t="str">
        <x:v>Fragrantica URL assigned to more than one Parfumo product; Product, variant, gender or year terms differ between URLs; Concentration not explicit on both saved identities</x:v>
      </x:c>
      <x:c r="O197" s="9" t="str">
        <x:v>https://www.parfumo.com/Perfumes/Valentino/valentino-uomo-intense-2016</x:v>
      </x:c>
      <x:c r="P197" s="9" t="str">
        <x:v>https://www.fragrantica.com/perfume/Valentino/Valentino-Uomo-Intense-38254.html</x:v>
      </x:c>
      <x:c r="Q197" s="9" t="str">
        <x:v>https://media.parfumo.com/perfumes/cb/cbb161-valentino-uomo-intense-2016-valentino_1200.jpg?width=720&amp;aspect_ratio=1:1</x:v>
      </x:c>
      <x:c r="R197" s="9" t="str">
        <x:v>https://fimgs.net/mdimg/perfume-thumbs/375x500.38254.jpg</x:v>
      </x:c>
      <x:c r="S197" s="9" t="str">
        <x:v>Uomo Intense</x:v>
      </x:c>
      <x:c r="T197" s="11" t="str">
        <x:v>2016</x:v>
      </x:c>
      <x:c r="U197" s="10" t="n">
        <x:v>1899</x:v>
      </x:c>
      <x:c r="V197" s="14" t="n">
        <x:f>IF(AND(ISNUMBER(G197),G197&gt;0),LOG10(G197)*'Method'!$B$8,"")</x:f>
        <x:v>4.031802578807868</x:v>
      </x:c>
      <x:c r="W197" s="14" t="n">
        <x:f>IF(AND(ISNUMBER(I197),I197&gt;0),LOG10(I197)*'Method'!$B$9,"")</x:f>
        <x:v>2.9769866960138245</x:v>
      </x:c>
      <x:c r="X197" s="10" t="str">
        <x:f>IF(ISNUMBER(J197),SUM(G197,I197),"")</x:f>
      </x:c>
      <x:c r="Y197" s="10" t="str">
        <x:f>IF(ISNUMBER(K197),COUNTIFS($K$7:$K$1929,"&gt;"&amp;K197)+1,"")</x:f>
      </x:c>
      <x:c r="Z197" s="9" t="str"/>
      <x:c r="AA197" s="15" t="n">
        <x:v>46108</x:v>
      </x:c>
      <x:c r="AB197" s="9" t="str">
        <x:v>Unknown</x:v>
      </x:c>
    </x:row>
    <x:row r="198" ht="50" customHeight="1">
      <x:c r="A198" s="10" t="n">
        <x:f>IF(ISNUMBER(F198),RANK(F198,$F$7:$F$1929,0),"")</x:f>
        <x:v>177</x:v>
      </x:c>
      <x:c r="B198" s="9" t="str">
        <x:v>Initio</x:v>
      </x:c>
      <x:c r="C198" s="9" t="str">
        <x:v>Rehab</x:v>
      </x:c>
      <x:c r="D198" s="9" t="str">
        <x:v>Parfum</x:v>
      </x:c>
      <x:c r="E198" s="11" t="n">
        <x:v>2018</x:v>
      </x:c>
      <x:c r="F198" s="13" t="n">
        <x:v>8.3</x:v>
      </x:c>
      <x:c r="G198" s="10" t="n">
        <x:v>2129</x:v>
      </x:c>
      <x:c r="H198" s="12" t="n">
        <x:v>4.25</x:v>
      </x:c>
      <x:c r="I198" s="10" t="n">
        <x:v>4614</x:v>
      </x:c>
      <x:c r="J198" s="12" t="str">
        <x:f>IF(AND(M198="URL identity aligns",ISNUMBER(F198),ISNUMBER(H198),G198&gt;0,I198&gt;0,SUM(V198:W198)&gt;0),(F198*V198+((H198-1)/4*10)*W198)/SUM(V198:W198),"")</x:f>
      </x:c>
      <x:c r="K198" s="12" t="str">
        <x:f>IF(ISNUMBER(J198),(X198*J198+'Method'!$B$10*'Method'!$B$11)/(X198+'Method'!$B$10),"")</x:f>
      </x:c>
      <x:c r="L198" s="10" t="str">
        <x:f>IF(ISNUMBER(J198),COUNTIFS($J$7:$J$1929,"&gt;"&amp;J198)+1,"")</x:f>
      </x:c>
      <x:c r="M198" s="9" t="str">
        <x:v>Review required</x:v>
      </x:c>
      <x:c r="N198" s="9" t="str">
        <x:v>Concentration not explicit on both saved identities</x:v>
      </x:c>
      <x:c r="O198" s="9" t="str">
        <x:v>https://www.parfumo.com/Perfumes/Initio/Rehab</x:v>
      </x:c>
      <x:c r="P198" s="9" t="str">
        <x:v>https://www.fragrantica.com/perfume/Initio-Parfums-Prives/Rehab-50351.html</x:v>
      </x:c>
      <x:c r="Q198" s="9" t="str">
        <x:v>https://media.parfumo.com/perfumes/3b/3b1dee-rehab-initio_1200.jpg?width=720&amp;aspect_ratio=1:1</x:v>
      </x:c>
      <x:c r="R198" s="9" t="str">
        <x:v>https://fimgs.net/mdimg/perfume-thumbs/375x500.50351.jpg</x:v>
      </x:c>
      <x:c r="S198" s="9" t="str">
        <x:v>Rehab</x:v>
      </x:c>
      <x:c r="T198" s="11" t="str">
        <x:v>2018</x:v>
      </x:c>
      <x:c r="U198" s="10" t="n">
        <x:v>539</x:v>
      </x:c>
      <x:c r="V198" s="14" t="n">
        <x:f>IF(AND(ISNUMBER(G198),G198&gt;0),LOG10(G198)*'Method'!$B$8,"")</x:f>
        <x:v>3.993810793725984</x:v>
      </x:c>
      <x:c r="W198" s="14" t="n">
        <x:f>IF(AND(ISNUMBER(I198),I198&gt;0),LOG10(I198)*'Method'!$B$9,"")</x:f>
        <x:v>2.9312620721480562</x:v>
      </x:c>
      <x:c r="X198" s="10" t="str">
        <x:f>IF(ISNUMBER(J198),SUM(G198,I198),"")</x:f>
      </x:c>
      <x:c r="Y198" s="10" t="str">
        <x:f>IF(ISNUMBER(K198),COUNTIFS($K$7:$K$1929,"&gt;"&amp;K198)+1,"")</x:f>
      </x:c>
      <x:c r="Z198" s="9" t="str"/>
      <x:c r="AA198" s="15" t="n">
        <x:v>46108</x:v>
      </x:c>
      <x:c r="AB198" s="9" t="str">
        <x:v>Unknown</x:v>
      </x:c>
    </x:row>
    <x:row r="199" ht="50" customHeight="1">
      <x:c r="A199" s="10" t="n">
        <x:f>IF(ISNUMBER(F199),RANK(F199,$F$7:$F$1929,0),"")</x:f>
        <x:v>177</x:v>
      </x:c>
      <x:c r="B199" s="9" t="str">
        <x:v>Givenchy</x:v>
      </x:c>
      <x:c r="C199" s="9" t="str">
        <x:v>Gentleman Givenchy Réserve Privée</x:v>
      </x:c>
      <x:c r="D199" s="9" t="str">
        <x:v>Eau de Parfum</x:v>
      </x:c>
      <x:c r="E199" s="11" t="n">
        <x:v>2022</x:v>
      </x:c>
      <x:c r="F199" s="13" t="n">
        <x:v>8.3</x:v>
      </x:c>
      <x:c r="G199" s="10" t="n">
        <x:v>1880</x:v>
      </x:c>
      <x:c r="H199" s="12" t="n">
        <x:v>4.44</x:v>
      </x:c>
      <x:c r="I199" s="10" t="n">
        <x:v>9747</x:v>
      </x:c>
      <x:c r="J199" s="12" t="str">
        <x:f>IF(AND(M199="URL identity aligns",ISNUMBER(F199),ISNUMBER(H199),G199&gt;0,I199&gt;0,SUM(V199:W199)&gt;0),(F199*V199+((H199-1)/4*10)*W199)/SUM(V199:W199),"")</x:f>
      </x:c>
      <x:c r="K199" s="12" t="str">
        <x:f>IF(ISNUMBER(J199),(X199*J199+'Method'!$B$10*'Method'!$B$11)/(X199+'Method'!$B$10),"")</x:f>
      </x:c>
      <x:c r="L199" s="10" t="str">
        <x:f>IF(ISNUMBER(J199),COUNTIFS($J$7:$J$1929,"&gt;"&amp;J199)+1,"")</x:f>
      </x:c>
      <x:c r="M199" s="9" t="str">
        <x:v>Review required</x:v>
      </x:c>
      <x:c r="N199" s="9" t="str">
        <x:v>Product, variant, gender or year terms differ between URLs</x:v>
      </x:c>
      <x:c r="O199" s="9" t="str">
        <x:v>https://www.parfumo.com/Perfumes/Givenchy/gentleman-givenchy-reserve-privee</x:v>
      </x:c>
      <x:c r="P199" s="9" t="str">
        <x:v>https://www.fragrantica.com/perfume/Givenchy/Gentleman-Eau-de-Parfum-Reserve-Privee-71272.html</x:v>
      </x:c>
      <x:c r="Q199" s="9" t="str">
        <x:v>https://media.parfumo.com/perfumes/31/31da71-gentleman-givenchy-reserve-privee-givenchy_1200.jpg?width=720&amp;aspect_ratio=1:1</x:v>
      </x:c>
      <x:c r="R199" s="9" t="str">
        <x:v>https://fimgs.net/mdimg/perfume-thumbs/375x500.71272.jpg</x:v>
      </x:c>
      <x:c r="S199" s="9" t="str">
        <x:v>Gentleman Givenchy Réserve Privée</x:v>
      </x:c>
      <x:c r="T199" s="11" t="str">
        <x:v>2022</x:v>
      </x:c>
      <x:c r="U199" s="10" t="n">
        <x:v>68</x:v>
      </x:c>
      <x:c r="V199" s="14" t="n">
        <x:f>IF(AND(ISNUMBER(G199),G199&gt;0),LOG10(G199)*'Method'!$B$8,"")</x:f>
        <x:v>3.928989419116416</x:v>
      </x:c>
      <x:c r="W199" s="14" t="n">
        <x:f>IF(AND(ISNUMBER(I199),I199&gt;0),LOG10(I199)*'Method'!$B$9,"")</x:f>
        <x:v>3.1910967728517123</x:v>
      </x:c>
      <x:c r="X199" s="10" t="str">
        <x:f>IF(ISNUMBER(J199),SUM(G199,I199),"")</x:f>
      </x:c>
      <x:c r="Y199" s="10" t="str">
        <x:f>IF(ISNUMBER(K199),COUNTIFS($K$7:$K$1929,"&gt;"&amp;K199)+1,"")</x:f>
      </x:c>
      <x:c r="Z199" s="9" t="str"/>
      <x:c r="AA199" s="15" t="n">
        <x:v>46108</x:v>
      </x:c>
      <x:c r="AB199" s="9" t="str">
        <x:v>Unknown</x:v>
      </x:c>
    </x:row>
    <x:row r="200" ht="50" customHeight="1">
      <x:c r="A200" s="10" t="n">
        <x:f>IF(ISNUMBER(F200),RANK(F200,$F$7:$F$1929,0),"")</x:f>
        <x:v>177</x:v>
      </x:c>
      <x:c r="B200" s="9" t="str">
        <x:v>Giorgio Armani</x:v>
      </x:c>
      <x:c r="C200" s="9" t="str">
        <x:v>Emporio Armani - Stronger With You Absolutely</x:v>
      </x:c>
      <x:c r="D200" s="9" t="str">
        <x:v>Absolu</x:v>
      </x:c>
      <x:c r="E200" s="11" t="n">
        <x:v>2021</x:v>
      </x:c>
      <x:c r="F200" s="13" t="n">
        <x:v>8.3</x:v>
      </x:c>
      <x:c r="G200" s="10" t="n">
        <x:v>1832</x:v>
      </x:c>
      <x:c r="H200" s="12" t="n">
        <x:v>4.53</x:v>
      </x:c>
      <x:c r="I200" s="10" t="n">
        <x:v>9035</x:v>
      </x:c>
      <x:c r="J200" s="12" t="str">
        <x:f>IF(AND(M200="URL identity aligns",ISNUMBER(F200),ISNUMBER(H200),G200&gt;0,I200&gt;0,SUM(V200:W200)&gt;0),(F200*V200+((H200-1)/4*10)*W200)/SUM(V200:W200),"")</x:f>
      </x:c>
      <x:c r="K200" s="12" t="str">
        <x:f>IF(ISNUMBER(J200),(X200*J200+'Method'!$B$10*'Method'!$B$11)/(X200+'Method'!$B$10),"")</x:f>
      </x:c>
      <x:c r="L200" s="10" t="str">
        <x:f>IF(ISNUMBER(J200),COUNTIFS($J$7:$J$1929,"&gt;"&amp;J200)+1,"")</x:f>
      </x:c>
      <x:c r="M200" s="9" t="str">
        <x:v>Review required</x:v>
      </x:c>
      <x:c r="N200" s="9" t="str">
        <x:v>Concentration not explicit on both saved identities</x:v>
      </x:c>
      <x:c r="O200" s="9" t="str">
        <x:v>https://www.parfumo.com/Perfumes/Giorgio_Armani/emporio-armani-stronger-with-you-absolutely</x:v>
      </x:c>
      <x:c r="P200" s="9" t="str">
        <x:v>https://www.fragrantica.com/perfume/Giorgio-Armani/Emporio-Armani-Stronger-With-You-Absolutely-64501.html</x:v>
      </x:c>
      <x:c r="Q200" s="9" t="str">
        <x:v>https://media.parfumo.com/perfumes/21/21016b-emporio-armani-stronger-with-you-absolutely-giorgio-armani_1200.jpg?width=720&amp;aspect_ratio=1:1</x:v>
      </x:c>
      <x:c r="R200" s="9" t="str">
        <x:v>https://fimgs.net/mdimg/perfume-thumbs/375x500.64501.jpg</x:v>
      </x:c>
      <x:c r="S200" s="9" t="str">
        <x:v>Emporio Armani - Stronger With You Absolutely</x:v>
      </x:c>
      <x:c r="T200" s="11" t="str">
        <x:v>2021</x:v>
      </x:c>
      <x:c r="U200" s="10" t="n">
        <x:v>1239</x:v>
      </x:c>
      <x:c r="V200" s="14" t="n">
        <x:f>IF(AND(ISNUMBER(G200),G200&gt;0),LOG10(G200)*'Method'!$B$8,"")</x:f>
        <x:v>3.915510563198196</x:v>
      </x:c>
      <x:c r="W200" s="14" t="n">
        <x:f>IF(AND(ISNUMBER(I200),I200&gt;0),LOG10(I200)*'Method'!$B$9,"")</x:f>
        <x:v>3.1647425255175605</x:v>
      </x:c>
      <x:c r="X200" s="10" t="str">
        <x:f>IF(ISNUMBER(J200),SUM(G200,I200),"")</x:f>
      </x:c>
      <x:c r="Y200" s="10" t="str">
        <x:f>IF(ISNUMBER(K200),COUNTIFS($K$7:$K$1929,"&gt;"&amp;K200)+1,"")</x:f>
      </x:c>
      <x:c r="Z200" s="9" t="str"/>
      <x:c r="AA200" s="15" t="n">
        <x:v>46108</x:v>
      </x:c>
      <x:c r="AB200" s="9" t="str">
        <x:v>Unknown</x:v>
      </x:c>
    </x:row>
    <x:row r="201" ht="50" customHeight="1">
      <x:c r="A201" s="10" t="n">
        <x:f>IF(ISNUMBER(F201),RANK(F201,$F$7:$F$1929,0),"")</x:f>
        <x:v>177</x:v>
      </x:c>
      <x:c r="B201" s="9" t="str">
        <x:v>Parfums de Marly</x:v>
      </x:c>
      <x:c r="C201" s="9" t="str">
        <x:v>Haltane</x:v>
      </x:c>
      <x:c r="D201" s="9" t="str">
        <x:v>Parfum</x:v>
      </x:c>
      <x:c r="E201" s="11" t="n">
        <x:v>2021</x:v>
      </x:c>
      <x:c r="F201" s="13" t="n">
        <x:v>8.3</x:v>
      </x:c>
      <x:c r="G201" s="10" t="n">
        <x:v>1819</x:v>
      </x:c>
      <x:c r="H201" s="12" t="n">
        <x:v>4.36</x:v>
      </x:c>
      <x:c r="I201" s="10" t="n">
        <x:v>4201</x:v>
      </x:c>
      <x:c r="J201" s="12" t="str">
        <x:f>IF(AND(M201="URL identity aligns",ISNUMBER(F201),ISNUMBER(H201),G201&gt;0,I201&gt;0,SUM(V201:W201)&gt;0),(F201*V201+((H201-1)/4*10)*W201)/SUM(V201:W201),"")</x:f>
      </x:c>
      <x:c r="K201" s="12" t="str">
        <x:f>IF(ISNUMBER(J201),(X201*J201+'Method'!$B$10*'Method'!$B$11)/(X201+'Method'!$B$10),"")</x:f>
      </x:c>
      <x:c r="L201" s="10" t="str">
        <x:f>IF(ISNUMBER(J201),COUNTIFS($J$7:$J$1929,"&gt;"&amp;J201)+1,"")</x:f>
      </x:c>
      <x:c r="M201" s="9" t="str">
        <x:v>Review required</x:v>
      </x:c>
      <x:c r="N201" s="9" t="str">
        <x:v>Concentration not explicit on both saved identities</x:v>
      </x:c>
      <x:c r="O201" s="9" t="str">
        <x:v>https://www.parfumo.com/Perfumes/Parfums_de_Marly/haltane</x:v>
      </x:c>
      <x:c r="P201" s="9" t="str">
        <x:v>https://www.fragrantica.com/perfume/Parfums-de-Marly/Haltane-70776.html</x:v>
      </x:c>
      <x:c r="Q201" s="9" t="str">
        <x:v>https://media.parfumo.com/perfumes/7a/7a9e23-haltane-parfums-de-marly_1200.jpg?width=720&amp;aspect_ratio=1:1</x:v>
      </x:c>
      <x:c r="R201" s="9" t="str">
        <x:v>https://fimgs.net/mdimg/perfume-thumbs/375x500.70776.jpg</x:v>
      </x:c>
      <x:c r="S201" s="9" t="str">
        <x:v>Haltane</x:v>
      </x:c>
      <x:c r="T201" s="11" t="str">
        <x:v>2021</x:v>
      </x:c>
      <x:c r="U201" s="10" t="n">
        <x:v>313</x:v>
      </x:c>
      <x:c r="V201" s="14" t="n">
        <x:f>IF(AND(ISNUMBER(G201),G201&gt;0),LOG10(G201)*'Method'!$B$8,"")</x:f>
        <x:v>3.9117992388761755</x:v>
      </x:c>
      <x:c r="W201" s="14" t="n">
        <x:f>IF(AND(ISNUMBER(I201),I201&gt;0),LOG10(I201)*'Method'!$B$9,"")</x:f>
        <x:v>2.898682145230392</x:v>
      </x:c>
      <x:c r="X201" s="10" t="str">
        <x:f>IF(ISNUMBER(J201),SUM(G201,I201),"")</x:f>
      </x:c>
      <x:c r="Y201" s="10" t="str">
        <x:f>IF(ISNUMBER(K201),COUNTIFS($K$7:$K$1929,"&gt;"&amp;K201)+1,"")</x:f>
      </x:c>
      <x:c r="Z201" s="9" t="str"/>
      <x:c r="AA201" s="15" t="n">
        <x:v>46108</x:v>
      </x:c>
      <x:c r="AB201" s="9" t="str">
        <x:v>Unknown</x:v>
      </x:c>
    </x:row>
    <x:row r="202" ht="50" customHeight="1">
      <x:c r="A202" s="10" t="n">
        <x:f>IF(ISNUMBER(F202),RANK(F202,$F$7:$F$1929,0),"")</x:f>
        <x:v>177</x:v>
      </x:c>
      <x:c r="B202" s="9" t="str">
        <x:v>Guerlain</x:v>
      </x:c>
      <x:c r="C202" s="9" t="str">
        <x:v>L'Instant de Guerlain pour Homme</x:v>
      </x:c>
      <x:c r="D202" s="9" t="str">
        <x:v>Eau de Parfum</x:v>
      </x:c>
      <x:c r="E202" s="11" t="n">
        <x:v>2005</x:v>
      </x:c>
      <x:c r="F202" s="13" t="n">
        <x:v>8.3</x:v>
      </x:c>
      <x:c r="G202" s="10" t="n">
        <x:v>1801</x:v>
      </x:c>
      <x:c r="H202" s="12" t="n">
        <x:v>4.46</x:v>
      </x:c>
      <x:c r="I202" s="10" t="n">
        <x:v>1939</x:v>
      </x:c>
      <x:c r="J202" s="12" t="n">
        <x:f>IF(AND(M202="URL identity aligns",ISNUMBER(F202),ISNUMBER(H202),G202&gt;0,I202&gt;0,SUM(V202:W202)&gt;0),(F202*V202+((H202-1)/4*10)*W202)/SUM(V202:W202),"")</x:f>
        <x:v>8.440824083363523</x:v>
      </x:c>
      <x:c r="K202" s="12" t="n">
        <x:f>IF(ISNUMBER(J202),(X202*J202+'Method'!$B$10*'Method'!$B$11)/(X202+'Method'!$B$10),"")</x:f>
        <x:v>8.247874001590612</x:v>
      </x:c>
      <x:c r="L202" s="10" t="n">
        <x:f>IF(ISNUMBER(J202),COUNTIFS($J$7:$J$1929,"&gt;"&amp;J202)+1,"")</x:f>
        <x:v>14</x:v>
      </x:c>
      <x:c r="M202" s="9" t="str">
        <x:v>URL identity aligns</x:v>
      </x:c>
      <x:c r="N202" s="9" t="str">
        <x:v>Brand, name tokens and concentration agree in saved URLs</x:v>
      </x:c>
      <x:c r="O202" s="9" t="str">
        <x:v>https://www.parfumo.com/Perfumes/Guerlain/L_Instant_de_Guerlain_pour_Homme_Eau_de_Parfum</x:v>
      </x:c>
      <x:c r="P202" s="9" t="str">
        <x:v>https://www.fragrantica.com/perfume/Guerlain/L-Instant-de-Guerlain-pour-Homme-EDP-44763.html</x:v>
      </x:c>
      <x:c r="Q202" s="9" t="str">
        <x:v>https://media.parfumo.com/perfumes/3a/3a8b28-l-instant-de-guerlain-pour-homme-eau-de-parfum-guerlain_1200.jpg?width=720&amp;aspect_ratio=1:1</x:v>
      </x:c>
      <x:c r="R202" s="9" t="str">
        <x:v>https://fimgs.net/mdimg/perfume-thumbs/375x500.44763.jpg</x:v>
      </x:c>
      <x:c r="S202" s="9" t="str">
        <x:v>L'Instant de Guerlain pour Homme</x:v>
      </x:c>
      <x:c r="T202" s="11" t="str">
        <x:v>2005</x:v>
      </x:c>
      <x:c r="U202" s="10" t="n">
        <x:v>1835</x:v>
      </x:c>
      <x:c r="V202" s="14" t="n">
        <x:f>IF(AND(ISNUMBER(G202),G202&gt;0),LOG10(G202)*'Method'!$B$8,"")</x:f>
        <x:v>3.906616455383436</x:v>
      </x:c>
      <x:c r="W202" s="14" t="n">
        <x:f>IF(AND(ISNUMBER(I202),I202&gt;0),LOG10(I202)*'Method'!$B$9,"")</x:f>
        <x:v>2.630062247262968</x:v>
      </x:c>
      <x:c r="X202" s="10" t="n">
        <x:f>IF(ISNUMBER(J202),SUM(G202,I202),"")</x:f>
        <x:v>3740</x:v>
      </x:c>
      <x:c r="Y202" s="10" t="n">
        <x:f>IF(ISNUMBER(K202),COUNTIFS($K$7:$K$1929,"&gt;"&amp;K202)+1,"")</x:f>
        <x:v>14</x:v>
      </x:c>
      <x:c r="Z202" s="9" t="str"/>
      <x:c r="AA202" s="15" t="n">
        <x:v>46108</x:v>
      </x:c>
      <x:c r="AB202" s="9" t="str">
        <x:v>Unknown</x:v>
      </x:c>
    </x:row>
    <x:row r="203" ht="50" customHeight="1">
      <x:c r="A203" s="10" t="n">
        <x:f>IF(ISNUMBER(F203),RANK(F203,$F$7:$F$1929,0),"")</x:f>
        <x:v>177</x:v>
      </x:c>
      <x:c r="B203" s="9" t="str">
        <x:v>Yves Saint Laurent</x:v>
      </x:c>
      <x:c r="C203" s="9" t="str">
        <x:v>Babycat</x:v>
      </x:c>
      <x:c r="D203" s="9" t="str">
        <x:v>Not recorded</x:v>
      </x:c>
      <x:c r="E203" s="11" t="n">
        <x:v>2022</x:v>
      </x:c>
      <x:c r="F203" s="13" t="n">
        <x:v>8.3</x:v>
      </x:c>
      <x:c r="G203" s="10" t="n">
        <x:v>1778</x:v>
      </x:c>
      <x:c r="H203" s="12" t="n">
        <x:v>4.24</x:v>
      </x:c>
      <x:c r="I203" s="10" t="n">
        <x:v>4606</x:v>
      </x:c>
      <x:c r="J203" s="12" t="str">
        <x:f>IF(AND(M203="URL identity aligns",ISNUMBER(F203),ISNUMBER(H203),G203&gt;0,I203&gt;0,SUM(V203:W203)&gt;0),(F203*V203+((H203-1)/4*10)*W203)/SUM(V203:W203),"")</x:f>
      </x:c>
      <x:c r="K203" s="12" t="str">
        <x:f>IF(ISNUMBER(J203),(X203*J203+'Method'!$B$10*'Method'!$B$11)/(X203+'Method'!$B$10),"")</x:f>
      </x:c>
      <x:c r="L203" s="10" t="str">
        <x:f>IF(ISNUMBER(J203),COUNTIFS($J$7:$J$1929,"&gt;"&amp;J203)+1,"")</x:f>
      </x:c>
      <x:c r="M203" s="9" t="str">
        <x:v>Review required</x:v>
      </x:c>
      <x:c r="N203" s="9" t="str">
        <x:v>Concentration not explicit on both saved identities</x:v>
      </x:c>
      <x:c r="O203" s="9" t="str">
        <x:v>https://www.parfumo.com/Perfumes/Yves_Saint_Laurent/babycat</x:v>
      </x:c>
      <x:c r="P203" s="9" t="str">
        <x:v>https://www.fragrantica.com/perfume/Yves-Saint-Laurent/Babycat-73149.html</x:v>
      </x:c>
      <x:c r="Q203" s="9" t="str">
        <x:v>https://media.parfumo.com/perfumes/b9/b9b144_babycat-yves-saint-laurent_1200.jpg?width=720&amp;aspect_ratio=1:1</x:v>
      </x:c>
      <x:c r="R203" s="9" t="str">
        <x:v>https://fimgs.net/mdimg/perfume-thumbs/375x500.73149.jpg</x:v>
      </x:c>
      <x:c r="S203" s="9" t="str">
        <x:v>Babycat</x:v>
      </x:c>
      <x:c r="T203" s="11" t="str">
        <x:v>2022</x:v>
      </x:c>
      <x:c r="U203" s="10" t="n">
        <x:v>500</x:v>
      </x:c>
      <x:c r="V203" s="14" t="n">
        <x:f>IF(AND(ISNUMBER(G203),G203&gt;0),LOG10(G203)*'Method'!$B$8,"")</x:f>
        <x:v>3.899918107961028</x:v>
      </x:c>
      <x:c r="W203" s="14" t="n">
        <x:f>IF(AND(ISNUMBER(I203),I203&gt;0),LOG10(I203)*'Method'!$B$9,"")</x:f>
        <x:v>2.9306591469025682</x:v>
      </x:c>
      <x:c r="X203" s="10" t="str">
        <x:f>IF(ISNUMBER(J203),SUM(G203,I203),"")</x:f>
      </x:c>
      <x:c r="Y203" s="10" t="str">
        <x:f>IF(ISNUMBER(K203),COUNTIFS($K$7:$K$1929,"&gt;"&amp;K203)+1,"")</x:f>
      </x:c>
      <x:c r="Z203" s="9" t="str"/>
      <x:c r="AA203" s="15" t="n">
        <x:v>46108</x:v>
      </x:c>
      <x:c r="AB203" s="9" t="str">
        <x:v>Unknown</x:v>
      </x:c>
    </x:row>
    <x:row r="204" ht="50" customHeight="1">
      <x:c r="A204" s="10" t="n">
        <x:f>IF(ISNUMBER(F204),RANK(F204,$F$7:$F$1929,0),"")</x:f>
        <x:v>177</x:v>
      </x:c>
      <x:c r="B204" s="9" t="str">
        <x:v>Gritti</x:v>
      </x:c>
      <x:c r="C204" s="9" t="str">
        <x:v>Pomelo Sorrento</x:v>
      </x:c>
      <x:c r="D204" s="9" t="str">
        <x:v>Not recorded</x:v>
      </x:c>
      <x:c r="E204" s="11" t="n">
        <x:v>2017</x:v>
      </x:c>
      <x:c r="F204" s="13" t="n">
        <x:v>8.3</x:v>
      </x:c>
      <x:c r="G204" s="10" t="n">
        <x:v>1593</x:v>
      </x:c>
      <x:c r="H204" s="12" t="n">
        <x:v>4.07</x:v>
      </x:c>
      <x:c r="I204" s="10" t="n">
        <x:v>835</x:v>
      </x:c>
      <x:c r="J204" s="12" t="str">
        <x:f>IF(AND(M204="URL identity aligns",ISNUMBER(F204),ISNUMBER(H204),G204&gt;0,I204&gt;0,SUM(V204:W204)&gt;0),(F204*V204+((H204-1)/4*10)*W204)/SUM(V204:W204),"")</x:f>
      </x:c>
      <x:c r="K204" s="12" t="str">
        <x:f>IF(ISNUMBER(J204),(X204*J204+'Method'!$B$10*'Method'!$B$11)/(X204+'Method'!$B$10),"")</x:f>
      </x:c>
      <x:c r="L204" s="10" t="str">
        <x:f>IF(ISNUMBER(J204),COUNTIFS($J$7:$J$1929,"&gt;"&amp;J204)+1,"")</x:f>
      </x:c>
      <x:c r="M204" s="9" t="str">
        <x:v>Review required</x:v>
      </x:c>
      <x:c r="N204" s="9" t="str">
        <x:v>Concentration not explicit on both saved identities</x:v>
      </x:c>
      <x:c r="O204" s="9" t="str">
        <x:v>https://www.parfumo.com/Perfumes/Gritti/Pomelo_Sorrento</x:v>
      </x:c>
      <x:c r="P204" s="9" t="str">
        <x:v>https://www.fragrantica.com/perfume/Gritti/Pomelo-Sorrento-44238.html</x:v>
      </x:c>
      <x:c r="Q204" s="9" t="str">
        <x:v>https://media.parfumo.com/perfumes/13/131ad4-pomelo-sorrento-gritti_1200.jpg?width=720&amp;aspect_ratio=1:1</x:v>
      </x:c>
      <x:c r="R204" s="9" t="str">
        <x:v>https://fimgs.net/mdimg/perfume-thumbs/375x500.44238.jpg</x:v>
      </x:c>
      <x:c r="S204" s="9" t="str">
        <x:v>Pomelo Sorrento</x:v>
      </x:c>
      <x:c r="T204" s="11" t="str">
        <x:v>2017</x:v>
      </x:c>
      <x:c r="U204" s="10" t="n">
        <x:v>346</x:v>
      </x:c>
      <x:c r="V204" s="14" t="n">
        <x:f>IF(AND(ISNUMBER(G204),G204&gt;0),LOG10(G204)*'Method'!$B$8,"")</x:f>
        <x:v>3.8426589309613557</x:v>
      </x:c>
      <x:c r="W204" s="14" t="n">
        <x:f>IF(AND(ISNUMBER(I204),I204&gt;0),LOG10(I204)*'Method'!$B$9,"")</x:f>
        <x:v>2.3373491803868798</x:v>
      </x:c>
      <x:c r="X204" s="10" t="str">
        <x:f>IF(ISNUMBER(J204),SUM(G204,I204),"")</x:f>
      </x:c>
      <x:c r="Y204" s="10" t="str">
        <x:f>IF(ISNUMBER(K204),COUNTIFS($K$7:$K$1929,"&gt;"&amp;K204)+1,"")</x:f>
      </x:c>
      <x:c r="Z204" s="9" t="str"/>
      <x:c r="AA204" s="15" t="n">
        <x:v>46108</x:v>
      </x:c>
      <x:c r="AB204" s="9" t="str">
        <x:v>Unknown</x:v>
      </x:c>
    </x:row>
    <x:row r="205" ht="50" customHeight="1">
      <x:c r="A205" s="10" t="n">
        <x:f>IF(ISNUMBER(F205),RANK(F205,$F$7:$F$1929,0),"")</x:f>
        <x:v>177</x:v>
      </x:c>
      <x:c r="B205" s="9" t="str">
        <x:v>Azzaro</x:v>
      </x:c>
      <x:c r="C205" s="9" t="str">
        <x:v>The Most Wanted Parfum</x:v>
      </x:c>
      <x:c r="D205" s="9" t="str">
        <x:v>Parfum</x:v>
      </x:c>
      <x:c r="E205" s="11" t="n">
        <x:v>2022</x:v>
      </x:c>
      <x:c r="F205" s="13" t="n">
        <x:v>8.3</x:v>
      </x:c>
      <x:c r="G205" s="10" t="n">
        <x:v>1522</x:v>
      </x:c>
      <x:c r="H205" s="12" t="n">
        <x:v>4.61</x:v>
      </x:c>
      <x:c r="I205" s="10" t="n">
        <x:v>9928</x:v>
      </x:c>
      <x:c r="J205" s="12" t="n">
        <x:f>IF(AND(M205="URL identity aligns",ISNUMBER(F205),ISNUMBER(H205),G205&gt;0,I205&gt;0,SUM(V205:W205)&gt;0),(F205*V205+((H205-1)/4*10)*W205)/SUM(V205:W205),"")</x:f>
        <x:v>8.630395091730243</x:v>
      </x:c>
      <x:c r="K205" s="12" t="n">
        <x:f>IF(ISNUMBER(J205),(X205*J205+'Method'!$B$10*'Method'!$B$11)/(X205+'Method'!$B$10),"")</x:f>
        <x:v>8.517973911238284</x:v>
      </x:c>
      <x:c r="L205" s="10" t="n">
        <x:f>IF(ISNUMBER(J205),COUNTIFS($J$7:$J$1929,"&gt;"&amp;J205)+1,"")</x:f>
        <x:v>3</x:v>
      </x:c>
      <x:c r="M205" s="9" t="str">
        <x:v>URL identity aligns</x:v>
      </x:c>
      <x:c r="N205" s="9" t="str">
        <x:v>Brand, name tokens and concentration agree in saved URLs</x:v>
      </x:c>
      <x:c r="O205" s="9" t="str">
        <x:v>https://www.parfumo.com/Perfumes/Azzaro/the-most-wanted-parfum</x:v>
      </x:c>
      <x:c r="P205" s="9" t="str">
        <x:v>https://www.fragrantica.com/perfume/Azzaro/The-Most-Wanted-Parfum-73664.html</x:v>
      </x:c>
      <x:c r="Q205" s="9" t="str">
        <x:v>https://media.parfumo.com/perfumes/91/910c89-the-most-wanted-parfum-azzaro_1200.jpg?width=720&amp;aspect_ratio=1:1</x:v>
      </x:c>
      <x:c r="R205" s="9" t="str">
        <x:v>https://fimgs.net/mdimg/perfume-thumbs/375x500.73664.jpg</x:v>
      </x:c>
      <x:c r="S205" s="9" t="str">
        <x:v>The Most Wanted Parfum</x:v>
      </x:c>
      <x:c r="T205" s="11" t="str">
        <x:v>2022</x:v>
      </x:c>
      <x:c r="U205" s="10" t="n">
        <x:v>1774</x:v>
      </x:c>
      <x:c r="V205" s="14" t="n">
        <x:f>IF(AND(ISNUMBER(G205),G205&gt;0),LOG10(G205)*'Method'!$B$8,"")</x:f>
        <x:v>3.8188975829214598</x:v>
      </x:c>
      <x:c r="W205" s="14" t="n">
        <x:f>IF(AND(ISNUMBER(I205),I205&gt;0),LOG10(I205)*'Method'!$B$9,"")</x:f>
        <x:v>3.1974894147925363</x:v>
      </x:c>
      <x:c r="X205" s="10" t="n">
        <x:f>IF(ISNUMBER(J205),SUM(G205,I205),"")</x:f>
        <x:v>11450</x:v>
      </x:c>
      <x:c r="Y205" s="10" t="n">
        <x:f>IF(ISNUMBER(K205),COUNTIFS($K$7:$K$1929,"&gt;"&amp;K205)+1,"")</x:f>
        <x:v>2</x:v>
      </x:c>
      <x:c r="Z205" s="9" t="str"/>
      <x:c r="AA205" s="15" t="n">
        <x:v>46108</x:v>
      </x:c>
      <x:c r="AB205" s="9" t="str">
        <x:v>Unknown</x:v>
      </x:c>
    </x:row>
    <x:row r="206" ht="50" customHeight="1">
      <x:c r="A206" s="10" t="n">
        <x:f>IF(ISNUMBER(F206),RANK(F206,$F$7:$F$1929,0),"")</x:f>
        <x:v>177</x:v>
      </x:c>
      <x:c r="B206" s="9" t="str">
        <x:v>Giorgio Armani</x:v>
      </x:c>
      <x:c r="C206" s="9" t="str">
        <x:v>Acqua di Giò Parfum</x:v>
      </x:c>
      <x:c r="D206" s="9" t="str">
        <x:v>Parfum</x:v>
      </x:c>
      <x:c r="E206" s="11" t="n">
        <x:v>2023</x:v>
      </x:c>
      <x:c r="F206" s="13" t="n">
        <x:v>8.3</x:v>
      </x:c>
      <x:c r="G206" s="10" t="n">
        <x:v>1516</x:v>
      </x:c>
      <x:c r="H206" s="12" t="n">
        <x:v>4.44</x:v>
      </x:c>
      <x:c r="I206" s="10" t="n">
        <x:v>6133</x:v>
      </x:c>
      <x:c r="J206" s="12" t="n">
        <x:f>IF(AND(M206="URL identity aligns",ISNUMBER(F206),ISNUMBER(H206),G206&gt;0,I206&gt;0,SUM(V206:W206)&gt;0),(F206*V206+((H206-1)/4*10)*W206)/SUM(V206:W206),"")</x:f>
        <x:v>8.432765373193511</x:v>
      </x:c>
      <x:c r="K206" s="12" t="n">
        <x:f>IF(ISNUMBER(J206),(X206*J206+'Method'!$B$10*'Method'!$B$11)/(X206+'Method'!$B$10),"")</x:f>
        <x:v>8.318961017454297</x:v>
      </x:c>
      <x:c r="L206" s="10" t="n">
        <x:f>IF(ISNUMBER(J206),COUNTIFS($J$7:$J$1929,"&gt;"&amp;J206)+1,"")</x:f>
        <x:v>15</x:v>
      </x:c>
      <x:c r="M206" s="9" t="str">
        <x:v>URL identity aligns</x:v>
      </x:c>
      <x:c r="N206" s="9" t="str">
        <x:v>Brand, name tokens and concentration agree in saved URLs</x:v>
      </x:c>
      <x:c r="O206" s="9" t="str">
        <x:v>https://www.parfumo.com/Perfumes/Giorgio_Armani/acqua-di-gio-parfum</x:v>
      </x:c>
      <x:c r="P206" s="9" t="str">
        <x:v>https://www.fragrantica.com/perfume/Giorgio-Armani/Acqua-di-Gio-Parfum-81508.html</x:v>
      </x:c>
      <x:c r="Q206" s="9" t="str">
        <x:v>https://media.parfumo.com/perfumes/25/2560fe-acqua-di-gio-parfum-giorgio-armani_1200.jpg?width=720&amp;aspect_ratio=1:1</x:v>
      </x:c>
      <x:c r="R206" s="9" t="str">
        <x:v>https://fimgs.net/mdimg/perfume-thumbs/375x500.81508.jpg</x:v>
      </x:c>
      <x:c r="S206" s="9" t="str">
        <x:v>Acqua di Giò Parfum</x:v>
      </x:c>
      <x:c r="T206" s="11" t="str">
        <x:v>2023</x:v>
      </x:c>
      <x:c r="U206" s="10" t="n">
        <x:v>930</x:v>
      </x:c>
      <x:c r="V206" s="14" t="n">
        <x:f>IF(AND(ISNUMBER(G206),G206&gt;0),LOG10(G206)*'Method'!$B$8,"")</x:f>
        <x:v>3.8168390415552356</x:v>
      </x:c>
      <x:c r="W206" s="14" t="n">
        <x:f>IF(AND(ISNUMBER(I206),I206&gt;0),LOG10(I206)*'Method'!$B$9,"")</x:f>
        <x:v>3.030138371749992</x:v>
      </x:c>
      <x:c r="X206" s="10" t="n">
        <x:f>IF(ISNUMBER(J206),SUM(G206,I206),"")</x:f>
        <x:v>7649</x:v>
      </x:c>
      <x:c r="Y206" s="10" t="n">
        <x:f>IF(ISNUMBER(K206),COUNTIFS($K$7:$K$1929,"&gt;"&amp;K206)+1,"")</x:f>
        <x:v>8</x:v>
      </x:c>
      <x:c r="Z206" s="9" t="str"/>
      <x:c r="AA206" s="15" t="n">
        <x:v>46108</x:v>
      </x:c>
      <x:c r="AB206" s="9" t="str">
        <x:v>Unknown</x:v>
      </x:c>
    </x:row>
    <x:row r="207" ht="50" customHeight="1">
      <x:c r="A207" s="10" t="n">
        <x:f>IF(ISNUMBER(F207),RANK(F207,$F$7:$F$1929,0),"")</x:f>
        <x:v>177</x:v>
      </x:c>
      <x:c r="B207" s="9" t="str">
        <x:v>memo paris</x:v>
      </x:c>
      <x:c r="C207" s="9" t="str">
        <x:v>African Leather</x:v>
      </x:c>
      <x:c r="D207" s="9" t="str">
        <x:v>Eau de Parfum</x:v>
      </x:c>
      <x:c r="E207" s="11" t="n">
        <x:v>2015</x:v>
      </x:c>
      <x:c r="F207" s="13" t="n">
        <x:v>8.3</x:v>
      </x:c>
      <x:c r="G207" s="10" t="n">
        <x:v>1512</x:v>
      </x:c>
      <x:c r="H207" s="12" t="n">
        <x:v>4.28</x:v>
      </x:c>
      <x:c r="I207" s="10" t="n">
        <x:v>5351</x:v>
      </x:c>
      <x:c r="J207" s="12" t="str">
        <x:f>IF(AND(M207="URL identity aligns",ISNUMBER(F207),ISNUMBER(H207),G207&gt;0,I207&gt;0,SUM(V207:W207)&gt;0),(F207*V207+((H207-1)/4*10)*W207)/SUM(V207:W207),"")</x:f>
      </x:c>
      <x:c r="K207" s="12" t="str">
        <x:f>IF(ISNUMBER(J207),(X207*J207+'Method'!$B$10*'Method'!$B$11)/(X207+'Method'!$B$10),"")</x:f>
      </x:c>
      <x:c r="L207" s="10" t="str">
        <x:f>IF(ISNUMBER(J207),COUNTIFS($J$7:$J$1929,"&gt;"&amp;J207)+1,"")</x:f>
      </x:c>
      <x:c r="M207" s="9" t="str">
        <x:v>Review required</x:v>
      </x:c>
      <x:c r="N207" s="9" t="str">
        <x:v>Concentration not explicit on both saved identities</x:v>
      </x:c>
      <x:c r="O207" s="9" t="str">
        <x:v>https://www.parfumo.com/Perfumes/memo-paris/african-leather-eau-de-parfum</x:v>
      </x:c>
      <x:c r="P207" s="9" t="str">
        <x:v>https://www.fragrantica.com/perfume/Memo-Paris/African-Leather-31383.html</x:v>
      </x:c>
      <x:c r="Q207" s="9" t="str">
        <x:v>https://media.parfumo.com/perfumes/81/81d187-african-leather-eau-de-parfum-memo-paris_1200.jpg?width=720&amp;aspect_ratio=1:1</x:v>
      </x:c>
      <x:c r="R207" s="9" t="str">
        <x:v>https://fimgs.net/mdimg/perfume-thumbs/375x500.31383.jpg?t=1772619706</x:v>
      </x:c>
      <x:c r="S207" s="9" t="str">
        <x:v>African Leather</x:v>
      </x:c>
      <x:c r="T207" s="11" t="str">
        <x:v>2015</x:v>
      </x:c>
      <x:c r="U207" s="10" t="n">
        <x:v>770</x:v>
      </x:c>
      <x:c r="V207" s="14" t="n">
        <x:f>IF(AND(ISNUMBER(G207),G207&gt;0),LOG10(G207)*'Method'!$B$8,"")</x:f>
        <x:v>3.8154621493982277</x:v>
      </x:c>
      <x:c r="W207" s="14" t="n">
        <x:f>IF(AND(ISNUMBER(I207),I207&gt;0),LOG10(I207)*'Method'!$B$9,"")</x:f>
        <x:v>2.9827479607794003</x:v>
      </x:c>
      <x:c r="X207" s="10" t="str">
        <x:f>IF(ISNUMBER(J207),SUM(G207,I207),"")</x:f>
      </x:c>
      <x:c r="Y207" s="10" t="str">
        <x:f>IF(ISNUMBER(K207),COUNTIFS($K$7:$K$1929,"&gt;"&amp;K207)+1,"")</x:f>
      </x:c>
      <x:c r="Z207" s="9" t="str"/>
      <x:c r="AA207" s="15" t="n">
        <x:v>46108</x:v>
      </x:c>
      <x:c r="AB207" s="9" t="str">
        <x:v>Unknown</x:v>
      </x:c>
    </x:row>
    <x:row r="208" ht="50" customHeight="1">
      <x:c r="A208" s="10" t="n">
        <x:f>IF(ISNUMBER(F208),RANK(F208,$F$7:$F$1929,0),"")</x:f>
        <x:v>177</x:v>
      </x:c>
      <x:c r="B208" s="9" t="str">
        <x:v>Hermes</x:v>
      </x:c>
      <x:c r="C208" s="9" t="str">
        <x:v>Terre d'Hermès Eau Givrée</x:v>
      </x:c>
      <x:c r="D208" s="9" t="str">
        <x:v>Not recorded</x:v>
      </x:c>
      <x:c r="E208" s="11" t="n">
        <x:v>2022</x:v>
      </x:c>
      <x:c r="F208" s="13" t="n">
        <x:v>8.3</x:v>
      </x:c>
      <x:c r="G208" s="10" t="n">
        <x:v>1504</x:v>
      </x:c>
      <x:c r="H208" s="12" t="n">
        <x:v>4.42</x:v>
      </x:c>
      <x:c r="I208" s="10" t="n">
        <x:v>5585</x:v>
      </x:c>
      <x:c r="J208" s="12" t="str">
        <x:f>IF(AND(M208="URL identity aligns",ISNUMBER(F208),ISNUMBER(H208),G208&gt;0,I208&gt;0,SUM(V208:W208)&gt;0),(F208*V208+((H208-1)/4*10)*W208)/SUM(V208:W208),"")</x:f>
      </x:c>
      <x:c r="K208" s="12" t="str">
        <x:f>IF(ISNUMBER(J208),(X208*J208+'Method'!$B$10*'Method'!$B$11)/(X208+'Method'!$B$10),"")</x:f>
      </x:c>
      <x:c r="L208" s="10" t="str">
        <x:f>IF(ISNUMBER(J208),COUNTIFS($J$7:$J$1929,"&gt;"&amp;J208)+1,"")</x:f>
      </x:c>
      <x:c r="M208" s="9" t="str">
        <x:v>Review required</x:v>
      </x:c>
      <x:c r="N208" s="9" t="str">
        <x:v>Concentration not explicit on both saved identities</x:v>
      </x:c>
      <x:c r="O208" s="9" t="str">
        <x:v>https://www.parfumo.com/Perfumes/Hermes/terre-d-hermes-eau-givree</x:v>
      </x:c>
      <x:c r="P208" s="9" t="str">
        <x:v>https://www.fragrantica.com/perfume/Hermes/Terre-d-Hermes-Eau-Givree-72439.html</x:v>
      </x:c>
      <x:c r="Q208" s="9" t="str">
        <x:v>https://media.parfumo.com/perfumes/17/17ed36-terre-d-hermes-eau-givree-hermes_1200.jpg?width=720&amp;aspect_ratio=1:1</x:v>
      </x:c>
      <x:c r="R208" s="9" t="str">
        <x:v>https://fimgs.net/mdimg/perfume-thumbs/375x500.72439.jpg</x:v>
      </x:c>
      <x:c r="S208" s="9" t="str">
        <x:v>Terre d'Hermès Eau Givrée Hermès</x:v>
      </x:c>
      <x:c r="T208" s="11" t="str">
        <x:v>2022</x:v>
      </x:c>
      <x:c r="U208" s="10" t="n">
        <x:v>1838</x:v>
      </x:c>
      <x:c r="V208" s="14" t="n">
        <x:f>IF(AND(ISNUMBER(G208),G208&gt;0),LOG10(G208)*'Method'!$B$8,"")</x:f>
        <x:v>3.8126974035067436</x:v>
      </x:c>
      <x:c r="W208" s="14" t="n">
        <x:f>IF(AND(ISNUMBER(I208),I208&gt;0),LOG10(I208)*'Method'!$B$9,"")</x:f>
        <x:v>2.997618541961304</x:v>
      </x:c>
      <x:c r="X208" s="10" t="str">
        <x:f>IF(ISNUMBER(J208),SUM(G208,I208),"")</x:f>
      </x:c>
      <x:c r="Y208" s="10" t="str">
        <x:f>IF(ISNUMBER(K208),COUNTIFS($K$7:$K$1929,"&gt;"&amp;K208)+1,"")</x:f>
      </x:c>
      <x:c r="Z208" s="9" t="str">
        <x:v>Removed repeated brand suffix from display name</x:v>
      </x:c>
      <x:c r="AA208" s="15" t="n">
        <x:v>46108</x:v>
      </x:c>
      <x:c r="AB208" s="9" t="str">
        <x:v>Unknown</x:v>
      </x:c>
    </x:row>
    <x:row r="209" ht="50" customHeight="1">
      <x:c r="A209" s="10" t="n">
        <x:f>IF(ISNUMBER(F209),RANK(F209,$F$7:$F$1929,0),"")</x:f>
        <x:v>177</x:v>
      </x:c>
      <x:c r="B209" s="9" t="str">
        <x:v>Atkinsons</x:v>
      </x:c>
      <x:c r="C209" s="9" t="str">
        <x:v>Oud Save the King</x:v>
      </x:c>
      <x:c r="D209" s="9" t="str">
        <x:v>Eau de Parfum</x:v>
      </x:c>
      <x:c r="E209" s="11" t="n">
        <x:v>2013</x:v>
      </x:c>
      <x:c r="F209" s="13" t="n">
        <x:v>8.3</x:v>
      </x:c>
      <x:c r="G209" s="10" t="n">
        <x:v>1494</x:v>
      </x:c>
      <x:c r="H209" s="12" t="n">
        <x:v>4.33</x:v>
      </x:c>
      <x:c r="I209" s="10" t="n">
        <x:v>1080</x:v>
      </x:c>
      <x:c r="J209" s="12" t="str">
        <x:f>IF(AND(M209="URL identity aligns",ISNUMBER(F209),ISNUMBER(H209),G209&gt;0,I209&gt;0,SUM(V209:W209)&gt;0),(F209*V209+((H209-1)/4*10)*W209)/SUM(V209:W209),"")</x:f>
      </x:c>
      <x:c r="K209" s="12" t="str">
        <x:f>IF(ISNUMBER(J209),(X209*J209+'Method'!$B$10*'Method'!$B$11)/(X209+'Method'!$B$10),"")</x:f>
      </x:c>
      <x:c r="L209" s="10" t="str">
        <x:f>IF(ISNUMBER(J209),COUNTIFS($J$7:$J$1929,"&gt;"&amp;J209)+1,"")</x:f>
      </x:c>
      <x:c r="M209" s="9" t="str">
        <x:v>Review required</x:v>
      </x:c>
      <x:c r="N209" s="9" t="str">
        <x:v>Concentration not explicit on both saved identities</x:v>
      </x:c>
      <x:c r="O209" s="9" t="str">
        <x:v>https://www.parfumo.com/Perfumes/Atkinsons/oud-save-the-king-eau-de-parfum</x:v>
      </x:c>
      <x:c r="P209" s="9" t="str">
        <x:v>https://www.fragrantica.com/perfume/Atkinsons/Oud-Save-The-King-22056.html</x:v>
      </x:c>
      <x:c r="Q209" s="9" t="str">
        <x:v>https://media.parfumo.com/perfumes/be/bead99-oud-save-the-king-eau-de-parfum-atkinsons_1200.jpg?width=720&amp;aspect_ratio=1:1</x:v>
      </x:c>
      <x:c r="R209" s="9" t="str">
        <x:v>https://fimgs.net/mdimg/perfume-thumbs/375x500.22056.jpg</x:v>
      </x:c>
      <x:c r="S209" s="9" t="str">
        <x:v>Oud Save the King</x:v>
      </x:c>
      <x:c r="T209" s="11" t="str">
        <x:v>2013</x:v>
      </x:c>
      <x:c r="U209" s="10" t="n">
        <x:v>736</x:v>
      </x:c>
      <x:c r="V209" s="14" t="n">
        <x:f>IF(AND(ISNUMBER(G209),G209&gt;0),LOG10(G209)*'Method'!$B$8,"")</x:f>
        <x:v>3.809220716975256</x:v>
      </x:c>
      <x:c r="W209" s="14" t="n">
        <x:f>IF(AND(ISNUMBER(I209),I209&gt;0),LOG10(I209)*'Method'!$B$9,"")</x:f>
        <x:v>2.4267390043895603</x:v>
      </x:c>
      <x:c r="X209" s="10" t="str">
        <x:f>IF(ISNUMBER(J209),SUM(G209,I209),"")</x:f>
      </x:c>
      <x:c r="Y209" s="10" t="str">
        <x:f>IF(ISNUMBER(K209),COUNTIFS($K$7:$K$1929,"&gt;"&amp;K209)+1,"")</x:f>
      </x:c>
      <x:c r="Z209" s="9" t="str"/>
      <x:c r="AA209" s="15" t="n">
        <x:v>46108</x:v>
      </x:c>
      <x:c r="AB209" s="9" t="str">
        <x:v>Unknown</x:v>
      </x:c>
    </x:row>
    <x:row r="210" ht="50" customHeight="1">
      <x:c r="A210" s="10" t="n">
        <x:f>IF(ISNUMBER(F210),RANK(F210,$F$7:$F$1929,0),"")</x:f>
        <x:v>177</x:v>
      </x:c>
      <x:c r="B210" s="9" t="str">
        <x:v>mugler</x:v>
      </x:c>
      <x:c r="C210" s="9" t="str">
        <x:v>A*Men Pure Havane</x:v>
      </x:c>
      <x:c r="D210" s="9" t="str">
        <x:v>Not recorded</x:v>
      </x:c>
      <x:c r="E210" s="11" t="n">
        <x:v>2011</x:v>
      </x:c>
      <x:c r="F210" s="13" t="n">
        <x:v>8.3</x:v>
      </x:c>
      <x:c r="G210" s="10" t="n">
        <x:v>1423</x:v>
      </x:c>
      <x:c r="H210" s="12" t="n">
        <x:v>4.46</x:v>
      </x:c>
      <x:c r="I210" s="10" t="n">
        <x:v>7444</x:v>
      </x:c>
      <x:c r="J210" s="12" t="str">
        <x:f>IF(AND(M210="URL identity aligns",ISNUMBER(F210),ISNUMBER(H210),G210&gt;0,I210&gt;0,SUM(V210:W210)&gt;0),(F210*V210+((H210-1)/4*10)*W210)/SUM(V210:W210),"")</x:f>
      </x:c>
      <x:c r="K210" s="12" t="str">
        <x:f>IF(ISNUMBER(J210),(X210*J210+'Method'!$B$10*'Method'!$B$11)/(X210+'Method'!$B$10),"")</x:f>
      </x:c>
      <x:c r="L210" s="10" t="str">
        <x:f>IF(ISNUMBER(J210),COUNTIFS($J$7:$J$1929,"&gt;"&amp;J210)+1,"")</x:f>
      </x:c>
      <x:c r="M210" s="9" t="str">
        <x:v>Review required</x:v>
      </x:c>
      <x:c r="N210" s="9" t="str">
        <x:v>Product, variant, gender or year terms differ between URLs; Concentration not explicit on both saved identities</x:v>
      </x:c>
      <x:c r="O210" s="9" t="str">
        <x:v>https://www.parfumo.com/Perfumes/mugler/AMen_Pure_Havane</x:v>
      </x:c>
      <x:c r="P210" s="9" t="str">
        <x:v>https://www.fragrantica.com/perfume/Mugler/A-Men-Pure-Havane-11444.html</x:v>
      </x:c>
      <x:c r="Q210" s="9" t="str">
        <x:v>https://media.parfumo.com/perfumes/49/4989f2-a-men-pure-havane-mugler_1200.jpg?width=480&amp;aspect_ratio=1:1</x:v>
      </x:c>
      <x:c r="R210" s="9" t="str">
        <x:v>https://fimgs.net/mdimg/perfume-thumbs/375x500.11444.jpg</x:v>
      </x:c>
      <x:c r="S210" s="9" t="str">
        <x:v>A*Men Pure Havane</x:v>
      </x:c>
      <x:c r="T210" s="11" t="str">
        <x:v>2011</x:v>
      </x:c>
      <x:c r="U210" s="10" t="n">
        <x:v>465</x:v>
      </x:c>
      <x:c r="V210" s="14" t="n">
        <x:f>IF(AND(ISNUMBER(G210),G210&gt;0),LOG10(G210)*'Method'!$B$8,"")</x:f>
        <x:v>3.783845880101136</x:v>
      </x:c>
      <x:c r="W210" s="14" t="n">
        <x:f>IF(AND(ISNUMBER(I210),I210&gt;0),LOG10(I210)*'Method'!$B$9,"")</x:f>
        <x:v>3.097445091566984</x:v>
      </x:c>
      <x:c r="X210" s="10" t="str">
        <x:f>IF(ISNUMBER(J210),SUM(G210,I210),"")</x:f>
      </x:c>
      <x:c r="Y210" s="10" t="str">
        <x:f>IF(ISNUMBER(K210),COUNTIFS($K$7:$K$1929,"&gt;"&amp;K210)+1,"")</x:f>
      </x:c>
      <x:c r="Z210" s="9" t="str"/>
      <x:c r="AA210" s="15" t="n">
        <x:v>46108</x:v>
      </x:c>
      <x:c r="AB210" s="9" t="str">
        <x:v>Unknown</x:v>
      </x:c>
    </x:row>
    <x:row r="211" ht="50" customHeight="1">
      <x:c r="A211" s="10" t="n">
        <x:f>IF(ISNUMBER(F211),RANK(F211,$F$7:$F$1929,0),"")</x:f>
        <x:v>177</x:v>
      </x:c>
      <x:c r="B211" s="9" t="str">
        <x:v>Van Cleef Arpels</x:v>
      </x:c>
      <x:c r="C211" s="9" t="str">
        <x:v>Orchidée Vanille Van Cleef &amp; Arpels</x:v>
      </x:c>
      <x:c r="D211" s="9" t="str">
        <x:v>Not recorded</x:v>
      </x:c>
      <x:c r="E211" s="11" t="n">
        <x:v>2009</x:v>
      </x:c>
      <x:c r="F211" s="13" t="n">
        <x:v>8.3</x:v>
      </x:c>
      <x:c r="G211" s="10" t="n">
        <x:v>1234</x:v>
      </x:c>
      <x:c r="H211" s="12" t="n">
        <x:v>4.26</x:v>
      </x:c>
      <x:c r="I211" s="10" t="n">
        <x:v>5432</x:v>
      </x:c>
      <x:c r="J211" s="12" t="str">
        <x:f>IF(AND(M211="URL identity aligns",ISNUMBER(F211),ISNUMBER(H211),G211&gt;0,I211&gt;0,SUM(V211:W211)&gt;0),(F211*V211+((H211-1)/4*10)*W211)/SUM(V211:W211),"")</x:f>
      </x:c>
      <x:c r="K211" s="12" t="str">
        <x:f>IF(ISNUMBER(J211),(X211*J211+'Method'!$B$10*'Method'!$B$11)/(X211+'Method'!$B$10),"")</x:f>
      </x:c>
      <x:c r="L211" s="10" t="str">
        <x:f>IF(ISNUMBER(J211),COUNTIFS($J$7:$J$1929,"&gt;"&amp;J211)+1,"")</x:f>
      </x:c>
      <x:c r="M211" s="9" t="str">
        <x:v>Review required</x:v>
      </x:c>
      <x:c r="N211" s="9" t="str">
        <x:v>Concentration not explicit on both saved identities</x:v>
      </x:c>
      <x:c r="O211" s="9" t="str">
        <x:v>https://www.parfumo.com/Perfumes/Van_Cleef_Arpels/orchidee-vanille</x:v>
      </x:c>
      <x:c r="P211" s="9" t="str">
        <x:v>https://www.fragrantica.com/perfume/Van-Cleef-Arpels/Orchidee-Vanille-6463.html</x:v>
      </x:c>
      <x:c r="Q211" s="9" t="str">
        <x:v>https://media.parfumo.com/perfumes/f9/f98321-orchidee-vanille-van-cleef-arpels_1200.jpg?width=720&amp;aspect_ratio=1:1</x:v>
      </x:c>
      <x:c r="R211" s="9" t="str">
        <x:v>https://fimgs.net/mdimg/perfume-thumbs/375x500.6463.jpg</x:v>
      </x:c>
      <x:c r="S211" s="9" t="str">
        <x:v>Orchidée Vanille Van Cleef &amp; Arpels</x:v>
      </x:c>
      <x:c r="T211" s="11" t="str">
        <x:v>2009</x:v>
      </x:c>
      <x:c r="U211" s="10" t="n">
        <x:v>800</x:v>
      </x:c>
      <x:c r="V211" s="14" t="n">
        <x:f>IF(AND(ISNUMBER(G211),G211&gt;0),LOG10(G211)*'Method'!$B$8,"")</x:f>
        <x:v>3.709578191636664</x:v>
      </x:c>
      <x:c r="W211" s="14" t="n">
        <x:f>IF(AND(ISNUMBER(I211),I211&gt;0),LOG10(I211)*'Method'!$B$9,"")</x:f>
        <x:v>2.98796780901796</x:v>
      </x:c>
      <x:c r="X211" s="10" t="str">
        <x:f>IF(ISNUMBER(J211),SUM(G211,I211),"")</x:f>
      </x:c>
      <x:c r="Y211" s="10" t="str">
        <x:f>IF(ISNUMBER(K211),COUNTIFS($K$7:$K$1929,"&gt;"&amp;K211)+1,"")</x:f>
      </x:c>
      <x:c r="Z211" s="9" t="str"/>
      <x:c r="AA211" s="15" t="n">
        <x:v>46108</x:v>
      </x:c>
      <x:c r="AB211" s="9" t="str">
        <x:v>Unknown</x:v>
      </x:c>
    </x:row>
    <x:row r="212" ht="50" customHeight="1">
      <x:c r="A212" s="10" t="n">
        <x:f>IF(ISNUMBER(F212),RANK(F212,$F$7:$F$1929,0),"")</x:f>
        <x:v>177</x:v>
      </x:c>
      <x:c r="B212" s="9" t="str">
        <x:v>Gucci</x:v>
      </x:c>
      <x:c r="C212" s="9" t="str">
        <x:v>Intense Oud</x:v>
      </x:c>
      <x:c r="D212" s="9" t="str">
        <x:v>Intense</x:v>
      </x:c>
      <x:c r="E212" s="11" t="n">
        <x:v>2015</x:v>
      </x:c>
      <x:c r="F212" s="13" t="n">
        <x:v>8.3</x:v>
      </x:c>
      <x:c r="G212" s="10" t="n">
        <x:v>1074</x:v>
      </x:c>
      <x:c r="H212" s="12" t="n">
        <x:v>4.48</x:v>
      </x:c>
      <x:c r="I212" s="10" t="n">
        <x:v>2755</x:v>
      </x:c>
      <x:c r="J212" s="12" t="str">
        <x:f>IF(AND(M212="URL identity aligns",ISNUMBER(F212),ISNUMBER(H212),G212&gt;0,I212&gt;0,SUM(V212:W212)&gt;0),(F212*V212+((H212-1)/4*10)*W212)/SUM(V212:W212),"")</x:f>
      </x:c>
      <x:c r="K212" s="12" t="str">
        <x:f>IF(ISNUMBER(J212),(X212*J212+'Method'!$B$10*'Method'!$B$11)/(X212+'Method'!$B$10),"")</x:f>
      </x:c>
      <x:c r="L212" s="10" t="str">
        <x:f>IF(ISNUMBER(J212),COUNTIFS($J$7:$J$1929,"&gt;"&amp;J212)+1,"")</x:f>
      </x:c>
      <x:c r="M212" s="9" t="str">
        <x:v>Review required</x:v>
      </x:c>
      <x:c r="N212" s="9" t="str">
        <x:v>Concentration not explicit on both saved identities</x:v>
      </x:c>
      <x:c r="O212" s="9" t="str">
        <x:v>https://www.parfumo.com/Perfumes/Gucci/Gucci_Intense_Oud</x:v>
      </x:c>
      <x:c r="P212" s="9" t="str">
        <x:v>https://www.fragrantica.com/perfume/Gucci/Intense-Oud-32743.html</x:v>
      </x:c>
      <x:c r="Q212" s="9" t="str">
        <x:v>https://media.parfumo.com/perfumes/92/920620-gucci-intense-oud-gucci_1200.jpg?width=720&amp;aspect_ratio=1:1</x:v>
      </x:c>
      <x:c r="R212" s="9" t="str">
        <x:v>https://fimgs.net/mdimg/perfume-thumbs/375x500.32743.jpg</x:v>
      </x:c>
      <x:c r="S212" s="9" t="str">
        <x:v>Intense Oud</x:v>
      </x:c>
      <x:c r="T212" s="11" t="str">
        <x:v>2015</x:v>
      </x:c>
      <x:c r="U212" s="10" t="n">
        <x:v>1685</x:v>
      </x:c>
      <x:c r="V212" s="14" t="n">
        <x:f>IF(AND(ISNUMBER(G212),G212&gt;0),LOG10(G212)*'Method'!$B$8,"")</x:f>
        <x:v>3.6372051376362475</x:v>
      </x:c>
      <x:c r="W212" s="14" t="n">
        <x:f>IF(AND(ISNUMBER(I212),I212&gt;0),LOG10(I212)*'Method'!$B$9,"")</x:f>
        <x:v>2.75209728255024</x:v>
      </x:c>
      <x:c r="X212" s="10" t="str">
        <x:f>IF(ISNUMBER(J212),SUM(G212,I212),"")</x:f>
      </x:c>
      <x:c r="Y212" s="10" t="str">
        <x:f>IF(ISNUMBER(K212),COUNTIFS($K$7:$K$1929,"&gt;"&amp;K212)+1,"")</x:f>
      </x:c>
      <x:c r="Z212" s="9" t="str"/>
      <x:c r="AA212" s="15" t="n">
        <x:v>46108</x:v>
      </x:c>
      <x:c r="AB212" s="9" t="str">
        <x:v>Unknown</x:v>
      </x:c>
    </x:row>
    <x:row r="213" ht="50" customHeight="1">
      <x:c r="A213" s="10" t="n">
        <x:f>IF(ISNUMBER(F213),RANK(F213,$F$7:$F$1929,0),"")</x:f>
        <x:v>177</x:v>
      </x:c>
      <x:c r="B213" s="9" t="str">
        <x:v>Guerlain</x:v>
      </x:c>
      <x:c r="C213" s="9" t="str">
        <x:v>L'Homme Idéal Extrême</x:v>
      </x:c>
      <x:c r="D213" s="9" t="str">
        <x:v>Not recorded</x:v>
      </x:c>
      <x:c r="E213" s="11" t="n">
        <x:v>2020</x:v>
      </x:c>
      <x:c r="F213" s="13" t="n">
        <x:v>8.3</x:v>
      </x:c>
      <x:c r="G213" s="10" t="n">
        <x:v>1049</x:v>
      </x:c>
      <x:c r="H213" s="12" t="n">
        <x:v>4.37</x:v>
      </x:c>
      <x:c r="I213" s="10" t="n">
        <x:v>3491</x:v>
      </x:c>
      <x:c r="J213" s="12" t="str">
        <x:f>IF(AND(M213="URL identity aligns",ISNUMBER(F213),ISNUMBER(H213),G213&gt;0,I213&gt;0,SUM(V213:W213)&gt;0),(F213*V213+((H213-1)/4*10)*W213)/SUM(V213:W213),"")</x:f>
      </x:c>
      <x:c r="K213" s="12" t="str">
        <x:f>IF(ISNUMBER(J213),(X213*J213+'Method'!$B$10*'Method'!$B$11)/(X213+'Method'!$B$10),"")</x:f>
      </x:c>
      <x:c r="L213" s="10" t="str">
        <x:f>IF(ISNUMBER(J213),COUNTIFS($J$7:$J$1929,"&gt;"&amp;J213)+1,"")</x:f>
      </x:c>
      <x:c r="M213" s="9" t="str">
        <x:v>Review required</x:v>
      </x:c>
      <x:c r="N213" s="9" t="str">
        <x:v>Concentration not explicit on both saved identities</x:v>
      </x:c>
      <x:c r="O213" s="9" t="str">
        <x:v>https://www.parfumo.com/Perfumes/Guerlain/l-homme-ideal-extreme</x:v>
      </x:c>
      <x:c r="P213" s="9" t="str">
        <x:v>https://www.fragrantica.com/perfume/Guerlain/L-Homme-Ideal-Extreme-60284.html</x:v>
      </x:c>
      <x:c r="Q213" s="9" t="str">
        <x:v>https://media.parfumo.com/perfumes/61/612632-l-homme-ideal-extreme-guerlain_1200.jpg?width=720&amp;aspect_ratio=1:1</x:v>
      </x:c>
      <x:c r="R213" s="9" t="str">
        <x:v>https://fimgs.net/mdimg/perfume-thumbs/375x500.60284.jpg</x:v>
      </x:c>
      <x:c r="S213" s="9" t="str">
        <x:v>L'Homme Idéal Extrême</x:v>
      </x:c>
      <x:c r="T213" s="11" t="str">
        <x:v>2020</x:v>
      </x:c>
      <x:c r="U213" s="10" t="n">
        <x:v>1438</x:v>
      </x:c>
      <x:c r="V213" s="14" t="n">
        <x:f>IF(AND(ISNUMBER(G213),G213&gt;0),LOG10(G213)*'Method'!$B$8,"")</x:f>
        <x:v>3.6249305858322716</x:v>
      </x:c>
      <x:c r="W213" s="14" t="n">
        <x:f>IF(AND(ISNUMBER(I213),I213&gt;0),LOG10(I213)*'Method'!$B$9,"")</x:f>
        <x:v>2.8343598790513442</x:v>
      </x:c>
      <x:c r="X213" s="10" t="str">
        <x:f>IF(ISNUMBER(J213),SUM(G213,I213),"")</x:f>
      </x:c>
      <x:c r="Y213" s="10" t="str">
        <x:f>IF(ISNUMBER(K213),COUNTIFS($K$7:$K$1929,"&gt;"&amp;K213)+1,"")</x:f>
      </x:c>
      <x:c r="Z213" s="9" t="str"/>
      <x:c r="AA213" s="15" t="n">
        <x:v>46108</x:v>
      </x:c>
      <x:c r="AB213" s="9" t="str">
        <x:v>Unknown</x:v>
      </x:c>
    </x:row>
    <x:row r="214" ht="50" customHeight="1">
      <x:c r="A214" s="10" t="n">
        <x:f>IF(ISNUMBER(F214),RANK(F214,$F$7:$F$1929,0),"")</x:f>
        <x:v>177</x:v>
      </x:c>
      <x:c r="B214" s="9" t="str">
        <x:v>Dior</x:v>
      </x:c>
      <x:c r="C214" s="9" t="str">
        <x:v>Eau Sauvage Parfum</x:v>
      </x:c>
      <x:c r="D214" s="9" t="str">
        <x:v>Parfum</x:v>
      </x:c>
      <x:c r="E214" s="11" t="n">
        <x:v>2017</x:v>
      </x:c>
      <x:c r="F214" s="13" t="n">
        <x:v>8.3</x:v>
      </x:c>
      <x:c r="G214" s="10" t="n">
        <x:v>1035</x:v>
      </x:c>
      <x:c r="H214" s="12" t="n">
        <x:v>4.42</x:v>
      </x:c>
      <x:c r="I214" s="10" t="n">
        <x:v>2589</x:v>
      </x:c>
      <x:c r="J214" s="12" t="n">
        <x:f>IF(AND(M214="URL identity aligns",ISNUMBER(F214),ISNUMBER(H214),G214&gt;0,I214&gt;0,SUM(V214:W214)&gt;0),(F214*V214+((H214-1)/4*10)*W214)/SUM(V214:W214),"")</x:f>
        <x:v>8.407526738661012</x:v>
      </x:c>
      <x:c r="K214" s="12" t="n">
        <x:f>IF(ISNUMBER(J214),(X214*J214+'Method'!$B$10*'Method'!$B$11)/(X214+'Method'!$B$10),"")</x:f>
        <x:v>8.222856200491004</x:v>
      </x:c>
      <x:c r="L214" s="10" t="n">
        <x:f>IF(ISNUMBER(J214),COUNTIFS($J$7:$J$1929,"&gt;"&amp;J214)+1,"")</x:f>
        <x:v>19</x:v>
      </x:c>
      <x:c r="M214" s="9" t="str">
        <x:v>URL identity aligns</x:v>
      </x:c>
      <x:c r="N214" s="9" t="str">
        <x:v>Brand, name tokens and concentration agree in saved URLs</x:v>
      </x:c>
      <x:c r="O214" s="9" t="str">
        <x:v>https://www.parfumo.com/Perfumes/Dior/Eau_Sauvage_Parfum_2017</x:v>
      </x:c>
      <x:c r="P214" s="9" t="str">
        <x:v>https://www.fragrantica.com/perfume/Dior/Eau-Sauvage-Parfum-2017-43977.html</x:v>
      </x:c>
      <x:c r="Q214" s="9" t="str">
        <x:v>https://media.parfumo.com/perfumes/95/95cda1-eau-sauvage-parfum-2017-dior_1200.jpg?width=720&amp;aspect_ratio=1:1</x:v>
      </x:c>
      <x:c r="R214" s="9" t="str">
        <x:v>https://fimgs.net/mdimg/perfume-thumbs/375x500.43977.jpg</x:v>
      </x:c>
      <x:c r="S214" s="9" t="str">
        <x:v>Eau Sauvage Parfum</x:v>
      </x:c>
      <x:c r="T214" s="11" t="str">
        <x:v>2017</x:v>
      </x:c>
      <x:c r="U214" s="10" t="n">
        <x:v>1745</x:v>
      </x:c>
      <x:c r="V214" s="14" t="n">
        <x:f>IF(AND(ISNUMBER(G214),G214&gt;0),LOG10(G214)*'Method'!$B$8,"")</x:f>
        <x:v>3.617928419751528</x:v>
      </x:c>
      <x:c r="W214" s="14" t="n">
        <x:f>IF(AND(ISNUMBER(I214),I214&gt;0),LOG10(I214)*'Method'!$B$9,"")</x:f>
        <x:v>2.7305056403478964</x:v>
      </x:c>
      <x:c r="X214" s="10" t="n">
        <x:f>IF(ISNUMBER(J214),SUM(G214,I214),"")</x:f>
        <x:v>3624</x:v>
      </x:c>
      <x:c r="Y214" s="10" t="n">
        <x:f>IF(ISNUMBER(K214),COUNTIFS($K$7:$K$1929,"&gt;"&amp;K214)+1,"")</x:f>
        <x:v>17</x:v>
      </x:c>
      <x:c r="Z214" s="9" t="str"/>
      <x:c r="AA214" s="15" t="n">
        <x:v>46108</x:v>
      </x:c>
      <x:c r="AB214" s="9" t="str">
        <x:v>Unknown</x:v>
      </x:c>
    </x:row>
    <x:row r="215" ht="50" customHeight="1">
      <x:c r="A215" s="10" t="n">
        <x:f>IF(ISNUMBER(F215),RANK(F215,$F$7:$F$1929,0),"")</x:f>
        <x:v>177</x:v>
      </x:c>
      <x:c r="B215" s="9" t="str">
        <x:v>Tom Ford</x:v>
      </x:c>
      <x:c r="C215" s="9" t="str">
        <x:v>Ombré Leather Parfum</x:v>
      </x:c>
      <x:c r="D215" s="9" t="str">
        <x:v>Parfum</x:v>
      </x:c>
      <x:c r="E215" s="11" t="n">
        <x:v>2021</x:v>
      </x:c>
      <x:c r="F215" s="13" t="n">
        <x:v>8.3</x:v>
      </x:c>
      <x:c r="G215" s="10" t="n">
        <x:v>1006</x:v>
      </x:c>
      <x:c r="H215" s="12" t="n">
        <x:v>4.32</x:v>
      </x:c>
      <x:c r="I215" s="10" t="n">
        <x:v>4486</x:v>
      </x:c>
      <x:c r="J215" s="12" t="n">
        <x:f>IF(AND(M215="URL identity aligns",ISNUMBER(F215),ISNUMBER(H215),G215&gt;0,I215&gt;0,SUM(V215:W215)&gt;0),(F215*V215+((H215-1)/4*10)*W215)/SUM(V215:W215),"")</x:f>
        <x:v>8.3</x:v>
      </x:c>
      <x:c r="K215" s="12" t="n">
        <x:f>IF(ISNUMBER(J215),(X215*J215+'Method'!$B$10*'Method'!$B$11)/(X215+'Method'!$B$10),"")</x:f>
        <x:v>8.190484425718436</x:v>
      </x:c>
      <x:c r="L215" s="10" t="n">
        <x:f>IF(ISNUMBER(J215),COUNTIFS($J$7:$J$1929,"&gt;"&amp;J215)+1,"")</x:f>
        <x:v>28</x:v>
      </x:c>
      <x:c r="M215" s="9" t="str">
        <x:v>URL identity aligns</x:v>
      </x:c>
      <x:c r="N215" s="9" t="str">
        <x:v>Brand, name tokens and concentration agree in saved URLs</x:v>
      </x:c>
      <x:c r="O215" s="9" t="str">
        <x:v>https://www.parfumo.com/Perfumes/Tom_Ford/ombre-leather-parfum</x:v>
      </x:c>
      <x:c r="P215" s="9" t="str">
        <x:v>https://www.fragrantica.com/perfume/Tom-Ford/Ombre-Leather-Parfum-68716.html</x:v>
      </x:c>
      <x:c r="Q215" s="9" t="str">
        <x:v>https://media.parfumo.com/perfumes/3f/3fa6b6-ombre-leather-parfum-tom-ford_1200.jpg?width=720&amp;aspect_ratio=1:1</x:v>
      </x:c>
      <x:c r="R215" s="9" t="str">
        <x:v>https://fimgs.net/mdimg/perfume-thumbs/375x500.68716.jpg</x:v>
      </x:c>
      <x:c r="S215" s="9" t="str">
        <x:v>Ombré Leather Parfum</x:v>
      </x:c>
      <x:c r="T215" s="11" t="str">
        <x:v>2021</x:v>
      </x:c>
      <x:c r="U215" s="10" t="n">
        <x:v>1037</x:v>
      </x:c>
      <x:c r="V215" s="14" t="n">
        <x:f>IF(AND(ISNUMBER(G215),G215&gt;0),LOG10(G215)*'Method'!$B$8,"")</x:f>
        <x:v>3.603117576863892</x:v>
      </x:c>
      <x:c r="W215" s="14" t="n">
        <x:f>IF(AND(ISNUMBER(I215),I215&gt;0),LOG10(I215)*'Method'!$B$9,"")</x:f>
        <x:v>2.9214874153975603</x:v>
      </x:c>
      <x:c r="X215" s="10" t="n">
        <x:f>IF(ISNUMBER(J215),SUM(G215,I215),"")</x:f>
        <x:v>5492</x:v>
      </x:c>
      <x:c r="Y215" s="10" t="n">
        <x:f>IF(ISNUMBER(K215),COUNTIFS($K$7:$K$1929,"&gt;"&amp;K215)+1,"")</x:f>
        <x:v>19</x:v>
      </x:c>
      <x:c r="Z215" s="9" t="str"/>
      <x:c r="AA215" s="15" t="n">
        <x:v>46108</x:v>
      </x:c>
      <x:c r="AB215" s="9" t="str">
        <x:v>Unknown</x:v>
      </x:c>
    </x:row>
    <x:row r="216" ht="50" customHeight="1">
      <x:c r="A216" s="10" t="n">
        <x:f>IF(ISNUMBER(F216),RANK(F216,$F$7:$F$1929,0),"")</x:f>
        <x:v>177</x:v>
      </x:c>
      <x:c r="B216" s="9" t="str">
        <x:v>Xerjoff</x:v>
      </x:c>
      <x:c r="C216" s="9" t="str">
        <x:v>Ivory Route</x:v>
      </x:c>
      <x:c r="D216" s="9" t="str">
        <x:v>Not recorded</x:v>
      </x:c>
      <x:c r="E216" s="11" t="n">
        <x:v>2012</x:v>
      </x:c>
      <x:c r="F216" s="13" t="n">
        <x:v>8.3</x:v>
      </x:c>
      <x:c r="G216" s="10" t="n">
        <x:v>951</x:v>
      </x:c>
      <x:c r="H216" s="12" t="n">
        <x:v>4.38</x:v>
      </x:c>
      <x:c r="I216" s="10" t="n">
        <x:v>2245</x:v>
      </x:c>
      <x:c r="J216" s="12" t="str">
        <x:f>IF(AND(M216="URL identity aligns",ISNUMBER(F216),ISNUMBER(H216),G216&gt;0,I216&gt;0,SUM(V216:W216)&gt;0),(F216*V216+((H216-1)/4*10)*W216)/SUM(V216:W216),"")</x:f>
      </x:c>
      <x:c r="K216" s="12" t="str">
        <x:f>IF(ISNUMBER(J216),(X216*J216+'Method'!$B$10*'Method'!$B$11)/(X216+'Method'!$B$10),"")</x:f>
      </x:c>
      <x:c r="L216" s="10" t="str">
        <x:f>IF(ISNUMBER(J216),COUNTIFS($J$7:$J$1929,"&gt;"&amp;J216)+1,"")</x:f>
      </x:c>
      <x:c r="M216" s="9" t="str">
        <x:v>Review required</x:v>
      </x:c>
      <x:c r="N216" s="9" t="str">
        <x:v>Concentration not explicit on both saved identities</x:v>
      </x:c>
      <x:c r="O216" s="9" t="str">
        <x:v>https://www.parfumo.com/Perfumes/Xerjoff/ivory-route</x:v>
      </x:c>
      <x:c r="P216" s="9" t="str">
        <x:v>https://www.fragrantica.com/perfume/Xerjoff/Ivory-Route-16442.html</x:v>
      </x:c>
      <x:c r="Q216" s="9" t="str">
        <x:v>https://media.parfumo.com/perfumes/e6/e60663-ivory-route-xerjoff_1200.jpg?width=720&amp;aspect_ratio=1:1</x:v>
      </x:c>
      <x:c r="R216" s="9" t="str">
        <x:v>https://fimgs.net/mdimg/perfume-thumbs/375x500.16442.jpg</x:v>
      </x:c>
      <x:c r="S216" s="9" t="str">
        <x:v>Ivory Route</x:v>
      </x:c>
      <x:c r="T216" s="11" t="str">
        <x:v>2012</x:v>
      </x:c>
      <x:c r="U216" s="10" t="n">
        <x:v>422</x:v>
      </x:c>
      <x:c r="V216" s="14" t="n">
        <x:f>IF(AND(ISNUMBER(G216),G216&gt;0),LOG10(G216)*'Method'!$B$8,"")</x:f>
        <x:v>3.573816620324892</x:v>
      </x:c>
      <x:c r="W216" s="14" t="n">
        <x:f>IF(AND(ISNUMBER(I216),I216&gt;0),LOG10(I216)*'Method'!$B$9,"")</x:f>
        <x:v>2.6809730762714725</x:v>
      </x:c>
      <x:c r="X216" s="10" t="str">
        <x:f>IF(ISNUMBER(J216),SUM(G216,I216),"")</x:f>
      </x:c>
      <x:c r="Y216" s="10" t="str">
        <x:f>IF(ISNUMBER(K216),COUNTIFS($K$7:$K$1929,"&gt;"&amp;K216)+1,"")</x:f>
      </x:c>
      <x:c r="Z216" s="9" t="str"/>
      <x:c r="AA216" s="15" t="n">
        <x:v>46108</x:v>
      </x:c>
      <x:c r="AB216" s="9" t="str">
        <x:v>Unknown</x:v>
      </x:c>
    </x:row>
    <x:row r="217" ht="50" customHeight="1">
      <x:c r="A217" s="10" t="n">
        <x:f>IF(ISNUMBER(F217),RANK(F217,$F$7:$F$1929,0),"")</x:f>
        <x:v>177</x:v>
      </x:c>
      <x:c r="B217" s="9" t="str">
        <x:v>Roja Parfums</x:v>
      </x:c>
      <x:c r="C217" s="9" t="str">
        <x:v>Enigma pour Homme Creation-E pour Homme</x:v>
      </x:c>
      <x:c r="D217" s="9" t="str">
        <x:v>Eau de Parfum</x:v>
      </x:c>
      <x:c r="E217" s="11" t="n">
        <x:v>2013</x:v>
      </x:c>
      <x:c r="F217" s="13" t="n">
        <x:v>8.3</x:v>
      </x:c>
      <x:c r="G217" s="10" t="n">
        <x:v>860</x:v>
      </x:c>
      <x:c r="H217" s="12" t="n">
        <x:v>4.19</x:v>
      </x:c>
      <x:c r="I217" s="10" t="n">
        <x:v>1787</x:v>
      </x:c>
      <x:c r="J217" s="12" t="str">
        <x:f>IF(AND(M217="URL identity aligns",ISNUMBER(F217),ISNUMBER(H217),G217&gt;0,I217&gt;0,SUM(V217:W217)&gt;0),(F217*V217+((H217-1)/4*10)*W217)/SUM(V217:W217),"")</x:f>
      </x:c>
      <x:c r="K217" s="12" t="str">
        <x:f>IF(ISNUMBER(J217),(X217*J217+'Method'!$B$10*'Method'!$B$11)/(X217+'Method'!$B$10),"")</x:f>
      </x:c>
      <x:c r="L217" s="10" t="str">
        <x:f>IF(ISNUMBER(J217),COUNTIFS($J$7:$J$1929,"&gt;"&amp;J217)+1,"")</x:f>
      </x:c>
      <x:c r="M217" s="9" t="str">
        <x:v>Review required</x:v>
      </x:c>
      <x:c r="N217" s="9" t="str">
        <x:v>Fragrantica URL assigned to more than one Parfumo product; Product, variant, gender or year terms differ between URLs; Concentration differs between product URLs</x:v>
      </x:c>
      <x:c r="O217" s="9" t="str">
        <x:v>https://www.parfumo.com/Perfumes/Roja_Parfums/enigma-pour-homme-creation-e-pour-homme-eau-de-parfum</x:v>
      </x:c>
      <x:c r="P217" s="9" t="str">
        <x:v>https://www.fragrantica.com/perfume/Roja-Dove/Enigma-Pour-Homme-Parfum-Cologne-57876.html</x:v>
      </x:c>
      <x:c r="Q217" s="9" t="str">
        <x:v>https://media.parfumo.com/perfumes/1e/1e6bcc_enigma-pour-homme-creation-e-pour-homme-eau-de-parfum-roja-parfums_1200.jpg?width=720&amp;aspect_ratio=1:1</x:v>
      </x:c>
      <x:c r="R217" s="9" t="str">
        <x:v>https://fimgs.net/mdimg/perfume-thumbs/375x500.57876.jpg</x:v>
      </x:c>
      <x:c r="S217" s="9" t="str">
        <x:v>Enigma pour Homme Creation-E pour Homme</x:v>
      </x:c>
      <x:c r="T217" s="11" t="str">
        <x:v>2013</x:v>
      </x:c>
      <x:c r="U217" s="10" t="n">
        <x:v>1890</x:v>
      </x:c>
      <x:c r="V217" s="14" t="n">
        <x:f>IF(AND(ISNUMBER(G217),G217&gt;0),LOG10(G217)*'Method'!$B$8,"")</x:f>
        <x:v>3.521398141492284</x:v>
      </x:c>
      <x:c r="W217" s="14" t="n">
        <x:f>IF(AND(ISNUMBER(I217),I217&gt;0),LOG10(I217)*'Method'!$B$9,"")</x:f>
        <x:v>2.601699642004512</x:v>
      </x:c>
      <x:c r="X217" s="10" t="str">
        <x:f>IF(ISNUMBER(J217),SUM(G217,I217),"")</x:f>
      </x:c>
      <x:c r="Y217" s="10" t="str">
        <x:f>IF(ISNUMBER(K217),COUNTIFS($K$7:$K$1929,"&gt;"&amp;K217)+1,"")</x:f>
      </x:c>
      <x:c r="Z217" s="9" t="str"/>
      <x:c r="AA217" s="15" t="n">
        <x:v>46108</x:v>
      </x:c>
      <x:c r="AB217" s="9" t="str">
        <x:v>Unknown</x:v>
      </x:c>
    </x:row>
    <x:row r="218" ht="50" customHeight="1">
      <x:c r="A218" s="10" t="n">
        <x:f>IF(ISNUMBER(F218),RANK(F218,$F$7:$F$1929,0),"")</x:f>
        <x:v>177</x:v>
      </x:c>
      <x:c r="B218" s="9" t="str">
        <x:v>Tom Ford</x:v>
      </x:c>
      <x:c r="C218" s="9" t="str">
        <x:v>Noir Extreme Parfum</x:v>
      </x:c>
      <x:c r="D218" s="9" t="str">
        <x:v>Parfum</x:v>
      </x:c>
      <x:c r="E218" s="11" t="n">
        <x:v>2022</x:v>
      </x:c>
      <x:c r="F218" s="13" t="n">
        <x:v>8.3</x:v>
      </x:c>
      <x:c r="G218" s="10" t="n">
        <x:v>819</x:v>
      </x:c>
      <x:c r="H218" s="12" t="n">
        <x:v>4.42</x:v>
      </x:c>
      <x:c r="I218" s="10" t="n">
        <x:v>3013</x:v>
      </x:c>
      <x:c r="J218" s="12" t="n">
        <x:f>IF(AND(M218="URL identity aligns",ISNUMBER(F218),ISNUMBER(H218),G218&gt;0,I218&gt;0,SUM(V218:W218)&gt;0),(F218*V218+((H218-1)/4*10)*W218)/SUM(V218:W218),"")</x:f>
        <x:v>8.410811325711041</x:v>
      </x:c>
      <x:c r="K218" s="12" t="n">
        <x:f>IF(ISNUMBER(J218),(X218*J218+'Method'!$B$10*'Method'!$B$11)/(X218+'Method'!$B$10),"")</x:f>
        <x:v>8.23146200702409</x:v>
      </x:c>
      <x:c r="L218" s="10" t="n">
        <x:f>IF(ISNUMBER(J218),COUNTIFS($J$7:$J$1929,"&gt;"&amp;J218)+1,"")</x:f>
        <x:v>18</x:v>
      </x:c>
      <x:c r="M218" s="9" t="str">
        <x:v>URL identity aligns</x:v>
      </x:c>
      <x:c r="N218" s="9" t="str">
        <x:v>Brand, name tokens and concentration agree in saved URLs</x:v>
      </x:c>
      <x:c r="O218" s="9" t="str">
        <x:v>https://www.parfumo.com/Perfumes/Tom_Ford/noir-extreme-parfum</x:v>
      </x:c>
      <x:c r="P218" s="9" t="str">
        <x:v>https://www.fragrantica.com/perfume/Tom-Ford/Noir-Extreme-Parfum-75489.html</x:v>
      </x:c>
      <x:c r="Q218" s="9" t="str">
        <x:v>https://media.parfumo.com/perfumes/26/26cc36-noir-extreme-parfum-tom-ford_1200.jpg?width=720&amp;aspect_ratio=1:1</x:v>
      </x:c>
      <x:c r="R218" s="9" t="str">
        <x:v>https://fimgs.net/mdimg/perfume-thumbs/375x500.75489.jpg</x:v>
      </x:c>
      <x:c r="S218" s="9" t="str">
        <x:v>Noir Extreme Parfum</x:v>
      </x:c>
      <x:c r="T218" s="11" t="str">
        <x:v>2022</x:v>
      </x:c>
      <x:c r="U218" s="10" t="n">
        <x:v>1424</x:v>
      </x:c>
      <x:c r="V218" s="14" t="n">
        <x:f>IF(AND(ISNUMBER(G218),G218&gt;0),LOG10(G218)*'Method'!$B$8,"")</x:f>
        <x:v>3.495940682112504</x:v>
      </x:c>
      <x:c r="W218" s="14" t="n">
        <x:f>IF(AND(ISNUMBER(I218),I218&gt;0),LOG10(I218)*'Method'!$B$9,"")</x:f>
        <x:v>2.7831993053386883</x:v>
      </x:c>
      <x:c r="X218" s="10" t="n">
        <x:f>IF(ISNUMBER(J218),SUM(G218,I218),"")</x:f>
        <x:v>3832</x:v>
      </x:c>
      <x:c r="Y218" s="10" t="n">
        <x:f>IF(ISNUMBER(K218),COUNTIFS($K$7:$K$1929,"&gt;"&amp;K218)+1,"")</x:f>
        <x:v>15</x:v>
      </x:c>
      <x:c r="Z218" s="9" t="str"/>
      <x:c r="AA218" s="15" t="n">
        <x:v>46108</x:v>
      </x:c>
      <x:c r="AB218" s="9" t="str">
        <x:v>Unknown</x:v>
      </x:c>
    </x:row>
    <x:row r="219" ht="50" customHeight="1">
      <x:c r="A219" s="10" t="n">
        <x:f>IF(ISNUMBER(F219),RANK(F219,$F$7:$F$1929,0),"")</x:f>
        <x:v>177</x:v>
      </x:c>
      <x:c r="B219" s="9" t="str">
        <x:v>Guerlain</x:v>
      </x:c>
      <x:c r="C219" s="9" t="str">
        <x:v>Bois d'Arménie</x:v>
      </x:c>
      <x:c r="D219" s="9" t="str">
        <x:v>Not recorded</x:v>
      </x:c>
      <x:c r="E219" s="11" t="n">
        <x:v>2006</x:v>
      </x:c>
      <x:c r="F219" s="13" t="n">
        <x:v>8.3</x:v>
      </x:c>
      <x:c r="G219" s="10" t="n">
        <x:v>817</x:v>
      </x:c>
      <x:c r="H219" s="12" t="n">
        <x:v>4.37</x:v>
      </x:c>
      <x:c r="I219" s="10" t="n">
        <x:v>1671</x:v>
      </x:c>
      <x:c r="J219" s="12" t="str">
        <x:f>IF(AND(M219="URL identity aligns",ISNUMBER(F219),ISNUMBER(H219),G219&gt;0,I219&gt;0,SUM(V219:W219)&gt;0),(F219*V219+((H219-1)/4*10)*W219)/SUM(V219:W219),"")</x:f>
      </x:c>
      <x:c r="K219" s="12" t="str">
        <x:f>IF(ISNUMBER(J219),(X219*J219+'Method'!$B$10*'Method'!$B$11)/(X219+'Method'!$B$10),"")</x:f>
      </x:c>
      <x:c r="L219" s="10" t="str">
        <x:f>IF(ISNUMBER(J219),COUNTIFS($J$7:$J$1929,"&gt;"&amp;J219)+1,"")</x:f>
      </x:c>
      <x:c r="M219" s="9" t="str">
        <x:v>Review required</x:v>
      </x:c>
      <x:c r="N219" s="9" t="str">
        <x:v>Concentration not explicit on both saved identities</x:v>
      </x:c>
      <x:c r="O219" s="9" t="str">
        <x:v>https://www.parfumo.com/Perfumes/Guerlain/Bois_d_Armenie</x:v>
      </x:c>
      <x:c r="P219" s="9" t="str">
        <x:v>https://www.fragrantica.com/perfume/Guerlain/Bois-d-Armenie-3811.html</x:v>
      </x:c>
      <x:c r="Q219" s="9" t="str">
        <x:v>https://media.parfumo.com/perfumes/cd/cd94ee-bois-d-armenie-guerlain_1200.jpg?width=720&amp;aspect_ratio=1:1</x:v>
      </x:c>
      <x:c r="R219" s="9" t="str">
        <x:v>https://fimgs.net/mdimg/perfume-thumbs/375x500.3811.jpg</x:v>
      </x:c>
      <x:c r="S219" s="9" t="str">
        <x:v>Bois d'Arménie</x:v>
      </x:c>
      <x:c r="T219" s="11" t="str">
        <x:v>2006</x:v>
      </x:c>
      <x:c r="U219" s="10" t="n">
        <x:v>1553</x:v>
      </x:c>
      <x:c r="V219" s="14" t="n">
        <x:f>IF(AND(ISNUMBER(G219),G219&gt;0),LOG10(G219)*'Method'!$B$8,"")</x:f>
        <x:v>3.4946664678389037</x:v>
      </x:c>
      <x:c r="W219" s="14" t="n">
        <x:f>IF(AND(ISNUMBER(I219),I219&gt;0),LOG10(I219)*'Method'!$B$9,"")</x:f>
        <x:v>2.5783811599147124</x:v>
      </x:c>
      <x:c r="X219" s="10" t="str">
        <x:f>IF(ISNUMBER(J219),SUM(G219,I219),"")</x:f>
      </x:c>
      <x:c r="Y219" s="10" t="str">
        <x:f>IF(ISNUMBER(K219),COUNTIFS($K$7:$K$1929,"&gt;"&amp;K219)+1,"")</x:f>
      </x:c>
      <x:c r="Z219" s="9" t="str"/>
      <x:c r="AA219" s="15" t="n">
        <x:v>46108</x:v>
      </x:c>
      <x:c r="AB219" s="9" t="str">
        <x:v>Unknown</x:v>
      </x:c>
    </x:row>
    <x:row r="220" ht="50" customHeight="1">
      <x:c r="A220" s="10" t="n">
        <x:f>IF(ISNUMBER(F220),RANK(F220,$F$7:$F$1929,0),"")</x:f>
        <x:v>177</x:v>
      </x:c>
      <x:c r="B220" s="9" t="str">
        <x:v>Guerlain</x:v>
      </x:c>
      <x:c r="C220" s="9" t="str">
        <x:v>Néroli Outrenoir</x:v>
      </x:c>
      <x:c r="D220" s="9" t="str">
        <x:v>Eau de Parfum</x:v>
      </x:c>
      <x:c r="E220" s="11" t="n">
        <x:v>2016</x:v>
      </x:c>
      <x:c r="F220" s="13" t="n">
        <x:v>8.3</x:v>
      </x:c>
      <x:c r="G220" s="10" t="n">
        <x:v>713</x:v>
      </x:c>
      <x:c r="H220" s="12" t="n">
        <x:v>4.34</x:v>
      </x:c>
      <x:c r="I220" s="10" t="n">
        <x:v>2013</x:v>
      </x:c>
      <x:c r="J220" s="12" t="str">
        <x:f>IF(AND(M220="URL identity aligns",ISNUMBER(F220),ISNUMBER(H220),G220&gt;0,I220&gt;0,SUM(V220:W220)&gt;0),(F220*V220+((H220-1)/4*10)*W220)/SUM(V220:W220),"")</x:f>
      </x:c>
      <x:c r="K220" s="12" t="str">
        <x:f>IF(ISNUMBER(J220),(X220*J220+'Method'!$B$10*'Method'!$B$11)/(X220+'Method'!$B$10),"")</x:f>
      </x:c>
      <x:c r="L220" s="10" t="str">
        <x:f>IF(ISNUMBER(J220),COUNTIFS($J$7:$J$1929,"&gt;"&amp;J220)+1,"")</x:f>
      </x:c>
      <x:c r="M220" s="9" t="str">
        <x:v>Review required</x:v>
      </x:c>
      <x:c r="N220" s="9" t="str">
        <x:v>Concentration not explicit on both saved identities</x:v>
      </x:c>
      <x:c r="O220" s="9" t="str">
        <x:v>https://www.parfumo.com/Perfumes/Guerlain/neroli-outrenoir-eau-de-parfum</x:v>
      </x:c>
      <x:c r="P220" s="9" t="str">
        <x:v>https://www.fragrantica.com/perfume/Guerlain/Neroli-Outrenoir-40345.html</x:v>
      </x:c>
      <x:c r="Q220" s="9" t="str">
        <x:v>https://media.parfumo.com/perfumes/74/74e83d-neroli-outrenoir-guerlain_1200.jpg?width=720&amp;aspect_ratio=1:1</x:v>
      </x:c>
      <x:c r="R220" s="9" t="str">
        <x:v>https://fimgs.net/mdimg/perfume-thumbs/375x500.40345.jpg</x:v>
      </x:c>
      <x:c r="S220" s="9" t="str">
        <x:v>Néroli Outrenoir</x:v>
      </x:c>
      <x:c r="T220" s="11" t="str">
        <x:v>2016</x:v>
      </x:c>
      <x:c r="U220" s="10" t="n">
        <x:v>1316</x:v>
      </x:c>
      <x:c r="V220" s="14" t="n">
        <x:f>IF(AND(ISNUMBER(G220),G220&gt;0),LOG10(G220)*'Method'!$B$8,"")</x:f>
        <x:v>3.423707435822244</x:v>
      </x:c>
      <x:c r="W220" s="14" t="n">
        <x:f>IF(AND(ISNUMBER(I220),I220&gt;0),LOG10(I220)*'Method'!$B$9,"")</x:f>
        <x:v>2.6430750199109205</x:v>
      </x:c>
      <x:c r="X220" s="10" t="str">
        <x:f>IF(ISNUMBER(J220),SUM(G220,I220),"")</x:f>
      </x:c>
      <x:c r="Y220" s="10" t="str">
        <x:f>IF(ISNUMBER(K220),COUNTIFS($K$7:$K$1929,"&gt;"&amp;K220)+1,"")</x:f>
      </x:c>
      <x:c r="Z220" s="9" t="str"/>
      <x:c r="AA220" s="15" t="n">
        <x:v>46108</x:v>
      </x:c>
      <x:c r="AB220" s="9" t="str">
        <x:v>Unknown</x:v>
      </x:c>
    </x:row>
    <x:row r="221" ht="50" customHeight="1">
      <x:c r="A221" s="10" t="n">
        <x:f>IF(ISNUMBER(F221),RANK(F221,$F$7:$F$1929,0),"")</x:f>
        <x:v>177</x:v>
      </x:c>
      <x:c r="B221" s="9" t="str">
        <x:v>matiere premiere</x:v>
      </x:c>
      <x:c r="C221" s="9" t="str">
        <x:v>Radical Rose</x:v>
      </x:c>
      <x:c r="D221" s="9" t="str">
        <x:v>Eau de Parfum</x:v>
      </x:c>
      <x:c r="E221" s="11" t="n">
        <x:v>2020</x:v>
      </x:c>
      <x:c r="F221" s="13" t="n">
        <x:v>8.3</x:v>
      </x:c>
      <x:c r="G221" s="10" t="n">
        <x:v>704</x:v>
      </x:c>
      <x:c r="H221" s="12" t="n">
        <x:v>4.15</x:v>
      </x:c>
      <x:c r="I221" s="10" t="n">
        <x:v>1498</x:v>
      </x:c>
      <x:c r="J221" s="12" t="str">
        <x:f>IF(AND(M221="URL identity aligns",ISNUMBER(F221),ISNUMBER(H221),G221&gt;0,I221&gt;0,SUM(V221:W221)&gt;0),(F221*V221+((H221-1)/4*10)*W221)/SUM(V221:W221),"")</x:f>
      </x:c>
      <x:c r="K221" s="12" t="str">
        <x:f>IF(ISNUMBER(J221),(X221*J221+'Method'!$B$10*'Method'!$B$11)/(X221+'Method'!$B$10),"")</x:f>
      </x:c>
      <x:c r="L221" s="10" t="str">
        <x:f>IF(ISNUMBER(J221),COUNTIFS($J$7:$J$1929,"&gt;"&amp;J221)+1,"")</x:f>
      </x:c>
      <x:c r="M221" s="9" t="str">
        <x:v>Review required</x:v>
      </x:c>
      <x:c r="N221" s="9" t="str">
        <x:v>Concentration not explicit on both saved identities</x:v>
      </x:c>
      <x:c r="O221" s="9" t="str">
        <x:v>https://www.parfumo.com/Perfumes/matiere-premiere/radical-rose</x:v>
      </x:c>
      <x:c r="P221" s="9" t="str">
        <x:v>https://www.fragrantica.com/perfume/Matiere-Premiere/Radical-Rose-66043.html</x:v>
      </x:c>
      <x:c r="Q221" s="9" t="str">
        <x:v>https://media.parfumo.com/perfumes/1b/1bed4e-radical-rose-eau-de-parfum-matiere-premiere_1200.jpg?width=720&amp;aspect_ratio=1:1</x:v>
      </x:c>
      <x:c r="R221" s="9" t="str">
        <x:v>https://fimgs.net/mdimg/perfume-thumbs/375x500.66043.jpg</x:v>
      </x:c>
      <x:c r="S221" s="9" t="str">
        <x:v>Radical Rose Matière Première</x:v>
      </x:c>
      <x:c r="T221" s="11" t="str">
        <x:v>2020</x:v>
      </x:c>
      <x:c r="U221" s="10" t="n">
        <x:v>1876</x:v>
      </x:c>
      <x:c r="V221" s="14" t="n">
        <x:f>IF(AND(ISNUMBER(G221),G221&gt;0),LOG10(G221)*'Method'!$B$8,"")</x:f>
        <x:v>3.4170871909705323</x:v>
      </x:c>
      <x:c r="W221" s="14" t="n">
        <x:f>IF(AND(ISNUMBER(I221),I221&gt;0),LOG10(I221)*'Method'!$B$9,"")</x:f>
        <x:v>2.54040945069076</x:v>
      </x:c>
      <x:c r="X221" s="10" t="str">
        <x:f>IF(ISNUMBER(J221),SUM(G221,I221),"")</x:f>
      </x:c>
      <x:c r="Y221" s="10" t="str">
        <x:f>IF(ISNUMBER(K221),COUNTIFS($K$7:$K$1929,"&gt;"&amp;K221)+1,"")</x:f>
      </x:c>
      <x:c r="Z221" s="9" t="str">
        <x:v>Removed repeated brand suffix from display name</x:v>
      </x:c>
      <x:c r="AA221" s="15" t="n">
        <x:v>46108</x:v>
      </x:c>
      <x:c r="AB221" s="9" t="str">
        <x:v>Unknown</x:v>
      </x:c>
    </x:row>
    <x:row r="222" ht="50" customHeight="1">
      <x:c r="A222" s="10" t="n">
        <x:f>IF(ISNUMBER(F222),RANK(F222,$F$7:$F$1929,0),"")</x:f>
        <x:v>177</x:v>
      </x:c>
      <x:c r="B222" s="9" t="str">
        <x:v>Chanel</x:v>
      </x:c>
      <x:c r="C222" s="9" t="str">
        <x:v>1957</x:v>
      </x:c>
      <x:c r="D222" s="9" t="str">
        <x:v>Eau de Parfum</x:v>
      </x:c>
      <x:c r="E222" s="11"/>
      <x:c r="F222" s="13" t="n">
        <x:v>8.3</x:v>
      </x:c>
      <x:c r="G222" s="10" t="n">
        <x:v>647</x:v>
      </x:c>
      <x:c r="H222" s="12" t="n">
        <x:v>4.27</x:v>
      </x:c>
      <x:c r="I222" s="10" t="n">
        <x:v>2049</x:v>
      </x:c>
      <x:c r="J222" s="12" t="n">
        <x:f>IF(AND(M222="URL identity aligns",ISNUMBER(F222),ISNUMBER(H222),G222&gt;0,I222&gt;0,SUM(V222:W222)&gt;0),(F222*V222+((H222-1)/4*10)*W222)/SUM(V222:W222),"")</x:f>
        <x:v>8.245012176847037</x:v>
      </x:c>
      <x:c r="K222" s="12" t="n">
        <x:f>IF(ISNUMBER(J222),(X222*J222+'Method'!$B$10*'Method'!$B$11)/(X222+'Method'!$B$10),"")</x:f>
        <x:v>8.095609119473833</x:v>
      </x:c>
      <x:c r="L222" s="10" t="n">
        <x:f>IF(ISNUMBER(J222),COUNTIFS($J$7:$J$1929,"&gt;"&amp;J222)+1,"")</x:f>
        <x:v>36</x:v>
      </x:c>
      <x:c r="M222" s="9" t="str">
        <x:v>URL identity aligns</x:v>
      </x:c>
      <x:c r="N222" s="9" t="str">
        <x:v>Brand, name tokens and concentration agree in saved URLs</x:v>
      </x:c>
      <x:c r="O222" s="9" t="str">
        <x:v>https://www.parfumo.com/Perfumes/Chanel/1957</x:v>
      </x:c>
      <x:c r="P222" s="9" t="str">
        <x:v>https://www.fragrantica.com/perfume/Chanel/1957-Eau-de-Parfum-52483.html</x:v>
      </x:c>
      <x:c r="Q222" s="9" t="str">
        <x:v>https://media.parfumo.com/perfumes/66/66ce3b-1957-chanel_1200.jpg?width=720&amp;aspect_ratio=1:1</x:v>
      </x:c>
      <x:c r="R222" s="9" t="str">
        <x:v>https://fimgs.net/mdimg/perfume-thumbs/375x500.52483.jpg</x:v>
      </x:c>
      <x:c r="S222" s="9" t="str">
        <x:v>2018</x:v>
      </x:c>
      <x:c r="T222" s="11" t="str">
        <x:v>1957</x:v>
      </x:c>
      <x:c r="U222" s="10" t="n">
        <x:v>1920</x:v>
      </x:c>
      <x:c r="V222" s="14" t="n">
        <x:f>IF(AND(ISNUMBER(G222),G222&gt;0),LOG10(G222)*'Method'!$B$8,"")</x:f>
        <x:v>3.37308513680244</x:v>
      </x:c>
      <x:c r="W222" s="14" t="n">
        <x:f>IF(AND(ISNUMBER(I222),I222&gt;0),LOG10(I222)*'Method'!$B$9,"")</x:f>
        <x:v>2.649233566720952</x:v>
      </x:c>
      <x:c r="X222" s="10" t="n">
        <x:f>IF(ISNUMBER(J222),SUM(G222,I222),"")</x:f>
        <x:v>2696</x:v>
      </x:c>
      <x:c r="Y222" s="10" t="n">
        <x:f>IF(ISNUMBER(K222),COUNTIFS($K$7:$K$1929,"&gt;"&amp;K222)+1,"")</x:f>
        <x:v>30</x:v>
      </x:c>
      <x:c r="Z222" s="9" t="str">
        <x:v>Product name corrected from agreement between both saved product URLs; Release year unresolved: export name suggests 2018, saved Fragrantica description says 2019; invalid 1957 release year removed</x:v>
      </x:c>
      <x:c r="AA222" s="15" t="n">
        <x:v>46108</x:v>
      </x:c>
      <x:c r="AB222" s="9" t="str">
        <x:v>Unknown</x:v>
      </x:c>
    </x:row>
    <x:row r="223" ht="50" customHeight="1">
      <x:c r="A223" s="10" t="n">
        <x:f>IF(ISNUMBER(F223),RANK(F223,$F$7:$F$1929,0),"")</x:f>
        <x:v>177</x:v>
      </x:c>
      <x:c r="B223" s="9" t="str">
        <x:v>Chanel</x:v>
      </x:c>
      <x:c r="C223" s="9" t="str">
        <x:v>Sycomore</x:v>
      </x:c>
      <x:c r="D223" s="9" t="str">
        <x:v>Eau de Parfum</x:v>
      </x:c>
      <x:c r="E223" s="11" t="n">
        <x:v>2016</x:v>
      </x:c>
      <x:c r="F223" s="13" t="n">
        <x:v>8.3</x:v>
      </x:c>
      <x:c r="G223" s="10" t="n">
        <x:v>631</x:v>
      </x:c>
      <x:c r="H223" s="12" t="n">
        <x:v>4.28</x:v>
      </x:c>
      <x:c r="I223" s="10" t="n">
        <x:v>2109</x:v>
      </x:c>
      <x:c r="J223" s="12" t="str">
        <x:f>IF(AND(M223="URL identity aligns",ISNUMBER(F223),ISNUMBER(H223),G223&gt;0,I223&gt;0,SUM(V223:W223)&gt;0),(F223*V223+((H223-1)/4*10)*W223)/SUM(V223:W223),"")</x:f>
      </x:c>
      <x:c r="K223" s="12" t="str">
        <x:f>IF(ISNUMBER(J223),(X223*J223+'Method'!$B$10*'Method'!$B$11)/(X223+'Method'!$B$10),"")</x:f>
      </x:c>
      <x:c r="L223" s="10" t="str">
        <x:f>IF(ISNUMBER(J223),COUNTIFS($J$7:$J$1929,"&gt;"&amp;J223)+1,"")</x:f>
      </x:c>
      <x:c r="M223" s="9" t="str">
        <x:v>Review required</x:v>
      </x:c>
      <x:c r="N223" s="9" t="str">
        <x:v>Product, variant, gender or year terms differ between URLs</x:v>
      </x:c>
      <x:c r="O223" s="9" t="str">
        <x:v>https://www.parfumo.com/Perfumes/Chanel/Les_Exclusifs_de_Chanel__Sycomore_Eau_de_Parfum</x:v>
      </x:c>
      <x:c r="P223" s="9" t="str">
        <x:v>https://www.fragrantica.com/perfume/Chanel/Sycomore-Eau-de-Parfum-41780.html</x:v>
      </x:c>
      <x:c r="Q223" s="9" t="str">
        <x:v>https://media.parfumo.com/perfumes/bf/bff6dd-sycomore-2016-eau-de-parfum-chanel_1200.jpg?width=720&amp;aspect_ratio=1:1</x:v>
      </x:c>
      <x:c r="R223" s="9" t="str">
        <x:v>https://fimgs.net/mdimg/perfume-thumbs/375x500.41780.jpg</x:v>
      </x:c>
      <x:c r="S223" s="9" t="str">
        <x:v>Sycomore</x:v>
      </x:c>
      <x:c r="T223" s="11" t="str">
        <x:v>2016</x:v>
      </x:c>
      <x:c r="U223" s="10" t="n">
        <x:v>672</x:v>
      </x:c>
      <x:c r="V223" s="14" t="n">
        <x:f>IF(AND(ISNUMBER(G223),G223&gt;0),LOG10(G223)*'Method'!$B$8,"")</x:f>
        <x:v>3.3600352310929558</x:v>
      </x:c>
      <x:c r="W223" s="14" t="n">
        <x:f>IF(AND(ISNUMBER(I223),I223&gt;0),LOG10(I223)*'Method'!$B$9,"")</x:f>
        <x:v>2.659261263791592</x:v>
      </x:c>
      <x:c r="X223" s="10" t="str">
        <x:f>IF(ISNUMBER(J223),SUM(G223,I223),"")</x:f>
      </x:c>
      <x:c r="Y223" s="10" t="str">
        <x:f>IF(ISNUMBER(K223),COUNTIFS($K$7:$K$1929,"&gt;"&amp;K223)+1,"")</x:f>
      </x:c>
      <x:c r="Z223" s="9" t="str"/>
      <x:c r="AA223" s="15" t="n">
        <x:v>46108</x:v>
      </x:c>
      <x:c r="AB223" s="9" t="str">
        <x:v>Unknown</x:v>
      </x:c>
    </x:row>
    <x:row r="224" ht="50" customHeight="1">
      <x:c r="A224" s="10" t="n">
        <x:f>IF(ISNUMBER(F224),RANK(F224,$F$7:$F$1929,0),"")</x:f>
        <x:v>177</x:v>
      </x:c>
      <x:c r="B224" s="9" t="str">
        <x:v>Xerjoff</x:v>
      </x:c>
      <x:c r="C224" s="9" t="str">
        <x:v>K'Bridge Club</x:v>
      </x:c>
      <x:c r="D224" s="9" t="str">
        <x:v>Not recorded</x:v>
      </x:c>
      <x:c r="E224" s="11" t="n">
        <x:v>2018</x:v>
      </x:c>
      <x:c r="F224" s="13" t="n">
        <x:v>8.3</x:v>
      </x:c>
      <x:c r="G224" s="10" t="n">
        <x:v>627</x:v>
      </x:c>
      <x:c r="H224" s="12" t="n">
        <x:v>4.17</x:v>
      </x:c>
      <x:c r="I224" s="10" t="n">
        <x:v>612</x:v>
      </x:c>
      <x:c r="J224" s="12" t="str">
        <x:f>IF(AND(M224="URL identity aligns",ISNUMBER(F224),ISNUMBER(H224),G224&gt;0,I224&gt;0,SUM(V224:W224)&gt;0),(F224*V224+((H224-1)/4*10)*W224)/SUM(V224:W224),"")</x:f>
      </x:c>
      <x:c r="K224" s="12" t="str">
        <x:f>IF(ISNUMBER(J224),(X224*J224+'Method'!$B$10*'Method'!$B$11)/(X224+'Method'!$B$10),"")</x:f>
      </x:c>
      <x:c r="L224" s="10" t="str">
        <x:f>IF(ISNUMBER(J224),COUNTIFS($J$7:$J$1929,"&gt;"&amp;J224)+1,"")</x:f>
      </x:c>
      <x:c r="M224" s="9" t="str">
        <x:v>Review required</x:v>
      </x:c>
      <x:c r="N224" s="9" t="str">
        <x:v>Concentration not explicit on both saved identities</x:v>
      </x:c>
      <x:c r="O224" s="9" t="str">
        <x:v>https://www.parfumo.com/Perfumes/Xerjoff/k-bridge-club</x:v>
      </x:c>
      <x:c r="P224" s="9" t="str">
        <x:v>https://www.fragrantica.com/perfume/Xerjoff/K-bridge-Club-55168.html</x:v>
      </x:c>
      <x:c r="Q224" s="9" t="str">
        <x:v>https://media.parfumo.com/perfumes/e7/e7fd88-k-bridge-club-xerjoff_1200.jpg?width=720&amp;aspect_ratio=1:1</x:v>
      </x:c>
      <x:c r="R224" s="9" t="str">
        <x:v>https://fimgs.net/mdimg/perfume-thumbs/375x500.55168.jpg</x:v>
      </x:c>
      <x:c r="S224" s="9" t="str">
        <x:v>K'Bridge Club</x:v>
      </x:c>
      <x:c r="T224" s="11" t="str">
        <x:v>2018</x:v>
      </x:c>
      <x:c r="U224" s="10" t="n">
        <x:v>1556</x:v>
      </x:c>
      <x:c r="V224" s="14" t="n">
        <x:f>IF(AND(ISNUMBER(G224),G224&gt;0),LOG10(G224)*'Method'!$B$8,"")</x:f>
        <x:v>3.3567210489968637</x:v>
      </x:c>
      <x:c r="W224" s="14" t="n">
        <x:f>IF(AND(ISNUMBER(I224),I224&gt;0),LOG10(I224)*'Method'!$B$9,"")</x:f>
        <x:v>2.229401137716448</x:v>
      </x:c>
      <x:c r="X224" s="10" t="str">
        <x:f>IF(ISNUMBER(J224),SUM(G224,I224),"")</x:f>
      </x:c>
      <x:c r="Y224" s="10" t="str">
        <x:f>IF(ISNUMBER(K224),COUNTIFS($K$7:$K$1929,"&gt;"&amp;K224)+1,"")</x:f>
      </x:c>
      <x:c r="Z224" s="9" t="str"/>
      <x:c r="AA224" s="15" t="n">
        <x:v>46108</x:v>
      </x:c>
      <x:c r="AB224" s="9" t="str">
        <x:v>Unknown</x:v>
      </x:c>
    </x:row>
    <x:row r="225" ht="50" customHeight="1">
      <x:c r="A225" s="10" t="n">
        <x:f>IF(ISNUMBER(F225),RANK(F225,$F$7:$F$1929,0),"")</x:f>
        <x:v>177</x:v>
      </x:c>
      <x:c r="B225" s="9" t="str">
        <x:v>Loewe</x:v>
      </x:c>
      <x:c r="C225" s="9" t="str">
        <x:v>Esencia</x:v>
      </x:c>
      <x:c r="D225" s="9" t="str">
        <x:v>Eau de Parfum</x:v>
      </x:c>
      <x:c r="E225" s="11" t="n">
        <x:v>2018</x:v>
      </x:c>
      <x:c r="F225" s="13" t="n">
        <x:v>8.3</x:v>
      </x:c>
      <x:c r="G225" s="10" t="n">
        <x:v>618</x:v>
      </x:c>
      <x:c r="H225" s="12" t="n">
        <x:v>4.48</x:v>
      </x:c>
      <x:c r="I225" s="10" t="n">
        <x:v>1299</x:v>
      </x:c>
      <x:c r="J225" s="12" t="str">
        <x:f>IF(AND(M225="URL identity aligns",ISNUMBER(F225),ISNUMBER(H225),G225&gt;0,I225&gt;0,SUM(V225:W225)&gt;0),(F225*V225+((H225-1)/4*10)*W225)/SUM(V225:W225),"")</x:f>
      </x:c>
      <x:c r="K225" s="12" t="str">
        <x:f>IF(ISNUMBER(J225),(X225*J225+'Method'!$B$10*'Method'!$B$11)/(X225+'Method'!$B$10),"")</x:f>
      </x:c>
      <x:c r="L225" s="10" t="str">
        <x:f>IF(ISNUMBER(J225),COUNTIFS($J$7:$J$1929,"&gt;"&amp;J225)+1,"")</x:f>
      </x:c>
      <x:c r="M225" s="9" t="str">
        <x:v>Review required</x:v>
      </x:c>
      <x:c r="N225" s="9" t="str">
        <x:v>Product, variant, gender or year terms differ between URLs</x:v>
      </x:c>
      <x:c r="O225" s="9" t="str">
        <x:v>https://www.parfumo.com/Perfumes/Loewe/Esencia_Eau_de_Parfum</x:v>
      </x:c>
      <x:c r="P225" s="9" t="str">
        <x:v>https://www.fragrantica.com/perfume/Loewe/Esencia-pour-Homme-Eau-de-Parfum-52268.html</x:v>
      </x:c>
      <x:c r="Q225" s="9" t="str">
        <x:v>https://media.parfumo.com/perfumes/a9/a9fd9b-esencia-eau-de-parfum-loewe_1200.jpg?width=720&amp;aspect_ratio=1:1</x:v>
      </x:c>
      <x:c r="R225" s="9" t="str">
        <x:v>https://fimgs.net/mdimg/perfume-thumbs/375x500.52268.jpg</x:v>
      </x:c>
      <x:c r="S225" s="9" t="str">
        <x:v>Esencia</x:v>
      </x:c>
      <x:c r="T225" s="11" t="str">
        <x:v>2018</x:v>
      </x:c>
      <x:c r="U225" s="10" t="n">
        <x:v>3</x:v>
      </x:c>
      <x:c r="V225" s="14" t="n">
        <x:f>IF(AND(ISNUMBER(G225),G225&gt;0),LOG10(G225)*'Method'!$B$8,"")</x:f>
        <x:v>3.349186170106584</x:v>
      </x:c>
      <x:c r="W225" s="14" t="n">
        <x:f>IF(AND(ISNUMBER(I225),I225&gt;0),LOG10(I225)*'Method'!$B$9,"")</x:f>
        <x:v>2.490887320858424</x:v>
      </x:c>
      <x:c r="X225" s="10" t="str">
        <x:f>IF(ISNUMBER(J225),SUM(G225,I225),"")</x:f>
      </x:c>
      <x:c r="Y225" s="10" t="str">
        <x:f>IF(ISNUMBER(K225),COUNTIFS($K$7:$K$1929,"&gt;"&amp;K225)+1,"")</x:f>
      </x:c>
      <x:c r="Z225" s="9" t="str"/>
      <x:c r="AA225" s="15" t="n">
        <x:v>46108</x:v>
      </x:c>
      <x:c r="AB225" s="9" t="str">
        <x:v>Unknown</x:v>
      </x:c>
    </x:row>
    <x:row r="226" ht="50" customHeight="1">
      <x:c r="A226" s="10" t="n">
        <x:f>IF(ISNUMBER(F226),RANK(F226,$F$7:$F$1929,0),"")</x:f>
        <x:v>177</x:v>
      </x:c>
      <x:c r="B226" s="9" t="str">
        <x:v>Creed</x:v>
      </x:c>
      <x:c r="C226" s="9" t="str">
        <x:v>Sublime Vanille</x:v>
      </x:c>
      <x:c r="D226" s="9" t="str">
        <x:v>Not recorded</x:v>
      </x:c>
      <x:c r="E226" s="11" t="n">
        <x:v>2009</x:v>
      </x:c>
      <x:c r="F226" s="13" t="n">
        <x:v>8.3</x:v>
      </x:c>
      <x:c r="G226" s="10" t="n">
        <x:v>589</x:v>
      </x:c>
      <x:c r="H226" s="12" t="n">
        <x:v>4.03</x:v>
      </x:c>
      <x:c r="I226" s="10" t="n">
        <x:v>1278</x:v>
      </x:c>
      <x:c r="J226" s="12" t="str">
        <x:f>IF(AND(M226="URL identity aligns",ISNUMBER(F226),ISNUMBER(H226),G226&gt;0,I226&gt;0,SUM(V226:W226)&gt;0),(F226*V226+((H226-1)/4*10)*W226)/SUM(V226:W226),"")</x:f>
      </x:c>
      <x:c r="K226" s="12" t="str">
        <x:f>IF(ISNUMBER(J226),(X226*J226+'Method'!$B$10*'Method'!$B$11)/(X226+'Method'!$B$10),"")</x:f>
      </x:c>
      <x:c r="L226" s="10" t="str">
        <x:f>IF(ISNUMBER(J226),COUNTIFS($J$7:$J$1929,"&gt;"&amp;J226)+1,"")</x:f>
      </x:c>
      <x:c r="M226" s="9" t="str">
        <x:v>Review required</x:v>
      </x:c>
      <x:c r="N226" s="9" t="str">
        <x:v>Concentration not explicit on both saved identities</x:v>
      </x:c>
      <x:c r="O226" s="9" t="str">
        <x:v>https://www.parfumo.com/Perfumes/Creed/sublime-vanille</x:v>
      </x:c>
      <x:c r="P226" s="9" t="str">
        <x:v>https://www.fragrantica.com/perfume/Creed/Sublime-Vanille-7024.html</x:v>
      </x:c>
      <x:c r="Q226" s="9" t="str">
        <x:v>https://media.parfumo.com/perfumes/78/78d522-sublime-vanille-creed_1200.jpg?width=720&amp;aspect_ratio=1:1</x:v>
      </x:c>
      <x:c r="R226" s="9" t="str">
        <x:v>https://fimgs.net/mdimg/perfume-thumbs/375x500.7024.jpg</x:v>
      </x:c>
      <x:c r="S226" s="9" t="str">
        <x:v>Sublime Vanille</x:v>
      </x:c>
      <x:c r="T226" s="11" t="str">
        <x:v>2009</x:v>
      </x:c>
      <x:c r="U226" s="10" t="n">
        <x:v>855</x:v>
      </x:c>
      <x:c r="V226" s="14" t="n">
        <x:f>IF(AND(ISNUMBER(G226),G226&gt;0),LOG10(G226)*'Method'!$B$8,"")</x:f>
        <x:v>3.32413835374452</x:v>
      </x:c>
      <x:c r="W226" s="14" t="n">
        <x:f>IF(AND(ISNUMBER(I226),I226&gt;0),LOG10(I226)*'Method'!$B$9,"")</x:f>
        <x:v>2.485224683057904</x:v>
      </x:c>
      <x:c r="X226" s="10" t="str">
        <x:f>IF(ISNUMBER(J226),SUM(G226,I226),"")</x:f>
      </x:c>
      <x:c r="Y226" s="10" t="str">
        <x:f>IF(ISNUMBER(K226),COUNTIFS($K$7:$K$1929,"&gt;"&amp;K226)+1,"")</x:f>
      </x:c>
      <x:c r="Z226" s="9" t="str"/>
      <x:c r="AA226" s="15" t="n">
        <x:v>46108</x:v>
      </x:c>
      <x:c r="AB226" s="9" t="str">
        <x:v>Unknown</x:v>
      </x:c>
    </x:row>
    <x:row r="227" ht="50" customHeight="1">
      <x:c r="A227" s="10" t="n">
        <x:f>IF(ISNUMBER(F227),RANK(F227,$F$7:$F$1929,0),"")</x:f>
        <x:v>177</x:v>
      </x:c>
      <x:c r="B227" s="9" t="str">
        <x:v>Tom Ford</x:v>
      </x:c>
      <x:c r="C227" s="9" t="str">
        <x:v>Plum Japonais</x:v>
      </x:c>
      <x:c r="D227" s="9" t="str">
        <x:v>Not recorded</x:v>
      </x:c>
      <x:c r="E227" s="11" t="n">
        <x:v>2013</x:v>
      </x:c>
      <x:c r="F227" s="13" t="n">
        <x:v>8.3</x:v>
      </x:c>
      <x:c r="G227" s="10" t="n">
        <x:v>586</x:v>
      </x:c>
      <x:c r="H227" s="12" t="n">
        <x:v>4.34</x:v>
      </x:c>
      <x:c r="I227" s="10" t="n">
        <x:v>3143</x:v>
      </x:c>
      <x:c r="J227" s="12" t="str">
        <x:f>IF(AND(M227="URL identity aligns",ISNUMBER(F227),ISNUMBER(H227),G227&gt;0,I227&gt;0,SUM(V227:W227)&gt;0),(F227*V227+((H227-1)/4*10)*W227)/SUM(V227:W227),"")</x:f>
      </x:c>
      <x:c r="K227" s="12" t="str">
        <x:f>IF(ISNUMBER(J227),(X227*J227+'Method'!$B$10*'Method'!$B$11)/(X227+'Method'!$B$10),"")</x:f>
      </x:c>
      <x:c r="L227" s="10" t="str">
        <x:f>IF(ISNUMBER(J227),COUNTIFS($J$7:$J$1929,"&gt;"&amp;J227)+1,"")</x:f>
      </x:c>
      <x:c r="M227" s="9" t="str">
        <x:v>Review required</x:v>
      </x:c>
      <x:c r="N227" s="9" t="str">
        <x:v>Concentration not explicit on both saved identities</x:v>
      </x:c>
      <x:c r="O227" s="9" t="str">
        <x:v>https://www.parfumo.com/Perfumes/Tom_Ford/Plum_Japonais</x:v>
      </x:c>
      <x:c r="P227" s="9" t="str">
        <x:v>https://www.fragrantica.com/perfume/Tom-Ford/Plum-Japonais-18490.html</x:v>
      </x:c>
      <x:c r="Q227" s="9" t="str">
        <x:v>https://media.parfumo.com/perfumes/a1/a1e9da-plum-japonais-tom-ford_1200.jpg?width=720&amp;aspect_ratio=1:1</x:v>
      </x:c>
      <x:c r="R227" s="9" t="str">
        <x:v>https://fimgs.net/mdimg/perfume-thumbs/375x500.18490.jpg</x:v>
      </x:c>
      <x:c r="S227" s="9" t="str">
        <x:v>Plum Japonais</x:v>
      </x:c>
      <x:c r="T227" s="11" t="str">
        <x:v>2013</x:v>
      </x:c>
      <x:c r="U227" s="10" t="n">
        <x:v>612</x:v>
      </x:c>
      <x:c r="V227" s="14" t="n">
        <x:f>IF(AND(ISNUMBER(G227),G227&gt;0),LOG10(G227)*'Method'!$B$8,"")</x:f>
        <x:v>3.3214771392217077</x:v>
      </x:c>
      <x:c r="W227" s="14" t="n">
        <x:f>IF(AND(ISNUMBER(I227),I227&gt;0),LOG10(I227)*'Method'!$B$9,"")</x:f>
        <x:v>2.797875504814064</x:v>
      </x:c>
      <x:c r="X227" s="10" t="str">
        <x:f>IF(ISNUMBER(J227),SUM(G227,I227),"")</x:f>
      </x:c>
      <x:c r="Y227" s="10" t="str">
        <x:f>IF(ISNUMBER(K227),COUNTIFS($K$7:$K$1929,"&gt;"&amp;K227)+1,"")</x:f>
      </x:c>
      <x:c r="Z227" s="9" t="str"/>
      <x:c r="AA227" s="15" t="n">
        <x:v>46108</x:v>
      </x:c>
      <x:c r="AB227" s="9" t="str">
        <x:v>Unknown</x:v>
      </x:c>
    </x:row>
    <x:row r="228" ht="50" customHeight="1">
      <x:c r="A228" s="10" t="n">
        <x:f>IF(ISNUMBER(F228),RANK(F228,$F$7:$F$1929,0),"")</x:f>
        <x:v>177</x:v>
      </x:c>
      <x:c r="B228" s="9" t="str">
        <x:v>Lattafa</x:v>
      </x:c>
      <x:c r="C228" s="9" t="str">
        <x:v>Teriaq Intense /ترياق</x:v>
      </x:c>
      <x:c r="D228" s="9" t="str">
        <x:v>Intense</x:v>
      </x:c>
      <x:c r="E228" s="11" t="n">
        <x:v>2024</x:v>
      </x:c>
      <x:c r="F228" s="13" t="n">
        <x:v>8.3</x:v>
      </x:c>
      <x:c r="G228" s="10" t="n">
        <x:v>552</x:v>
      </x:c>
      <x:c r="H228" s="12" t="n">
        <x:v>4.4</x:v>
      </x:c>
      <x:c r="I228" s="10" t="n">
        <x:v>3477</x:v>
      </x:c>
      <x:c r="J228" s="12" t="str">
        <x:f>IF(AND(M228="URL identity aligns",ISNUMBER(F228),ISNUMBER(H228),G228&gt;0,I228&gt;0,SUM(V228:W228)&gt;0),(F228*V228+((H228-1)/4*10)*W228)/SUM(V228:W228),"")</x:f>
      </x:c>
      <x:c r="K228" s="12" t="str">
        <x:f>IF(ISNUMBER(J228),(X228*J228+'Method'!$B$10*'Method'!$B$11)/(X228+'Method'!$B$10),"")</x:f>
      </x:c>
      <x:c r="L228" s="10" t="str">
        <x:f>IF(ISNUMBER(J228),COUNTIFS($J$7:$J$1929,"&gt;"&amp;J228)+1,"")</x:f>
      </x:c>
      <x:c r="M228" s="9" t="str">
        <x:v>Review required</x:v>
      </x:c>
      <x:c r="N228" s="9" t="str">
        <x:v>Brand differs between product URLs; Concentration not explicit on both saved identities</x:v>
      </x:c>
      <x:c r="O228" s="9" t="str">
        <x:v>https://www.parfumo.com/Perfumes/Lattafa/teriaq-intense</x:v>
      </x:c>
      <x:c r="P228" s="9" t="str">
        <x:v>https://www.fragrantica.com/perfume/Lattafa-Perfumes/Teriaq-Intense-99586.html</x:v>
      </x:c>
      <x:c r="Q228" s="9" t="str">
        <x:v>https://media.parfumo.com/perfumes/e8/e82815-teriaq-intense-lattafa_1200.jpg?width=720&amp;aspect_ratio=1:1</x:v>
      </x:c>
      <x:c r="R228" s="9" t="str">
        <x:v>https://fimgs.net/mdimg/perfume-thumbs/375x500.99586.jpg</x:v>
      </x:c>
      <x:c r="S228" s="9" t="str">
        <x:v>Teriaq Intense /ترياق</x:v>
      </x:c>
      <x:c r="T228" s="11" t="str">
        <x:v>2024</x:v>
      </x:c>
      <x:c r="U228" s="10" t="n">
        <x:v>1592</x:v>
      </x:c>
      <x:c r="V228" s="14" t="n">
        <x:f>IF(AND(ISNUMBER(G228),G228&gt;0),LOG10(G228)*'Method'!$B$8,"")</x:f>
        <x:v>3.2903268932750396</x:v>
      </x:c>
      <x:c r="W228" s="14" t="n">
        <x:f>IF(AND(ISNUMBER(I228),I228&gt;0),LOG10(I228)*'Method'!$B$9,"")</x:f>
        <x:v>2.832963752546608</x:v>
      </x:c>
      <x:c r="X228" s="10" t="str">
        <x:f>IF(ISNUMBER(J228),SUM(G228,I228),"")</x:f>
      </x:c>
      <x:c r="Y228" s="10" t="str">
        <x:f>IF(ISNUMBER(K228),COUNTIFS($K$7:$K$1929,"&gt;"&amp;K228)+1,"")</x:f>
      </x:c>
      <x:c r="Z228" s="9" t="str"/>
      <x:c r="AA228" s="15" t="n">
        <x:v>46108</x:v>
      </x:c>
      <x:c r="AB228" s="9" t="str">
        <x:v>Unknown</x:v>
      </x:c>
    </x:row>
    <x:row r="229" ht="50" customHeight="1">
      <x:c r="A229" s="10" t="n">
        <x:f>IF(ISNUMBER(F229),RANK(F229,$F$7:$F$1929,0),"")</x:f>
        <x:v>177</x:v>
      </x:c>
      <x:c r="B229" s="9" t="str">
        <x:v>Dior</x:v>
      </x:c>
      <x:c r="C229" s="9" t="str">
        <x:v>Eau Sauvage Parfum</x:v>
      </x:c>
      <x:c r="D229" s="9" t="str">
        <x:v>Parfum</x:v>
      </x:c>
      <x:c r="E229" s="11" t="n">
        <x:v>2012</x:v>
      </x:c>
      <x:c r="F229" s="13" t="n">
        <x:v>8.3</x:v>
      </x:c>
      <x:c r="G229" s="10" t="n">
        <x:v>527</x:v>
      </x:c>
      <x:c r="H229" s="12" t="n">
        <x:v>4.37</x:v>
      </x:c>
      <x:c r="I229" s="10" t="n">
        <x:v>2734</x:v>
      </x:c>
      <x:c r="J229" s="12" t="n">
        <x:f>IF(AND(M229="URL identity aligns",ISNUMBER(F229),ISNUMBER(H229),G229&gt;0,I229&gt;0,SUM(V229:W229)&gt;0),(F229*V229+((H229-1)/4*10)*W229)/SUM(V229:W229),"")</x:f>
        <x:v>8.357131323784785</x:v>
      </x:c>
      <x:c r="K229" s="12" t="n">
        <x:f>IF(ISNUMBER(J229),(X229*J229+'Method'!$B$10*'Method'!$B$11)/(X229+'Method'!$B$10),"")</x:f>
        <x:v>8.179648944978942</x:v>
      </x:c>
      <x:c r="L229" s="10" t="n">
        <x:f>IF(ISNUMBER(J229),COUNTIFS($J$7:$J$1929,"&gt;"&amp;J229)+1,"")</x:f>
        <x:v>26</x:v>
      </x:c>
      <x:c r="M229" s="9" t="str">
        <x:v>URL identity aligns</x:v>
      </x:c>
      <x:c r="N229" s="9" t="str">
        <x:v>Brand, name tokens and concentration agree in saved URLs</x:v>
      </x:c>
      <x:c r="O229" s="9" t="str">
        <x:v>https://www.parfumo.com/Perfumes/Dior/Eau_Sauvage_Parfum</x:v>
      </x:c>
      <x:c r="P229" s="9" t="str">
        <x:v>https://www.fragrantica.com/perfume/Dior/Eau-Sauvage-Parfum-14811.html</x:v>
      </x:c>
      <x:c r="Q229" s="9" t="str">
        <x:v>https://media.parfumo.com/perfumes/68/683280-eau-sauvage-parfum-2012-dior_1200.jpg?width=720&amp;aspect_ratio=1:1</x:v>
      </x:c>
      <x:c r="R229" s="9" t="str">
        <x:v>https://fimgs.net/mdimg/perfume-thumbs/375x500.14811.jpg</x:v>
      </x:c>
      <x:c r="S229" s="9" t="str">
        <x:v>Eau Sauvage Parfum</x:v>
      </x:c>
      <x:c r="T229" s="11" t="str">
        <x:v>2012</x:v>
      </x:c>
      <x:c r="U229" s="10" t="n">
        <x:v>1317</x:v>
      </x:c>
      <x:c r="V229" s="14" t="n">
        <x:f>IF(AND(ISNUMBER(G229),G229&gt;0),LOG10(G229)*'Method'!$B$8,"")</x:f>
        <x:v>3.26617273825506</x:v>
      </x:c>
      <x:c r="W229" s="14" t="n">
        <x:f>IF(AND(ISNUMBER(I229),I229&gt;0),LOG10(I229)*'Method'!$B$9,"")</x:f>
        <x:v>2.74943880818544</x:v>
      </x:c>
      <x:c r="X229" s="10" t="n">
        <x:f>IF(ISNUMBER(J229),SUM(G229,I229),"")</x:f>
        <x:v>3261</x:v>
      </x:c>
      <x:c r="Y229" s="10" t="n">
        <x:f>IF(ISNUMBER(K229),COUNTIFS($K$7:$K$1929,"&gt;"&amp;K229)+1,"")</x:f>
        <x:v>22</x:v>
      </x:c>
      <x:c r="Z229" s="9" t="str"/>
      <x:c r="AA229" s="15" t="n">
        <x:v>46108</x:v>
      </x:c>
      <x:c r="AB229" s="9" t="str">
        <x:v>Unknown</x:v>
      </x:c>
    </x:row>
    <x:row r="230" ht="50" customHeight="1">
      <x:c r="A230" s="10" t="n">
        <x:f>IF(ISNUMBER(F230),RANK(F230,$F$7:$F$1929,0),"")</x:f>
        <x:v>177</x:v>
      </x:c>
      <x:c r="B230" s="9" t="str">
        <x:v>Armaf</x:v>
      </x:c>
      <x:c r="C230" s="9" t="str">
        <x:v>Club de Nuit Precieux I</x:v>
      </x:c>
      <x:c r="D230" s="9" t="str">
        <x:v>Not recorded</x:v>
      </x:c>
      <x:c r="E230" s="11" t="n">
        <x:v>2024</x:v>
      </x:c>
      <x:c r="F230" s="13" t="n">
        <x:v>8.3</x:v>
      </x:c>
      <x:c r="G230" s="10" t="n">
        <x:v>442</x:v>
      </x:c>
      <x:c r="H230" s="12" t="n">
        <x:v>4.49</x:v>
      </x:c>
      <x:c r="I230" s="10" t="n">
        <x:v>2227</x:v>
      </x:c>
      <x:c r="J230" s="12" t="str">
        <x:f>IF(AND(M230="URL identity aligns",ISNUMBER(F230),ISNUMBER(H230),G230&gt;0,I230&gt;0,SUM(V230:W230)&gt;0),(F230*V230+((H230-1)/4*10)*W230)/SUM(V230:W230),"")</x:f>
      </x:c>
      <x:c r="K230" s="12" t="str">
        <x:f>IF(ISNUMBER(J230),(X230*J230+'Method'!$B$10*'Method'!$B$11)/(X230+'Method'!$B$10),"")</x:f>
      </x:c>
      <x:c r="L230" s="10" t="str">
        <x:f>IF(ISNUMBER(J230),COUNTIFS($J$7:$J$1929,"&gt;"&amp;J230)+1,"")</x:f>
      </x:c>
      <x:c r="M230" s="9" t="str">
        <x:v>Review required</x:v>
      </x:c>
      <x:c r="N230" s="9" t="str">
        <x:v>Concentration not explicit on both saved identities</x:v>
      </x:c>
      <x:c r="O230" s="9" t="str">
        <x:v>https://www.parfumo.com/Perfumes/Armaf/club-de-nuit-precieux-i</x:v>
      </x:c>
      <x:c r="P230" s="9" t="str">
        <x:v>https://www.fragrantica.com/perfume/Armaf/Club-de-Nuit-Precieux-I-93272.html</x:v>
      </x:c>
      <x:c r="Q230" s="9" t="str">
        <x:v>https://media.parfumo.com/perfumes/ed/edb383_club-de-nuit-precieux-i-armaf_1200.jpg?width=720&amp;aspect_ratio=1:1</x:v>
      </x:c>
      <x:c r="R230" s="9" t="str">
        <x:v>https://fimgs.net/mdimg/perfume-thumbs/375x500.93272.jpg</x:v>
      </x:c>
      <x:c r="S230" s="9" t="str">
        <x:v>Club de Nuit Precieux I</x:v>
      </x:c>
      <x:c r="T230" s="11" t="str">
        <x:v>2024</x:v>
      </x:c>
      <x:c r="U230" s="10" t="n">
        <x:v>712</x:v>
      </x:c>
      <x:c r="V230" s="14" t="n">
        <x:f>IF(AND(ISNUMBER(G230),G230&gt;0),LOG10(G230)*'Method'!$B$8,"")</x:f>
        <x:v>3.174506723218908</x:v>
      </x:c>
      <x:c r="W230" s="14" t="n">
        <x:f>IF(AND(ISNUMBER(I230),I230&gt;0),LOG10(I230)*'Method'!$B$9,"")</x:f>
        <x:v>2.6781761736272323</x:v>
      </x:c>
      <x:c r="X230" s="10" t="str">
        <x:f>IF(ISNUMBER(J230),SUM(G230,I230),"")</x:f>
      </x:c>
      <x:c r="Y230" s="10" t="str">
        <x:f>IF(ISNUMBER(K230),COUNTIFS($K$7:$K$1929,"&gt;"&amp;K230)+1,"")</x:f>
      </x:c>
      <x:c r="Z230" s="9" t="str"/>
      <x:c r="AA230" s="15" t="n">
        <x:v>46108</x:v>
      </x:c>
      <x:c r="AB230" s="9" t="str">
        <x:v>Unknown</x:v>
      </x:c>
    </x:row>
    <x:row r="231" ht="50" customHeight="1">
      <x:c r="A231" s="10" t="n">
        <x:f>IF(ISNUMBER(F231),RANK(F231,$F$7:$F$1929,0),"")</x:f>
        <x:v>177</x:v>
      </x:c>
      <x:c r="B231" s="9" t="str">
        <x:v>Dolce &amp; Gabbana</x:v>
      </x:c>
      <x:c r="C231" s="9" t="str">
        <x:v>Light Blue pour Homme Italian Love</x:v>
      </x:c>
      <x:c r="D231" s="9" t="str">
        <x:v>Not recorded</x:v>
      </x:c>
      <x:c r="E231" s="11" t="n">
        <x:v>2022</x:v>
      </x:c>
      <x:c r="F231" s="13" t="n">
        <x:v>8.3</x:v>
      </x:c>
      <x:c r="G231" s="10" t="n">
        <x:v>438</x:v>
      </x:c>
      <x:c r="H231" s="12" t="n">
        <x:v>4.37</x:v>
      </x:c>
      <x:c r="I231" s="10" t="n">
        <x:v>1548</x:v>
      </x:c>
      <x:c r="J231" s="12" t="str">
        <x:f>IF(AND(M231="URL identity aligns",ISNUMBER(F231),ISNUMBER(H231),G231&gt;0,I231&gt;0,SUM(V231:W231)&gt;0),(F231*V231+((H231-1)/4*10)*W231)/SUM(V231:W231),"")</x:f>
      </x:c>
      <x:c r="K231" s="12" t="str">
        <x:f>IF(ISNUMBER(J231),(X231*J231+'Method'!$B$10*'Method'!$B$11)/(X231+'Method'!$B$10),"")</x:f>
      </x:c>
      <x:c r="L231" s="10" t="str">
        <x:f>IF(ISNUMBER(J231),COUNTIFS($J$7:$J$1929,"&gt;"&amp;J231)+1,"")</x:f>
      </x:c>
      <x:c r="M231" s="9" t="str">
        <x:v>Review required</x:v>
      </x:c>
      <x:c r="N231" s="9" t="str">
        <x:v>Concentration not explicit on both saved identities</x:v>
      </x:c>
      <x:c r="O231" s="9" t="str">
        <x:v>https://www.parfumo.com/Perfumes/Dolce_Gabbana/light-blue-pour-homme-italian-love</x:v>
      </x:c>
      <x:c r="P231" s="9" t="str">
        <x:v>https://www.fragrantica.com/perfume/Dolce-Gabbana/Light-Blue-pour-Homme-Italian-Love-72622.html</x:v>
      </x:c>
      <x:c r="Q231" s="9" t="str">
        <x:v>https://media.parfumo.com/perfumes/f5/f5cd1e-light-blue-pour-homme-italian-love-dolce-gabbana_1200.jpg?width=720&amp;aspect_ratio=1:1</x:v>
      </x:c>
      <x:c r="R231" s="9" t="str">
        <x:v>https://fimgs.net/mdimg/perfume-thumbs/375x500.72622.jpg</x:v>
      </x:c>
      <x:c r="S231" s="9" t="str">
        <x:v>Light Blue pour Homme Italian Love</x:v>
      </x:c>
      <x:c r="T231" s="11" t="str">
        <x:v>2022</x:v>
      </x:c>
      <x:c r="U231" s="10" t="n">
        <x:v>628</x:v>
      </x:c>
      <x:c r="V231" s="14" t="n">
        <x:f>IF(AND(ISNUMBER(G231),G231&gt;0),LOG10(G231)*'Method'!$B$8,"")</x:f>
        <x:v>3.1697689326049203</x:v>
      </x:c>
      <x:c r="W231" s="14" t="n">
        <x:f>IF(AND(ISNUMBER(I231),I231&gt;0),LOG10(I231)*'Method'!$B$9,"")</x:f>
        <x:v>2.551816765077496</x:v>
      </x:c>
      <x:c r="X231" s="10" t="str">
        <x:f>IF(ISNUMBER(J231),SUM(G231,I231),"")</x:f>
      </x:c>
      <x:c r="Y231" s="10" t="str">
        <x:f>IF(ISNUMBER(K231),COUNTIFS($K$7:$K$1929,"&gt;"&amp;K231)+1,"")</x:f>
      </x:c>
      <x:c r="Z231" s="9" t="str"/>
      <x:c r="AA231" s="15" t="n">
        <x:v>46108</x:v>
      </x:c>
      <x:c r="AB231" s="9" t="str">
        <x:v>Unknown</x:v>
      </x:c>
    </x:row>
    <x:row r="232" ht="50" customHeight="1">
      <x:c r="A232" s="10" t="n">
        <x:f>IF(ISNUMBER(F232),RANK(F232,$F$7:$F$1929,0),"")</x:f>
        <x:v>177</x:v>
      </x:c>
      <x:c r="B232" s="9" t="str">
        <x:v>Guerlain</x:v>
      </x:c>
      <x:c r="C232" s="9" t="str">
        <x:v>Fève Gourmande</x:v>
      </x:c>
      <x:c r="D232" s="9" t="str">
        <x:v>Not recorded</x:v>
      </x:c>
      <x:c r="E232" s="11" t="n">
        <x:v>2023</x:v>
      </x:c>
      <x:c r="F232" s="13" t="n">
        <x:v>8.3</x:v>
      </x:c>
      <x:c r="G232" s="10" t="n">
        <x:v>412</x:v>
      </x:c>
      <x:c r="H232" s="12" t="n">
        <x:v>4.33</x:v>
      </x:c>
      <x:c r="I232" s="10" t="n">
        <x:v>1190</x:v>
      </x:c>
      <x:c r="J232" s="12" t="str">
        <x:f>IF(AND(M232="URL identity aligns",ISNUMBER(F232),ISNUMBER(H232),G232&gt;0,I232&gt;0,SUM(V232:W232)&gt;0),(F232*V232+((H232-1)/4*10)*W232)/SUM(V232:W232),"")</x:f>
      </x:c>
      <x:c r="K232" s="12" t="str">
        <x:f>IF(ISNUMBER(J232),(X232*J232+'Method'!$B$10*'Method'!$B$11)/(X232+'Method'!$B$10),"")</x:f>
      </x:c>
      <x:c r="L232" s="10" t="str">
        <x:f>IF(ISNUMBER(J232),COUNTIFS($J$7:$J$1929,"&gt;"&amp;J232)+1,"")</x:f>
      </x:c>
      <x:c r="M232" s="9" t="str">
        <x:v>Review required</x:v>
      </x:c>
      <x:c r="N232" s="9" t="str">
        <x:v>Concentration not explicit on both saved identities</x:v>
      </x:c>
      <x:c r="O232" s="9" t="str">
        <x:v>https://www.parfumo.com/Perfumes/Guerlain/feve-gourmande</x:v>
      </x:c>
      <x:c r="P232" s="9" t="str">
        <x:v>https://www.fragrantica.com/perfume/Guerlain/Feve-Gourmande-87746.html</x:v>
      </x:c>
      <x:c r="Q232" s="9" t="str">
        <x:v>https://media.parfumo.com/perfumes/24/24375a-feve-gourmande-guerlain_1200.jpg?width=720&amp;aspect_ratio=1:1</x:v>
      </x:c>
      <x:c r="R232" s="9" t="str">
        <x:v>https://fimgs.net/mdimg/perfume-thumbs/375x500.87746.jpg</x:v>
      </x:c>
      <x:c r="S232" s="9" t="str">
        <x:v>Fève Gourmande</x:v>
      </x:c>
      <x:c r="T232" s="11" t="str">
        <x:v>2023</x:v>
      </x:c>
      <x:c r="U232" s="10" t="n">
        <x:v>864</x:v>
      </x:c>
      <x:c r="V232" s="14" t="n">
        <x:f>IF(AND(ISNUMBER(G232),G232&gt;0),LOG10(G232)*'Method'!$B$8,"")</x:f>
        <x:v>3.137876659239756</x:v>
      </x:c>
      <x:c r="W232" s="14" t="n">
        <x:f>IF(AND(ISNUMBER(I232),I232&gt;0),LOG10(I232)*'Method'!$B$9,"")</x:f>
        <x:v>2.460437569114024</x:v>
      </x:c>
      <x:c r="X232" s="10" t="str">
        <x:f>IF(ISNUMBER(J232),SUM(G232,I232),"")</x:f>
      </x:c>
      <x:c r="Y232" s="10" t="str">
        <x:f>IF(ISNUMBER(K232),COUNTIFS($K$7:$K$1929,"&gt;"&amp;K232)+1,"")</x:f>
      </x:c>
      <x:c r="Z232" s="9" t="str"/>
      <x:c r="AA232" s="15" t="n">
        <x:v>46108</x:v>
      </x:c>
      <x:c r="AB232" s="9" t="str">
        <x:v>Unknown</x:v>
      </x:c>
    </x:row>
    <x:row r="233" ht="50" customHeight="1">
      <x:c r="A233" s="10" t="n">
        <x:f>IF(ISNUMBER(F233),RANK(F233,$F$7:$F$1929,0),"")</x:f>
        <x:v>177</x:v>
      </x:c>
      <x:c r="B233" s="9" t="str">
        <x:v>Lattafa</x:v>
      </x:c>
      <x:c r="C233" s="9" t="str">
        <x:v>The Kingdom for Men المملكة</x:v>
      </x:c>
      <x:c r="D233" s="9" t="str">
        <x:v>Parfum</x:v>
      </x:c>
      <x:c r="E233" s="11" t="n">
        <x:v>2024</x:v>
      </x:c>
      <x:c r="F233" s="13" t="n">
        <x:v>8.3</x:v>
      </x:c>
      <x:c r="G233" s="10" t="n">
        <x:v>358</x:v>
      </x:c>
      <x:c r="H233" s="12" t="n">
        <x:v>4.54</x:v>
      </x:c>
      <x:c r="I233" s="10" t="n">
        <x:v>2448</x:v>
      </x:c>
      <x:c r="J233" s="12" t="str">
        <x:f>IF(AND(M233="URL identity aligns",ISNUMBER(F233),ISNUMBER(H233),G233&gt;0,I233&gt;0,SUM(V233:W233)&gt;0),(F233*V233+((H233-1)/4*10)*W233)/SUM(V233:W233),"")</x:f>
      </x:c>
      <x:c r="K233" s="12" t="str">
        <x:f>IF(ISNUMBER(J233),(X233*J233+'Method'!$B$10*'Method'!$B$11)/(X233+'Method'!$B$10),"")</x:f>
      </x:c>
      <x:c r="L233" s="10" t="str">
        <x:f>IF(ISNUMBER(J233),COUNTIFS($J$7:$J$1929,"&gt;"&amp;J233)+1,"")</x:f>
      </x:c>
      <x:c r="M233" s="9" t="str">
        <x:v>Review required</x:v>
      </x:c>
      <x:c r="N233" s="9" t="str">
        <x:v>Brand differs between product URLs; Concentration not explicit on both saved identities</x:v>
      </x:c>
      <x:c r="O233" s="9" t="str">
        <x:v>https://www.parfumo.com/Perfumes/Lattafa/the-kingdom-for-men</x:v>
      </x:c>
      <x:c r="P233" s="9" t="str">
        <x:v>https://www.fragrantica.com/perfume/Lattafa-Perfumes/The-Kingdom-For-Men-97995.html</x:v>
      </x:c>
      <x:c r="Q233" s="9" t="str">
        <x:v>https://media.parfumo.com/perfumes/a5/a5a363-the-kingdom-for-men-lattafa_1200.jpg?width=720&amp;aspect_ratio=1:1</x:v>
      </x:c>
      <x:c r="R233" s="9" t="str">
        <x:v>https://fimgs.net/mdimg/perfume-thumbs/375x500.97995.jpg</x:v>
      </x:c>
      <x:c r="S233" s="9" t="str">
        <x:v>The Kingdom for Men المملكة</x:v>
      </x:c>
      <x:c r="T233" s="11" t="str">
        <x:v>2024</x:v>
      </x:c>
      <x:c r="U233" s="10" t="n">
        <x:v>1410</x:v>
      </x:c>
      <x:c r="V233" s="14" t="n">
        <x:f>IF(AND(ISNUMBER(G233),G233&gt;0),LOG10(G233)*'Method'!$B$8,"")</x:f>
        <x:v>3.0646596319726442</x:v>
      </x:c>
      <x:c r="W233" s="14" t="n">
        <x:f>IF(AND(ISNUMBER(I233),I233&gt;0),LOG10(I233)*'Method'!$B$9,"")</x:f>
        <x:v>2.7110491307788163</x:v>
      </x:c>
      <x:c r="X233" s="10" t="str">
        <x:f>IF(ISNUMBER(J233),SUM(G233,I233),"")</x:f>
      </x:c>
      <x:c r="Y233" s="10" t="str">
        <x:f>IF(ISNUMBER(K233),COUNTIFS($K$7:$K$1929,"&gt;"&amp;K233)+1,"")</x:f>
      </x:c>
      <x:c r="Z233" s="9" t="str"/>
      <x:c r="AA233" s="15" t="n">
        <x:v>46108</x:v>
      </x:c>
      <x:c r="AB233" s="9" t="str">
        <x:v>Unknown</x:v>
      </x:c>
    </x:row>
    <x:row r="234" ht="50" customHeight="1">
      <x:c r="A234" s="10" t="n">
        <x:f>IF(ISNUMBER(F234),RANK(F234,$F$7:$F$1929,0),"")</x:f>
        <x:v>177</x:v>
      </x:c>
      <x:c r="B234" s="9" t="str">
        <x:v>Roja Parfums</x:v>
      </x:c>
      <x:c r="C234" s="9" t="str">
        <x:v>Fetish pour Homme</x:v>
      </x:c>
      <x:c r="D234" s="9" t="str">
        <x:v>Parfum</x:v>
      </x:c>
      <x:c r="E234" s="11" t="n">
        <x:v>2012</x:v>
      </x:c>
      <x:c r="F234" s="13" t="n">
        <x:v>8.3</x:v>
      </x:c>
      <x:c r="G234" s="10" t="n">
        <x:v>336</x:v>
      </x:c>
      <x:c r="H234" s="12" t="n">
        <x:v>4.41</x:v>
      </x:c>
      <x:c r="I234" s="10" t="n">
        <x:v>721</x:v>
      </x:c>
      <x:c r="J234" s="12" t="str">
        <x:f>IF(AND(M234="URL identity aligns",ISNUMBER(F234),ISNUMBER(H234),G234&gt;0,I234&gt;0,SUM(V234:W234)&gt;0),(F234*V234+((H234-1)/4*10)*W234)/SUM(V234:W234),"")</x:f>
      </x:c>
      <x:c r="K234" s="12" t="str">
        <x:f>IF(ISNUMBER(J234),(X234*J234+'Method'!$B$10*'Method'!$B$11)/(X234+'Method'!$B$10),"")</x:f>
      </x:c>
      <x:c r="L234" s="10" t="str">
        <x:f>IF(ISNUMBER(J234),COUNTIFS($J$7:$J$1929,"&gt;"&amp;J234)+1,"")</x:f>
      </x:c>
      <x:c r="M234" s="9" t="str">
        <x:v>Review required</x:v>
      </x:c>
      <x:c r="N234" s="9" t="str">
        <x:v>Concentration not explicit on both saved identities</x:v>
      </x:c>
      <x:c r="O234" s="9" t="str">
        <x:v>https://www.parfumo.com/Perfumes/Roja_Parfums/Fetish_pour_Homme_Parfum</x:v>
      </x:c>
      <x:c r="P234" s="9" t="str">
        <x:v>https://www.fragrantica.com/perfume/Roja-Dove/Fetish-Pour-Homme-17933.html</x:v>
      </x:c>
      <x:c r="Q234" s="9" t="str">
        <x:v>https://media.parfumo.com/perfumes/ab/ab0dc0-fetish-pour-homme-parfum-roja-parfums_1200.jpg?width=720&amp;aspect_ratio=1:1</x:v>
      </x:c>
      <x:c r="R234" s="9" t="str">
        <x:v>https://fimgs.net/mdimg/perfume-thumbs/375x500.17933.jpg</x:v>
      </x:c>
      <x:c r="S234" s="9" t="str">
        <x:v>Fetish pour Homme</x:v>
      </x:c>
      <x:c r="T234" s="11" t="str">
        <x:v>2012</x:v>
      </x:c>
      <x:c r="U234" s="10" t="n">
        <x:v>1732</x:v>
      </x:c>
      <x:c r="V234" s="14" t="n">
        <x:f>IF(AND(ISNUMBER(G234),G234&gt;0),LOG10(G234)*'Method'!$B$8,"")</x:f>
        <x:v>3.031607132867808</x:v>
      </x:c>
      <x:c r="W234" s="14" t="n">
        <x:f>IF(AND(ISNUMBER(I234),I234&gt;0),LOG10(I234)*'Method'!$B$9,"")</x:f>
        <x:v>2.286348211775544</x:v>
      </x:c>
      <x:c r="X234" s="10" t="str">
        <x:f>IF(ISNUMBER(J234),SUM(G234,I234),"")</x:f>
      </x:c>
      <x:c r="Y234" s="10" t="str">
        <x:f>IF(ISNUMBER(K234),COUNTIFS($K$7:$K$1929,"&gt;"&amp;K234)+1,"")</x:f>
      </x:c>
      <x:c r="Z234" s="9" t="str"/>
      <x:c r="AA234" s="15" t="n">
        <x:v>46108</x:v>
      </x:c>
      <x:c r="AB234" s="9" t="str">
        <x:v>Unknown</x:v>
      </x:c>
    </x:row>
    <x:row r="235" ht="50" customHeight="1">
      <x:c r="A235" s="10" t="n">
        <x:f>IF(ISNUMBER(F235),RANK(F235,$F$7:$F$1929,0),"")</x:f>
        <x:v>177</x:v>
      </x:c>
      <x:c r="B235" s="9" t="str">
        <x:v>Issey Miyake</x:v>
      </x:c>
      <x:c r="C235" s="9" t="str">
        <x:v>L'Eau d'Issey pour Homme Noir Ambré</x:v>
      </x:c>
      <x:c r="D235" s="9" t="str">
        <x:v>Not recorded</x:v>
      </x:c>
      <x:c r="E235" s="11" t="n">
        <x:v>2016</x:v>
      </x:c>
      <x:c r="F235" s="13" t="n">
        <x:v>8.3</x:v>
      </x:c>
      <x:c r="G235" s="10" t="n">
        <x:v>336</x:v>
      </x:c>
      <x:c r="H235" s="12" t="n">
        <x:v>4.52</x:v>
      </x:c>
      <x:c r="I235" s="10" t="n">
        <x:v>1277</x:v>
      </x:c>
      <x:c r="J235" s="12" t="str">
        <x:f>IF(AND(M235="URL identity aligns",ISNUMBER(F235),ISNUMBER(H235),G235&gt;0,I235&gt;0,SUM(V235:W235)&gt;0),(F235*V235+((H235-1)/4*10)*W235)/SUM(V235:W235),"")</x:f>
      </x:c>
      <x:c r="K235" s="12" t="str">
        <x:f>IF(ISNUMBER(J235),(X235*J235+'Method'!$B$10*'Method'!$B$11)/(X235+'Method'!$B$10),"")</x:f>
      </x:c>
      <x:c r="L235" s="10" t="str">
        <x:f>IF(ISNUMBER(J235),COUNTIFS($J$7:$J$1929,"&gt;"&amp;J235)+1,"")</x:f>
      </x:c>
      <x:c r="M235" s="9" t="str">
        <x:v>Review required</x:v>
      </x:c>
      <x:c r="N235" s="9" t="str">
        <x:v>Concentration not explicit on both saved identities</x:v>
      </x:c>
      <x:c r="O235" s="9" t="str">
        <x:v>https://www.parfumo.com/Perfumes/Issey_Miyake/L_Eau_d_Issey_pour_Homme_Noir_Ambre</x:v>
      </x:c>
      <x:c r="P235" s="9" t="str">
        <x:v>https://www.fragrantica.com/perfume/Issey-Miyake/L-Eau-d-Issey-Pour-Homme-Noir-Ambre-42055.html</x:v>
      </x:c>
      <x:c r="Q235" s="9" t="str">
        <x:v>https://media.parfumo.com/perfumes/b6/b63e49-l-eau-d-issey-pour-homme-noir-ambre-issey-miyake_1200.jpg?width=720&amp;aspect_ratio=1:1</x:v>
      </x:c>
      <x:c r="R235" s="9" t="str">
        <x:v>https://fimgs.net/mdimg/perfume-thumbs/375x500.42055.jpg</x:v>
      </x:c>
      <x:c r="S235" s="9" t="str">
        <x:v>L'Eau d'Issey pour Homme Noir Ambré</x:v>
      </x:c>
      <x:c r="T235" s="11" t="str">
        <x:v>2016</x:v>
      </x:c>
      <x:c r="U235" s="10" t="n">
        <x:v>1536</x:v>
      </x:c>
      <x:c r="V235" s="14" t="n">
        <x:f>IF(AND(ISNUMBER(G235),G235&gt;0),LOG10(G235)*'Method'!$B$8,"")</x:f>
        <x:v>3.031607132867808</x:v>
      </x:c>
      <x:c r="W235" s="14" t="n">
        <x:f>IF(AND(ISNUMBER(I235),I235&gt;0),LOG10(I235)*'Method'!$B$9,"")</x:f>
        <x:v>2.484952717810728</x:v>
      </x:c>
      <x:c r="X235" s="10" t="str">
        <x:f>IF(ISNUMBER(J235),SUM(G235,I235),"")</x:f>
      </x:c>
      <x:c r="Y235" s="10" t="str">
        <x:f>IF(ISNUMBER(K235),COUNTIFS($K$7:$K$1929,"&gt;"&amp;K235)+1,"")</x:f>
      </x:c>
      <x:c r="Z235" s="9" t="str"/>
      <x:c r="AA235" s="15" t="n">
        <x:v>46108</x:v>
      </x:c>
      <x:c r="AB235" s="9" t="str">
        <x:v>Unknown</x:v>
      </x:c>
    </x:row>
    <x:row r="236" ht="50" customHeight="1">
      <x:c r="A236" s="10" t="n">
        <x:f>IF(ISNUMBER(F236),RANK(F236,$F$7:$F$1929,0),"")</x:f>
        <x:v>177</x:v>
      </x:c>
      <x:c r="B236" s="9" t="str">
        <x:v>Guerlain</x:v>
      </x:c>
      <x:c r="C236" s="9" t="str">
        <x:v>L'Homme Idéal</x:v>
      </x:c>
      <x:c r="D236" s="9" t="str">
        <x:v>Parfum</x:v>
      </x:c>
      <x:c r="E236" s="11" t="n">
        <x:v>2024</x:v>
      </x:c>
      <x:c r="F236" s="13" t="n">
        <x:v>8.3</x:v>
      </x:c>
      <x:c r="G236" s="10" t="n">
        <x:v>319</x:v>
      </x:c>
      <x:c r="H236" s="12" t="n">
        <x:v>4.44</x:v>
      </x:c>
      <x:c r="I236" s="10" t="n">
        <x:v>1524</x:v>
      </x:c>
      <x:c r="J236" s="12" t="str">
        <x:f>IF(AND(M236="URL identity aligns",ISNUMBER(F236),ISNUMBER(H236),G236&gt;0,I236&gt;0,SUM(V236:W236)&gt;0),(F236*V236+((H236-1)/4*10)*W236)/SUM(V236:W236),"")</x:f>
      </x:c>
      <x:c r="K236" s="12" t="str">
        <x:f>IF(ISNUMBER(J236),(X236*J236+'Method'!$B$10*'Method'!$B$11)/(X236+'Method'!$B$10),"")</x:f>
      </x:c>
      <x:c r="L236" s="10" t="str">
        <x:f>IF(ISNUMBER(J236),COUNTIFS($J$7:$J$1929,"&gt;"&amp;J236)+1,"")</x:f>
      </x:c>
      <x:c r="M236" s="9" t="str">
        <x:v>Review required</x:v>
      </x:c>
      <x:c r="N236" s="9" t="str">
        <x:v>Product, variant, gender or year terms differ between URLs</x:v>
      </x:c>
      <x:c r="O236" s="9" t="str">
        <x:v>https://www.parfumo.com/Perfumes/Guerlain/l-homme-ideal-parfum-1</x:v>
      </x:c>
      <x:c r="P236" s="9" t="str">
        <x:v>https://www.fragrantica.com/perfume/Guerlain/L-Homme-Ideal-Parfum-90803.html</x:v>
      </x:c>
      <x:c r="Q236" s="9" t="str">
        <x:v>https://media.parfumo.com/perfumes/28/28168d-l-homme-ideal-parfum-guerlain_1200.jpg?width=720&amp;aspect_ratio=1:1</x:v>
      </x:c>
      <x:c r="R236" s="9" t="str">
        <x:v>https://fimgs.net/mdimg/perfume-thumbs/375x500.90803.jpg</x:v>
      </x:c>
      <x:c r="S236" s="9" t="str">
        <x:v>L'Homme Idéal</x:v>
      </x:c>
      <x:c r="T236" s="11" t="str">
        <x:v>2024</x:v>
      </x:c>
      <x:c r="U236" s="10" t="n">
        <x:v>1335</x:v>
      </x:c>
      <x:c r="V236" s="14" t="n">
        <x:f>IF(AND(ISNUMBER(G236),G236&gt;0),LOG10(G236)*'Method'!$B$8,"")</x:f>
        <x:v>3.004548819668616</x:v>
      </x:c>
      <x:c r="W236" s="14" t="n">
        <x:f>IF(AND(ISNUMBER(I236),I236&gt;0),LOG10(I236)*'Method'!$B$9,"")</x:f>
        <x:v>2.5463879736028643</x:v>
      </x:c>
      <x:c r="X236" s="10" t="str">
        <x:f>IF(ISNUMBER(J236),SUM(G236,I236),"")</x:f>
      </x:c>
      <x:c r="Y236" s="10" t="str">
        <x:f>IF(ISNUMBER(K236),COUNTIFS($K$7:$K$1929,"&gt;"&amp;K236)+1,"")</x:f>
      </x:c>
      <x:c r="Z236" s="9" t="str"/>
      <x:c r="AA236" s="15" t="n">
        <x:v>46108</x:v>
      </x:c>
      <x:c r="AB236" s="9" t="str">
        <x:v>Unknown</x:v>
      </x:c>
    </x:row>
    <x:row r="237" ht="50" customHeight="1">
      <x:c r="A237" s="10" t="n">
        <x:f>IF(ISNUMBER(F237),RANK(F237,$F$7:$F$1929,0),"")</x:f>
        <x:v>177</x:v>
      </x:c>
      <x:c r="B237" s="9" t="str">
        <x:v>Tom Ford</x:v>
      </x:c>
      <x:c r="C237" s="9" t="str">
        <x:v>Amber Absolute</x:v>
      </x:c>
      <x:c r="D237" s="9" t="str">
        <x:v>Absolu</x:v>
      </x:c>
      <x:c r="E237" s="11" t="n">
        <x:v>2007</x:v>
      </x:c>
      <x:c r="F237" s="13" t="n">
        <x:v>8.3</x:v>
      </x:c>
      <x:c r="G237" s="10" t="n">
        <x:v>306</x:v>
      </x:c>
      <x:c r="H237" s="12" t="n">
        <x:v>4.37</x:v>
      </x:c>
      <x:c r="I237" s="10" t="n">
        <x:v>1510</x:v>
      </x:c>
      <x:c r="J237" s="12" t="str">
        <x:f>IF(AND(M237="URL identity aligns",ISNUMBER(F237),ISNUMBER(H237),G237&gt;0,I237&gt;0,SUM(V237:W237)&gt;0),(F237*V237+((H237-1)/4*10)*W237)/SUM(V237:W237),"")</x:f>
      </x:c>
      <x:c r="K237" s="12" t="str">
        <x:f>IF(ISNUMBER(J237),(X237*J237+'Method'!$B$10*'Method'!$B$11)/(X237+'Method'!$B$10),"")</x:f>
      </x:c>
      <x:c r="L237" s="10" t="str">
        <x:f>IF(ISNUMBER(J237),COUNTIFS($J$7:$J$1929,"&gt;"&amp;J237)+1,"")</x:f>
      </x:c>
      <x:c r="M237" s="9" t="str">
        <x:v>Review required</x:v>
      </x:c>
      <x:c r="N237" s="9" t="str">
        <x:v>Concentration not explicit on both saved identities</x:v>
      </x:c>
      <x:c r="O237" s="9" t="str">
        <x:v>https://www.parfumo.com/Perfumes/Tom_Ford/Amber_Absolute</x:v>
      </x:c>
      <x:c r="P237" s="9" t="str">
        <x:v>https://www.fragrantica.com/perfume/Tom-Ford/Amber-Absolute-1821.html</x:v>
      </x:c>
      <x:c r="Q237" s="9" t="str">
        <x:v>https://media.parfumo.com/perfumes/05/056ddb-amber-absolute-tom-ford_1200.jpg?width=720&amp;aspect_ratio=1:1</x:v>
      </x:c>
      <x:c r="R237" s="9" t="str">
        <x:v>https://fimgs.net/mdimg/perfume-thumbs/375x500.1821.jpg</x:v>
      </x:c>
      <x:c r="S237" s="9" t="str">
        <x:v>Amber Absolute</x:v>
      </x:c>
      <x:c r="T237" s="11" t="str">
        <x:v>2007</x:v>
      </x:c>
      <x:c r="U237" s="10" t="n">
        <x:v>1636</x:v>
      </x:c>
      <x:c r="V237" s="14" t="n">
        <x:f>IF(AND(ISNUMBER(G237),G237&gt;0),LOG10(G237)*'Method'!$B$8,"")</x:f>
        <x:v>2.982865711777896</x:v>
      </x:c>
      <x:c r="W237" s="14" t="n">
        <x:f>IF(AND(ISNUMBER(I237),I237&gt;0),LOG10(I237)*'Method'!$B$9,"")</x:f>
        <x:v>2.5431815578345365</x:v>
      </x:c>
      <x:c r="X237" s="10" t="str">
        <x:f>IF(ISNUMBER(J237),SUM(G237,I237),"")</x:f>
      </x:c>
      <x:c r="Y237" s="10" t="str">
        <x:f>IF(ISNUMBER(K237),COUNTIFS($K$7:$K$1929,"&gt;"&amp;K237)+1,"")</x:f>
      </x:c>
      <x:c r="Z237" s="9" t="str"/>
      <x:c r="AA237" s="15" t="n">
        <x:v>46108</x:v>
      </x:c>
      <x:c r="AB237" s="9" t="str">
        <x:v>Unknown</x:v>
      </x:c>
    </x:row>
    <x:row r="238" ht="50" customHeight="1">
      <x:c r="A238" s="10" t="n">
        <x:f>IF(ISNUMBER(F238),RANK(F238,$F$7:$F$1929,0),"")</x:f>
        <x:v>177</x:v>
      </x:c>
      <x:c r="B238" s="9" t="str">
        <x:v>Yves Saint Laurent</x:v>
      </x:c>
      <x:c r="C238" s="9" t="str">
        <x:v>Rive Gauche pour Homme</x:v>
      </x:c>
      <x:c r="D238" s="9" t="str">
        <x:v>Eau de Toilette</x:v>
      </x:c>
      <x:c r="E238" s="11" t="n">
        <x:v>2003</x:v>
      </x:c>
      <x:c r="F238" s="13" t="n">
        <x:v>8.3</x:v>
      </x:c>
      <x:c r="G238" s="10" t="n">
        <x:v>295</x:v>
      </x:c>
      <x:c r="H238" s="12" t="n">
        <x:v>4.4</x:v>
      </x:c>
      <x:c r="I238" s="10" t="n">
        <x:v>2032</x:v>
      </x:c>
      <x:c r="J238" s="12" t="str">
        <x:f>IF(AND(M238="URL identity aligns",ISNUMBER(F238),ISNUMBER(H238),G238&gt;0,I238&gt;0,SUM(V238:W238)&gt;0),(F238*V238+((H238-1)/4*10)*W238)/SUM(V238:W238),"")</x:f>
      </x:c>
      <x:c r="K238" s="12" t="str">
        <x:f>IF(ISNUMBER(J238),(X238*J238+'Method'!$B$10*'Method'!$B$11)/(X238+'Method'!$B$10),"")</x:f>
      </x:c>
      <x:c r="L238" s="10" t="str">
        <x:f>IF(ISNUMBER(J238),COUNTIFS($J$7:$J$1929,"&gt;"&amp;J238)+1,"")</x:f>
      </x:c>
      <x:c r="M238" s="9" t="str">
        <x:v>Review required</x:v>
      </x:c>
      <x:c r="N238" s="9" t="str">
        <x:v>Product, variant, gender or year terms differ between URLs; Concentration not explicit on both saved identities</x:v>
      </x:c>
      <x:c r="O238" s="9" t="str">
        <x:v>https://www.parfumo.com/Perfumes/Yves_Saint_Laurent/Rive_Gauche_pour_Homme_2003_Eau_de_Toilette</x:v>
      </x:c>
      <x:c r="P238" s="9" t="str">
        <x:v>https://www.fragrantica.com/perfume/Yves-Saint-Laurent/Rive-Gauche-pour-Homme-1032.html</x:v>
      </x:c>
      <x:c r="Q238" s="9" t="str">
        <x:v>https://media.parfumo.com/perfumes/4a/4ad756-rive-gauche-pour-homme-2003-eau-de-toilette-yves-saint-laurent_1200.jpg?width=720&amp;aspect_ratio=1:1</x:v>
      </x:c>
      <x:c r="R238" s="9" t="str">
        <x:v>https://fimgs.net/mdimg/perfume-thumbs/375x500.1032.jpg</x:v>
      </x:c>
      <x:c r="S238" s="9" t="str">
        <x:v>Rive Gauche pour Homme</x:v>
      </x:c>
      <x:c r="T238" s="11" t="str">
        <x:v>2003</x:v>
      </x:c>
      <x:c r="U238" s="10" t="n">
        <x:v>1908</x:v>
      </x:c>
      <x:c r="V238" s="14" t="n">
        <x:f>IF(AND(ISNUMBER(G238),G238&gt;0),LOG10(G238)*'Method'!$B$8,"")</x:f>
        <x:v>2.963786419173792</x:v>
      </x:c>
      <x:c r="W238" s="14" t="n">
        <x:f>IF(AND(ISNUMBER(I238),I238&gt;0),LOG10(I238)*'Method'!$B$9,"")</x:f>
        <x:v>2.646338962889504</x:v>
      </x:c>
      <x:c r="X238" s="10" t="str">
        <x:f>IF(ISNUMBER(J238),SUM(G238,I238),"")</x:f>
      </x:c>
      <x:c r="Y238" s="10" t="str">
        <x:f>IF(ISNUMBER(K238),COUNTIFS($K$7:$K$1929,"&gt;"&amp;K238)+1,"")</x:f>
      </x:c>
      <x:c r="Z238" s="9" t="str"/>
      <x:c r="AA238" s="15" t="n">
        <x:v>46108</x:v>
      </x:c>
      <x:c r="AB238" s="9" t="str">
        <x:v>Unknown</x:v>
      </x:c>
    </x:row>
    <x:row r="239" ht="50" customHeight="1">
      <x:c r="A239" s="10" t="n">
        <x:f>IF(ISNUMBER(F239),RANK(F239,$F$7:$F$1929,0),"")</x:f>
        <x:v>177</x:v>
      </x:c>
      <x:c r="B239" s="9" t="str">
        <x:v>Tiziana Terenzi</x:v>
      </x:c>
      <x:c r="C239" s="9" t="str">
        <x:v>Burdèl</x:v>
      </x:c>
      <x:c r="D239" s="9" t="str">
        <x:v>Not recorded</x:v>
      </x:c>
      <x:c r="E239" s="11" t="n">
        <x:v>2020</x:v>
      </x:c>
      <x:c r="F239" s="13" t="n">
        <x:v>8.3</x:v>
      </x:c>
      <x:c r="G239" s="10" t="n">
        <x:v>286</x:v>
      </x:c>
      <x:c r="H239" s="12" t="n">
        <x:v>4.08</x:v>
      </x:c>
      <x:c r="I239" s="10" t="n">
        <x:v>130</x:v>
      </x:c>
      <x:c r="J239" s="12" t="str">
        <x:f>IF(AND(M239="URL identity aligns",ISNUMBER(F239),ISNUMBER(H239),G239&gt;0,I239&gt;0,SUM(V239:W239)&gt;0),(F239*V239+((H239-1)/4*10)*W239)/SUM(V239:W239),"")</x:f>
      </x:c>
      <x:c r="K239" s="12" t="str">
        <x:f>IF(ISNUMBER(J239),(X239*J239+'Method'!$B$10*'Method'!$B$11)/(X239+'Method'!$B$10),"")</x:f>
      </x:c>
      <x:c r="L239" s="10" t="str">
        <x:f>IF(ISNUMBER(J239),COUNTIFS($J$7:$J$1929,"&gt;"&amp;J239)+1,"")</x:f>
      </x:c>
      <x:c r="M239" s="9" t="str">
        <x:v>Review required</x:v>
      </x:c>
      <x:c r="N239" s="9" t="str">
        <x:v>Concentration not explicit on both saved identities</x:v>
      </x:c>
      <x:c r="O239" s="9" t="str">
        <x:v>https://www.parfumo.com/Perfumes/Tiziana_Terenzi/burdel</x:v>
      </x:c>
      <x:c r="P239" s="9" t="str">
        <x:v>https://www.fragrantica.com/perfume/Tiziana-Terenzi/Burdel-66816.html</x:v>
      </x:c>
      <x:c r="Q239" s="9" t="str">
        <x:v>https://media.parfumo.com/perfumes/9d/9d6fbc-burdel-tiziana-terenzi_1200.jpg?width=720&amp;aspect_ratio=1:1</x:v>
      </x:c>
      <x:c r="R239" s="9" t="str">
        <x:v>https://fimgs.net/mdimg/perfume-thumbs/375x500.66816.jpg</x:v>
      </x:c>
      <x:c r="S239" s="9" t="str">
        <x:v>Burdèl</x:v>
      </x:c>
      <x:c r="T239" s="11" t="str">
        <x:v>2020</x:v>
      </x:c>
      <x:c r="U239" s="10" t="n">
        <x:v>687</x:v>
      </x:c>
      <x:c r="V239" s="14" t="n">
        <x:f>IF(AND(ISNUMBER(G239),G239&gt;0),LOG10(G239)*'Method'!$B$8,"")</x:f>
        <x:v>2.947639239754848</x:v>
      </x:c>
      <x:c r="W239" s="14" t="n">
        <x:f>IF(AND(ISNUMBER(I239),I239&gt;0),LOG10(I239)*'Method'!$B$9,"")</x:f>
        <x:v>1.6911546818454721</x:v>
      </x:c>
      <x:c r="X239" s="10" t="str">
        <x:f>IF(ISNUMBER(J239),SUM(G239,I239),"")</x:f>
      </x:c>
      <x:c r="Y239" s="10" t="str">
        <x:f>IF(ISNUMBER(K239),COUNTIFS($K$7:$K$1929,"&gt;"&amp;K239)+1,"")</x:f>
      </x:c>
      <x:c r="Z239" s="9" t="str"/>
      <x:c r="AA239" s="15" t="n">
        <x:v>46108</x:v>
      </x:c>
      <x:c r="AB239" s="9" t="str">
        <x:v>Unknown</x:v>
      </x:c>
    </x:row>
    <x:row r="240" ht="50" customHeight="1">
      <x:c r="A240" s="10" t="n">
        <x:f>IF(ISNUMBER(F240),RANK(F240,$F$7:$F$1929,0),"")</x:f>
        <x:v>177</x:v>
      </x:c>
      <x:c r="B240" s="9" t="str">
        <x:v>Maison Alhambra</x:v>
      </x:c>
      <x:c r="C240" s="9" t="str">
        <x:v>Kismet Magic</x:v>
      </x:c>
      <x:c r="D240" s="9" t="str">
        <x:v>Not recorded</x:v>
      </x:c>
      <x:c r="E240" s="11" t="n">
        <x:v>2024</x:v>
      </x:c>
      <x:c r="F240" s="13" t="n">
        <x:v>8.3</x:v>
      </x:c>
      <x:c r="G240" s="10" t="n">
        <x:v>286</x:v>
      </x:c>
      <x:c r="H240" s="12" t="n">
        <x:v>4.41</x:v>
      </x:c>
      <x:c r="I240" s="10" t="n">
        <x:v>1614</x:v>
      </x:c>
      <x:c r="J240" s="12" t="str">
        <x:f>IF(AND(M240="URL identity aligns",ISNUMBER(F240),ISNUMBER(H240),G240&gt;0,I240&gt;0,SUM(V240:W240)&gt;0),(F240*V240+((H240-1)/4*10)*W240)/SUM(V240:W240),"")</x:f>
      </x:c>
      <x:c r="K240" s="12" t="str">
        <x:f>IF(ISNUMBER(J240),(X240*J240+'Method'!$B$10*'Method'!$B$11)/(X240+'Method'!$B$10),"")</x:f>
      </x:c>
      <x:c r="L240" s="10" t="str">
        <x:f>IF(ISNUMBER(J240),COUNTIFS($J$7:$J$1929,"&gt;"&amp;J240)+1,"")</x:f>
      </x:c>
      <x:c r="M240" s="9" t="str">
        <x:v>Review required</x:v>
      </x:c>
      <x:c r="N240" s="9" t="str">
        <x:v>Concentration not explicit on both saved identities</x:v>
      </x:c>
      <x:c r="O240" s="9" t="str">
        <x:v>https://www.parfumo.com/Perfumes/maison-alhambra/kismet-magic</x:v>
      </x:c>
      <x:c r="P240" s="9" t="str">
        <x:v>https://www.fragrantica.com/perfume/Maison-Alhambra/Kismet-Magic-95138.html</x:v>
      </x:c>
      <x:c r="Q240" s="9" t="str">
        <x:v>https://media.parfumo.com/perfumes/81/81fed0_kismet-magic-maison-alhambra_1200.jpg?width=720&amp;aspect_ratio=1:1</x:v>
      </x:c>
      <x:c r="R240" s="9" t="str">
        <x:v>https://fimgs.net/mdimg/perfume-thumbs/375x500.95138.jpg</x:v>
      </x:c>
      <x:c r="S240" s="9" t="str">
        <x:v>Kismet Magic</x:v>
      </x:c>
      <x:c r="T240" s="11" t="str">
        <x:v>2024</x:v>
      </x:c>
      <x:c r="U240" s="10" t="n">
        <x:v>71</x:v>
      </x:c>
      <x:c r="V240" s="14" t="n">
        <x:f>IF(AND(ISNUMBER(G240),G240&gt;0),LOG10(G240)*'Method'!$B$8,"")</x:f>
        <x:v>2.947639239754848</x:v>
      </x:c>
      <x:c r="W240" s="14" t="n">
        <x:f>IF(AND(ISNUMBER(I240),I240&gt;0),LOG10(I240)*'Method'!$B$9,"")</x:f>
        <x:v>2.5663228243088403</x:v>
      </x:c>
      <x:c r="X240" s="10" t="str">
        <x:f>IF(ISNUMBER(J240),SUM(G240,I240),"")</x:f>
      </x:c>
      <x:c r="Y240" s="10" t="str">
        <x:f>IF(ISNUMBER(K240),COUNTIFS($K$7:$K$1929,"&gt;"&amp;K240)+1,"")</x:f>
      </x:c>
      <x:c r="Z240" s="9" t="str"/>
      <x:c r="AA240" s="15" t="n">
        <x:v>46108</x:v>
      </x:c>
      <x:c r="AB240" s="9" t="str">
        <x:v>Unknown</x:v>
      </x:c>
    </x:row>
    <x:row r="241" ht="50" customHeight="1">
      <x:c r="A241" s="10" t="n">
        <x:f>IF(ISNUMBER(F241),RANK(F241,$F$7:$F$1929,0),"")</x:f>
        <x:v>177</x:v>
      </x:c>
      <x:c r="B241" s="9" t="str">
        <x:v>Dior</x:v>
      </x:c>
      <x:c r="C241" s="9" t="str">
        <x:v>Jules</x:v>
      </x:c>
      <x:c r="D241" s="9" t="str">
        <x:v>Eau de Toilette</x:v>
      </x:c>
      <x:c r="E241" s="11" t="n">
        <x:v>1980</x:v>
      </x:c>
      <x:c r="F241" s="13" t="n">
        <x:v>8.3</x:v>
      </x:c>
      <x:c r="G241" s="10" t="n">
        <x:v>279</x:v>
      </x:c>
      <x:c r="H241" s="12" t="n">
        <x:v>4.33</x:v>
      </x:c>
      <x:c r="I241" s="10" t="n">
        <x:v>502</x:v>
      </x:c>
      <x:c r="J241" s="12" t="str">
        <x:f>IF(AND(M241="URL identity aligns",ISNUMBER(F241),ISNUMBER(H241),G241&gt;0,I241&gt;0,SUM(V241:W241)&gt;0),(F241*V241+((H241-1)/4*10)*W241)/SUM(V241:W241),"")</x:f>
      </x:c>
      <x:c r="K241" s="12" t="str">
        <x:f>IF(ISNUMBER(J241),(X241*J241+'Method'!$B$10*'Method'!$B$11)/(X241+'Method'!$B$10),"")</x:f>
      </x:c>
      <x:c r="L241" s="10" t="str">
        <x:f>IF(ISNUMBER(J241),COUNTIFS($J$7:$J$1929,"&gt;"&amp;J241)+1,"")</x:f>
      </x:c>
      <x:c r="M241" s="9" t="str">
        <x:v>Review required</x:v>
      </x:c>
      <x:c r="N241" s="9" t="str">
        <x:v>Concentration not explicit on both saved identities</x:v>
      </x:c>
      <x:c r="O241" s="9" t="str">
        <x:v>https://www.parfumo.com/Perfumes/Dior/Jules_Eau_de_Toilette</x:v>
      </x:c>
      <x:c r="P241" s="9" t="str">
        <x:v>https://www.fragrantica.com/perfume/Dior/Jules-1243.html</x:v>
      </x:c>
      <x:c r="Q241" s="9" t="str">
        <x:v>https://media.parfumo.com/perfumes/f7/f727b2-jules-eau-de-toilette-dior_1200.jpg?width=720&amp;aspect_ratio=1:1</x:v>
      </x:c>
      <x:c r="R241" s="9" t="str">
        <x:v>https://fimgs.net/mdimg/perfume-thumbs/375x500.1243.jpg</x:v>
      </x:c>
      <x:c r="S241" s="9" t="str">
        <x:v>Jules</x:v>
      </x:c>
      <x:c r="T241" s="11" t="str">
        <x:v>1980</x:v>
      </x:c>
      <x:c r="U241" s="10" t="n">
        <x:v>576</x:v>
      </x:c>
      <x:c r="V241" s="14" t="n">
        <x:f>IF(AND(ISNUMBER(G241),G241&gt;0),LOG10(G241)*'Method'!$B$8,"")</x:f>
        <x:v>2.93472504392832</x:v>
      </x:c>
      <x:c r="W241" s="14" t="n">
        <x:f>IF(AND(ISNUMBER(I241),I241&gt;0),LOG10(I241)*'Method'!$B$9,"")</x:f>
        <x:v>2.1605629737160164</x:v>
      </x:c>
      <x:c r="X241" s="10" t="str">
        <x:f>IF(ISNUMBER(J241),SUM(G241,I241),"")</x:f>
      </x:c>
      <x:c r="Y241" s="10" t="str">
        <x:f>IF(ISNUMBER(K241),COUNTIFS($K$7:$K$1929,"&gt;"&amp;K241)+1,"")</x:f>
      </x:c>
      <x:c r="Z241" s="9" t="str"/>
      <x:c r="AA241" s="15" t="n">
        <x:v>46108</x:v>
      </x:c>
      <x:c r="AB241" s="9" t="str">
        <x:v>Unknown</x:v>
      </x:c>
    </x:row>
    <x:row r="242" ht="50" customHeight="1">
      <x:c r="A242" s="10" t="n">
        <x:f>IF(ISNUMBER(F242),RANK(F242,$F$7:$F$1929,0),"")</x:f>
        <x:v>177</x:v>
      </x:c>
      <x:c r="B242" s="9" t="str">
        <x:v>Xerjoff</x:v>
      </x:c>
      <x:c r="C242" s="9" t="str">
        <x:v>40 Nœuds</x:v>
      </x:c>
      <x:c r="D242" s="9" t="str">
        <x:v>Not recorded</x:v>
      </x:c>
      <x:c r="E242" s="11" t="n">
        <x:v>2022</x:v>
      </x:c>
      <x:c r="F242" s="13" t="n">
        <x:v>8.3</x:v>
      </x:c>
      <x:c r="G242" s="10" t="n">
        <x:v>277</x:v>
      </x:c>
      <x:c r="H242" s="12" t="n">
        <x:v>4.17</x:v>
      </x:c>
      <x:c r="I242" s="10" t="n">
        <x:v>117</x:v>
      </x:c>
      <x:c r="J242" s="12" t="str">
        <x:f>IF(AND(M242="URL identity aligns",ISNUMBER(F242),ISNUMBER(H242),G242&gt;0,I242&gt;0,SUM(V242:W242)&gt;0),(F242*V242+((H242-1)/4*10)*W242)/SUM(V242:W242),"")</x:f>
      </x:c>
      <x:c r="K242" s="12" t="str">
        <x:f>IF(ISNUMBER(J242),(X242*J242+'Method'!$B$10*'Method'!$B$11)/(X242+'Method'!$B$10),"")</x:f>
      </x:c>
      <x:c r="L242" s="10" t="str">
        <x:f>IF(ISNUMBER(J242),COUNTIFS($J$7:$J$1929,"&gt;"&amp;J242)+1,"")</x:f>
      </x:c>
      <x:c r="M242" s="9" t="str">
        <x:v>Review required</x:v>
      </x:c>
      <x:c r="N242" s="9" t="str">
        <x:v>Concentration not explicit on both saved identities</x:v>
      </x:c>
      <x:c r="O242" s="9" t="str">
        <x:v>https://www.parfumo.com/Perfumes/Xerjoff/40-noeuds</x:v>
      </x:c>
      <x:c r="P242" s="9" t="str">
        <x:v>https://www.fragrantica.com/perfume/Xerjoff/40-Noeuds-79475.html</x:v>
      </x:c>
      <x:c r="Q242" s="9" t="str">
        <x:v>https://media.parfumo.com/perfumes/91/917a52-40-noeuds-xerjoff_1200.jpg?width=720&amp;aspect_ratio=1:1</x:v>
      </x:c>
      <x:c r="R242" s="9" t="str">
        <x:v>https://fimgs.net/mdimg/perfume-thumbs/375x500.79475.jpg</x:v>
      </x:c>
      <x:c r="S242" s="9" t="str">
        <x:v>40 Nœuds</x:v>
      </x:c>
      <x:c r="T242" s="11" t="str">
        <x:v>2022</x:v>
      </x:c>
      <x:c r="U242" s="10" t="n">
        <x:v>1268</x:v>
      </x:c>
      <x:c r="V242" s="14" t="n">
        <x:f>IF(AND(ISNUMBER(G242),G242&gt;0),LOG10(G242)*'Method'!$B$8,"")</x:f>
        <x:v>2.93097572287734</x:v>
      </x:c>
      <x:c r="W242" s="14" t="n">
        <x:f>IF(AND(ISNUMBER(I242),I242&gt;0),LOG10(I242)*'Method'!$B$9,"")</x:f>
        <x:v>1.6545486893969281</x:v>
      </x:c>
      <x:c r="X242" s="10" t="str">
        <x:f>IF(ISNUMBER(J242),SUM(G242,I242),"")</x:f>
      </x:c>
      <x:c r="Y242" s="10" t="str">
        <x:f>IF(ISNUMBER(K242),COUNTIFS($K$7:$K$1929,"&gt;"&amp;K242)+1,"")</x:f>
      </x:c>
      <x:c r="Z242" s="9" t="str"/>
      <x:c r="AA242" s="15" t="n">
        <x:v>46108</x:v>
      </x:c>
      <x:c r="AB242" s="9" t="str">
        <x:v>Unknown</x:v>
      </x:c>
    </x:row>
    <x:row r="243" ht="50" customHeight="1">
      <x:c r="A243" s="10" t="n">
        <x:f>IF(ISNUMBER(F243),RANK(F243,$F$7:$F$1929,0),"")</x:f>
        <x:v>177</x:v>
      </x:c>
      <x:c r="B243" s="9" t="str">
        <x:v>Gucci</x:v>
      </x:c>
      <x:c r="C243" s="9" t="str">
        <x:v>Guilty Absolu de Parfum pour Homme</x:v>
      </x:c>
      <x:c r="D243" s="9" t="str">
        <x:v>Absolu</x:v>
      </x:c>
      <x:c r="E243" s="11" t="n">
        <x:v>2025</x:v>
      </x:c>
      <x:c r="F243" s="13" t="n">
        <x:v>8.3</x:v>
      </x:c>
      <x:c r="G243" s="10" t="n">
        <x:v>267</x:v>
      </x:c>
      <x:c r="H243" s="12" t="n">
        <x:v>4.24</x:v>
      </x:c>
      <x:c r="I243" s="10" t="n">
        <x:v>627</x:v>
      </x:c>
      <x:c r="J243" s="12" t="n">
        <x:f>IF(AND(M243="URL identity aligns",ISNUMBER(F243),ISNUMBER(H243),G243&gt;0,I243&gt;0,SUM(V243:W243)&gt;0),(F243*V243+((H243-1)/4*10)*W243)/SUM(V243:W243),"")</x:f>
        <x:v>8.213088315124013</x:v>
      </x:c>
      <x:c r="K243" s="12" t="n">
        <x:f>IF(ISNUMBER(J243),(X243*J243+'Method'!$B$10*'Method'!$B$11)/(X243+'Method'!$B$10),"")</x:f>
        <x:v>7.995955758775407</x:v>
      </x:c>
      <x:c r="L243" s="10" t="n">
        <x:f>IF(ISNUMBER(J243),COUNTIFS($J$7:$J$1929,"&gt;"&amp;J243)+1,"")</x:f>
        <x:v>38</x:v>
      </x:c>
      <x:c r="M243" s="9" t="str">
        <x:v>URL identity aligns</x:v>
      </x:c>
      <x:c r="N243" s="9" t="str">
        <x:v>Brand, name tokens and concentration agree in saved URLs</x:v>
      </x:c>
      <x:c r="O243" s="9" t="str">
        <x:v>https://www.parfumo.com/Perfumes/Gucci/guilty-absolu-de-parfum-pour-homme</x:v>
      </x:c>
      <x:c r="P243" s="9" t="str">
        <x:v>https://www.fragrantica.com/perfume/Gucci/Gucci-Guilty-Absolu-de-Parfum-Pour-Homme-109086.html</x:v>
      </x:c>
      <x:c r="Q243" s="9" t="str">
        <x:v>https://media.parfumo.com/perfumes/bb/bbfdaa_guilty-absolu-de-parfum-pour-homme-gucci_1200.jpg?width=720&amp;aspect_ratio=1:1</x:v>
      </x:c>
      <x:c r="R243" s="9" t="str">
        <x:v>https://fimgs.net/mdimg/perfume-thumbs/375x500.109086.jpg</x:v>
      </x:c>
      <x:c r="S243" s="9" t="str">
        <x:v>Guilty Absolu de Parfum pour Homme</x:v>
      </x:c>
      <x:c r="T243" s="11" t="str">
        <x:v>2025</x:v>
      </x:c>
      <x:c r="U243" s="10" t="n">
        <x:v>781</x:v>
      </x:c>
      <x:c r="V243" s="14" t="n">
        <x:f>IF(AND(ISNUMBER(G243),G243&gt;0),LOG10(G243)*'Method'!$B$8,"")</x:f>
        <x:v>2.911813513637484</x:v>
      </x:c>
      <x:c r="W243" s="14" t="n">
        <x:f>IF(AND(ISNUMBER(I243),I243&gt;0),LOG10(I243)*'Method'!$B$9,"")</x:f>
        <x:v>2.237814032664576</x:v>
      </x:c>
      <x:c r="X243" s="10" t="n">
        <x:f>IF(ISNUMBER(J243),SUM(G243,I243),"")</x:f>
        <x:v>894</x:v>
      </x:c>
      <x:c r="Y243" s="10" t="n">
        <x:f>IF(ISNUMBER(K243),COUNTIFS($K$7:$K$1929,"&gt;"&amp;K243)+1,"")</x:f>
        <x:v>56</x:v>
      </x:c>
      <x:c r="Z243" s="9" t="str"/>
      <x:c r="AA243" s="15" t="n">
        <x:v>46108</x:v>
      </x:c>
      <x:c r="AB243" s="9" t="str">
        <x:v>Unknown</x:v>
      </x:c>
    </x:row>
    <x:row r="244" ht="50" customHeight="1">
      <x:c r="A244" s="10" t="n">
        <x:f>IF(ISNUMBER(F244),RANK(F244,$F$7:$F$1929,0),"")</x:f>
        <x:v>177</x:v>
      </x:c>
      <x:c r="B244" s="9" t="str">
        <x:v>Xerjoff</x:v>
      </x:c>
      <x:c r="C244" s="9" t="str">
        <x:v>Layla</x:v>
      </x:c>
      <x:c r="D244" s="9" t="str">
        <x:v>Not recorded</x:v>
      </x:c>
      <x:c r="E244" s="11" t="n">
        <x:v>2023</x:v>
      </x:c>
      <x:c r="F244" s="13" t="n">
        <x:v>8.3</x:v>
      </x:c>
      <x:c r="G244" s="10" t="n">
        <x:v>260</x:v>
      </x:c>
      <x:c r="H244" s="12" t="n">
        <x:v>3.94</x:v>
      </x:c>
      <x:c r="I244" s="10" t="n">
        <x:v>162</x:v>
      </x:c>
      <x:c r="J244" s="12" t="str">
        <x:f>IF(AND(M244="URL identity aligns",ISNUMBER(F244),ISNUMBER(H244),G244&gt;0,I244&gt;0,SUM(V244:W244)&gt;0),(F244*V244+((H244-1)/4*10)*W244)/SUM(V244:W244),"")</x:f>
      </x:c>
      <x:c r="K244" s="12" t="str">
        <x:f>IF(ISNUMBER(J244),(X244*J244+'Method'!$B$10*'Method'!$B$11)/(X244+'Method'!$B$10),"")</x:f>
      </x:c>
      <x:c r="L244" s="10" t="str">
        <x:f>IF(ISNUMBER(J244),COUNTIFS($J$7:$J$1929,"&gt;"&amp;J244)+1,"")</x:f>
      </x:c>
      <x:c r="M244" s="9" t="str">
        <x:v>Review required</x:v>
      </x:c>
      <x:c r="N244" s="9" t="str">
        <x:v>Concentration not explicit on both saved identities</x:v>
      </x:c>
      <x:c r="O244" s="9" t="str">
        <x:v>https://www.parfumo.com/Perfumes/Xerjoff/layla</x:v>
      </x:c>
      <x:c r="P244" s="9" t="str">
        <x:v>https://www.fragrantica.com/perfume/Xerjoff/Layla-80272.html</x:v>
      </x:c>
      <x:c r="Q244" s="9" t="str">
        <x:v>https://media.parfumo.com/perfumes/3d/3dc662-layla-xerjoff_1200.jpg?width=720&amp;aspect_ratio=1:1</x:v>
      </x:c>
      <x:c r="R244" s="9" t="str">
        <x:v>https://fimgs.net/mdimg/perfume-thumbs/375x500.80272.jpg</x:v>
      </x:c>
      <x:c r="S244" s="9" t="str">
        <x:v>Layla</x:v>
      </x:c>
      <x:c r="T244" s="11" t="str">
        <x:v>2023</x:v>
      </x:c>
      <x:c r="U244" s="10" t="n">
        <x:v>955</x:v>
      </x:c>
      <x:c r="V244" s="14" t="n">
        <x:f>IF(AND(ISNUMBER(G244),G244&gt;0),LOG10(G244)*'Method'!$B$8,"")</x:f>
        <x:v>2.897968017564984</x:v>
      </x:c>
      <x:c r="W244" s="14" t="n">
        <x:f>IF(AND(ISNUMBER(I244),I244&gt;0),LOG10(I244)*'Method'!$B$9,"")</x:f>
        <x:v>1.767612011634104</x:v>
      </x:c>
      <x:c r="X244" s="10" t="str">
        <x:f>IF(ISNUMBER(J244),SUM(G244,I244),"")</x:f>
      </x:c>
      <x:c r="Y244" s="10" t="str">
        <x:f>IF(ISNUMBER(K244),COUNTIFS($K$7:$K$1929,"&gt;"&amp;K244)+1,"")</x:f>
      </x:c>
      <x:c r="Z244" s="9" t="str"/>
      <x:c r="AA244" s="15" t="n">
        <x:v>46108</x:v>
      </x:c>
      <x:c r="AB244" s="9" t="str">
        <x:v>Unknown</x:v>
      </x:c>
    </x:row>
    <x:row r="245" ht="50" customHeight="1">
      <x:c r="A245" s="10" t="n">
        <x:f>IF(ISNUMBER(F245),RANK(F245,$F$7:$F$1929,0),"")</x:f>
        <x:v>177</x:v>
      </x:c>
      <x:c r="B245" s="9" t="str">
        <x:v>Dolce &amp; Gabbana</x:v>
      </x:c>
      <x:c r="C245" s="9" t="str">
        <x:v>Velvet Desert Oud</x:v>
      </x:c>
      <x:c r="D245" s="9" t="str">
        <x:v>Not recorded</x:v>
      </x:c>
      <x:c r="E245" s="11" t="n">
        <x:v>2013</x:v>
      </x:c>
      <x:c r="F245" s="13" t="n">
        <x:v>8.3</x:v>
      </x:c>
      <x:c r="G245" s="10" t="n">
        <x:v>260</x:v>
      </x:c>
      <x:c r="H245" s="12" t="n">
        <x:v>4.36</x:v>
      </x:c>
      <x:c r="I245" s="10" t="n">
        <x:v>850</x:v>
      </x:c>
      <x:c r="J245" s="12" t="str">
        <x:f>IF(AND(M245="URL identity aligns",ISNUMBER(F245),ISNUMBER(H245),G245&gt;0,I245&gt;0,SUM(V245:W245)&gt;0),(F245*V245+((H245-1)/4*10)*W245)/SUM(V245:W245),"")</x:f>
      </x:c>
      <x:c r="K245" s="12" t="str">
        <x:f>IF(ISNUMBER(J245),(X245*J245+'Method'!$B$10*'Method'!$B$11)/(X245+'Method'!$B$10),"")</x:f>
      </x:c>
      <x:c r="L245" s="10" t="str">
        <x:f>IF(ISNUMBER(J245),COUNTIFS($J$7:$J$1929,"&gt;"&amp;J245)+1,"")</x:f>
      </x:c>
      <x:c r="M245" s="9" t="str">
        <x:v>Review required</x:v>
      </x:c>
      <x:c r="N245" s="9" t="str">
        <x:v>Concentration not explicit on both saved identities</x:v>
      </x:c>
      <x:c r="O245" s="9" t="str">
        <x:v>https://www.parfumo.com/Perfumes/Dolce_Gabbana/Velvet_Desert_Oud</x:v>
      </x:c>
      <x:c r="P245" s="9" t="str">
        <x:v>https://www.fragrantica.com/perfume/Dolce-Gabbana/Velvet-Desert-Oud-18165.html</x:v>
      </x:c>
      <x:c r="Q245" s="9" t="str">
        <x:v>https://media.parfumo.com/perfumes/6c/6cf7d7-velvet-desert-oud-dolce-gabbana_1200.jpg?width=720&amp;aspect_ratio=1:1</x:v>
      </x:c>
      <x:c r="R245" s="9" t="str">
        <x:v>https://fimgs.net/mdimg/perfume-thumbs/375x500.18165.jpg</x:v>
      </x:c>
      <x:c r="S245" s="9" t="str">
        <x:v>Velvet Desert Oud</x:v>
      </x:c>
      <x:c r="T245" s="11" t="str">
        <x:v>2013</x:v>
      </x:c>
      <x:c r="U245" s="10" t="n">
        <x:v>1740</x:v>
      </x:c>
      <x:c r="V245" s="14" t="n">
        <x:f>IF(AND(ISNUMBER(G245),G245&gt;0),LOG10(G245)*'Method'!$B$8,"")</x:f>
        <x:v>2.897968017564984</x:v>
      </x:c>
      <x:c r="W245" s="14" t="n">
        <x:f>IF(AND(ISNUMBER(I245),I245&gt;0),LOG10(I245)*'Method'!$B$9,"")</x:f>
        <x:v>2.3435351405714324</x:v>
      </x:c>
      <x:c r="X245" s="10" t="str">
        <x:f>IF(ISNUMBER(J245),SUM(G245,I245),"")</x:f>
      </x:c>
      <x:c r="Y245" s="10" t="str">
        <x:f>IF(ISNUMBER(K245),COUNTIFS($K$7:$K$1929,"&gt;"&amp;K245)+1,"")</x:f>
      </x:c>
      <x:c r="Z245" s="9" t="str"/>
      <x:c r="AA245" s="15" t="n">
        <x:v>46108</x:v>
      </x:c>
      <x:c r="AB245" s="9" t="str">
        <x:v>Unknown</x:v>
      </x:c>
    </x:row>
    <x:row r="246" ht="50" customHeight="1">
      <x:c r="A246" s="10" t="n">
        <x:f>IF(ISNUMBER(F246),RANK(F246,$F$7:$F$1929,0),"")</x:f>
        <x:v>177</x:v>
      </x:c>
      <x:c r="B246" s="9" t="str">
        <x:v>Yves Saint Laurent</x:v>
      </x:c>
      <x:c r="C246" s="9" t="str">
        <x:v>24 Rue de L'Université</x:v>
      </x:c>
      <x:c r="D246" s="9" t="str">
        <x:v>Not recorded</x:v>
      </x:c>
      <x:c r="E246" s="11" t="n">
        <x:v>2017</x:v>
      </x:c>
      <x:c r="F246" s="13" t="n">
        <x:v>8.3</x:v>
      </x:c>
      <x:c r="G246" s="10" t="n">
        <x:v>239</x:v>
      </x:c>
      <x:c r="H246" s="12" t="n">
        <x:v>4.38</x:v>
      </x:c>
      <x:c r="I246" s="10" t="n">
        <x:v>552</x:v>
      </x:c>
      <x:c r="J246" s="12" t="str">
        <x:f>IF(AND(M246="URL identity aligns",ISNUMBER(F246),ISNUMBER(H246),G246&gt;0,I246&gt;0,SUM(V246:W246)&gt;0),(F246*V246+((H246-1)/4*10)*W246)/SUM(V246:W246),"")</x:f>
      </x:c>
      <x:c r="K246" s="12" t="str">
        <x:f>IF(ISNUMBER(J246),(X246*J246+'Method'!$B$10*'Method'!$B$11)/(X246+'Method'!$B$10),"")</x:f>
      </x:c>
      <x:c r="L246" s="10" t="str">
        <x:f>IF(ISNUMBER(J246),COUNTIFS($J$7:$J$1929,"&gt;"&amp;J246)+1,"")</x:f>
      </x:c>
      <x:c r="M246" s="9" t="str">
        <x:v>Review required</x:v>
      </x:c>
      <x:c r="N246" s="9" t="str">
        <x:v>Concentration not explicit on both saved identities</x:v>
      </x:c>
      <x:c r="O246" s="9" t="str">
        <x:v>https://www.parfumo.com/Perfumes/Yves_Saint_Laurent/24-rue-de-l-universite</x:v>
      </x:c>
      <x:c r="P246" s="9" t="str">
        <x:v>https://www.fragrantica.com/perfume/Yves-Saint-Laurent/24-rue-de-l-Universite-47671.html</x:v>
      </x:c>
      <x:c r="Q246" s="9" t="str">
        <x:v>https://media.parfumo.com/perfumes/ca/caae32-le-vestiaire-24-rue-de-l-universite-yves-saint-laurent_1200.jpg?width=720&amp;aspect_ratio=1:1</x:v>
      </x:c>
      <x:c r="R246" s="9" t="str">
        <x:v>https://fimgs.net/mdimg/perfume-thumbs/375x500.47671.jpg</x:v>
      </x:c>
      <x:c r="S246" s="9" t="str">
        <x:v>24 Rue de L'Université</x:v>
      </x:c>
      <x:c r="T246" s="11" t="str">
        <x:v>2017</x:v>
      </x:c>
      <x:c r="U246" s="10" t="n">
        <x:v>896</x:v>
      </x:c>
      <x:c r="V246" s="14" t="n">
        <x:f>IF(AND(ISNUMBER(G246),G246&gt;0),LOG10(G246)*'Method'!$B$8,"")</x:f>
        <x:v>2.854077481137768</x:v>
      </x:c>
      <x:c r="W246" s="14" t="n">
        <x:f>IF(AND(ISNUMBER(I246),I246&gt;0),LOG10(I246)*'Method'!$B$9,"")</x:f>
        <x:v>2.19355126218336</x:v>
      </x:c>
      <x:c r="X246" s="10" t="str">
        <x:f>IF(ISNUMBER(J246),SUM(G246,I246),"")</x:f>
      </x:c>
      <x:c r="Y246" s="10" t="str">
        <x:f>IF(ISNUMBER(K246),COUNTIFS($K$7:$K$1929,"&gt;"&amp;K246)+1,"")</x:f>
      </x:c>
      <x:c r="Z246" s="9" t="str"/>
      <x:c r="AA246" s="15" t="n">
        <x:v>46108</x:v>
      </x:c>
      <x:c r="AB246" s="9" t="str">
        <x:v>Unknown</x:v>
      </x:c>
    </x:row>
    <x:row r="247" ht="50" customHeight="1">
      <x:c r="A247" s="10" t="n">
        <x:f>IF(ISNUMBER(F247),RANK(F247,$F$7:$F$1929,0),"")</x:f>
        <x:v>177</x:v>
      </x:c>
      <x:c r="B247" s="9" t="str">
        <x:v>Tom Ford</x:v>
      </x:c>
      <x:c r="C247" s="9" t="str">
        <x:v>Tobacco Oud Intense</x:v>
      </x:c>
      <x:c r="D247" s="9" t="str">
        <x:v>Intense</x:v>
      </x:c>
      <x:c r="E247" s="11" t="n">
        <x:v>2017</x:v>
      </x:c>
      <x:c r="F247" s="13" t="n">
        <x:v>8.3</x:v>
      </x:c>
      <x:c r="G247" s="10" t="n">
        <x:v>238</x:v>
      </x:c>
      <x:c r="H247" s="12" t="n">
        <x:v>4.46</x:v>
      </x:c>
      <x:c r="I247" s="10" t="n">
        <x:v>604</x:v>
      </x:c>
      <x:c r="J247" s="12" t="str">
        <x:f>IF(AND(M247="URL identity aligns",ISNUMBER(F247),ISNUMBER(H247),G247&gt;0,I247&gt;0,SUM(V247:W247)&gt;0),(F247*V247+((H247-1)/4*10)*W247)/SUM(V247:W247),"")</x:f>
      </x:c>
      <x:c r="K247" s="12" t="str">
        <x:f>IF(ISNUMBER(J247),(X247*J247+'Method'!$B$10*'Method'!$B$11)/(X247+'Method'!$B$10),"")</x:f>
      </x:c>
      <x:c r="L247" s="10" t="str">
        <x:f>IF(ISNUMBER(J247),COUNTIFS($J$7:$J$1929,"&gt;"&amp;J247)+1,"")</x:f>
      </x:c>
      <x:c r="M247" s="9" t="str">
        <x:v>Review required</x:v>
      </x:c>
      <x:c r="N247" s="9" t="str">
        <x:v>Concentration not explicit on both saved identities</x:v>
      </x:c>
      <x:c r="O247" s="9" t="str">
        <x:v>https://www.parfumo.com/Perfumes/Tom_Ford/Tobacco_Oud_Intense</x:v>
      </x:c>
      <x:c r="P247" s="9" t="str">
        <x:v>https://www.fragrantica.com/perfume/Tom-Ford/Tobacco-Oud-Intense-46482.html</x:v>
      </x:c>
      <x:c r="Q247" s="9" t="str">
        <x:v>https://media.parfumo.com/perfumes/a0/a0455b-tobacco-oud-intense-tom-ford_1200.jpg?width=720&amp;aspect_ratio=1:1</x:v>
      </x:c>
      <x:c r="R247" s="9" t="str">
        <x:v>https://fimgs.net/mdimg/perfume-thumbs/375x500.46482.jpg</x:v>
      </x:c>
      <x:c r="S247" s="9" t="str">
        <x:v>Tobacco Oud Intense</x:v>
      </x:c>
      <x:c r="T247" s="11" t="str">
        <x:v>2017</x:v>
      </x:c>
      <x:c r="U247" s="10" t="n">
        <x:v>1170</x:v>
      </x:c>
      <x:c r="V247" s="14" t="n">
        <x:f>IF(AND(ISNUMBER(G247),G247&gt;0),LOG10(G247)*'Method'!$B$8,"")</x:f>
        <x:v>2.851892348467812</x:v>
      </x:c>
      <x:c r="W247" s="14" t="n">
        <x:f>IF(AND(ISNUMBER(I247),I247&gt;0),LOG10(I247)*'Method'!$B$9,"")</x:f>
        <x:v>2.2248295508969043</x:v>
      </x:c>
      <x:c r="X247" s="10" t="str">
        <x:f>IF(ISNUMBER(J247),SUM(G247,I247),"")</x:f>
      </x:c>
      <x:c r="Y247" s="10" t="str">
        <x:f>IF(ISNUMBER(K247),COUNTIFS($K$7:$K$1929,"&gt;"&amp;K247)+1,"")</x:f>
      </x:c>
      <x:c r="Z247" s="9" t="str"/>
      <x:c r="AA247" s="15" t="n">
        <x:v>46108</x:v>
      </x:c>
      <x:c r="AB247" s="9" t="str">
        <x:v>Unknown</x:v>
      </x:c>
    </x:row>
    <x:row r="248" ht="50" customHeight="1">
      <x:c r="A248" s="10" t="n">
        <x:f>IF(ISNUMBER(F248),RANK(F248,$F$7:$F$1929,0),"")</x:f>
        <x:v>177</x:v>
      </x:c>
      <x:c r="B248" s="9" t="str">
        <x:v>Guerlain</x:v>
      </x:c>
      <x:c r="C248" s="9" t="str">
        <x:v>L'Homme Idéal Cologne Forte</x:v>
      </x:c>
      <x:c r="D248" s="9" t="str">
        <x:v>Eau de Cologne</x:v>
      </x:c>
      <x:c r="E248" s="11" t="n">
        <x:v>2025</x:v>
      </x:c>
      <x:c r="F248" s="13" t="n">
        <x:v>8.3</x:v>
      </x:c>
      <x:c r="G248" s="10" t="n">
        <x:v>213</x:v>
      </x:c>
      <x:c r="H248" s="12" t="n">
        <x:v>4.5</x:v>
      </x:c>
      <x:c r="I248" s="10" t="n">
        <x:v>375</x:v>
      </x:c>
      <x:c r="J248" s="12" t="n">
        <x:f>IF(AND(M248="URL identity aligns",ISNUMBER(F248),ISNUMBER(H248),G248&gt;0,I248&gt;0,SUM(V248:W248)&gt;0),(F248*V248+((H248-1)/4*10)*W248)/SUM(V248:W248),"")</x:f>
        <x:v>8.490932967725147</x:v>
      </x:c>
      <x:c r="K248" s="12" t="n">
        <x:f>IF(ISNUMBER(J248),(X248*J248+'Method'!$B$10*'Method'!$B$11)/(X248+'Method'!$B$10),"")</x:f>
        <x:v>8.032096733229842</x:v>
      </x:c>
      <x:c r="L248" s="10" t="n">
        <x:f>IF(ISNUMBER(J248),COUNTIFS($J$7:$J$1929,"&gt;"&amp;J248)+1,"")</x:f>
        <x:v>10</x:v>
      </x:c>
      <x:c r="M248" s="9" t="str">
        <x:v>URL identity aligns</x:v>
      </x:c>
      <x:c r="N248" s="9" t="str">
        <x:v>Brand, name tokens and concentration agree in saved URLs</x:v>
      </x:c>
      <x:c r="O248" s="9" t="str">
        <x:v>https://www.parfumo.com/Perfumes/Guerlain/l-homme-ideal-cologne-forte</x:v>
      </x:c>
      <x:c r="P248" s="9" t="str">
        <x:v>https://www.fragrantica.com/perfume/Guerlain/L-Homme-Ideal-Cologne-Forte-121205.html</x:v>
      </x:c>
      <x:c r="Q248" s="9" t="str">
        <x:v>https://media.parfumo.com/perfumes/b8/b85674_l-homme-ideal-cologne-forte-guerlain_1200.jpg?width=720&amp;aspect_ratio=1:1</x:v>
      </x:c>
      <x:c r="R248" s="9" t="str">
        <x:v>https://fimgs.net/mdimg/perfume-thumbs/375x500.121205.jpg</x:v>
      </x:c>
      <x:c r="S248" s="9" t="str">
        <x:v>L'Homme Idéal Cologne Forte</x:v>
      </x:c>
      <x:c r="T248" s="11" t="str">
        <x:v>2025</x:v>
      </x:c>
      <x:c r="U248" s="10" t="n">
        <x:v>1133</x:v>
      </x:c>
      <x:c r="V248" s="14" t="n">
        <x:f>IF(AND(ISNUMBER(G248),G248&gt;0),LOG10(G248)*'Method'!$B$8,"")</x:f>
        <x:v>2.7940555241264877</x:v>
      </x:c>
      <x:c r="W248" s="14" t="n">
        <x:f>IF(AND(ISNUMBER(I248),I248&gt;0),LOG10(I248)*'Method'!$B$9,"")</x:f>
        <x:v>2.0592250141821764</x:v>
      </x:c>
      <x:c r="X248" s="10" t="n">
        <x:f>IF(ISNUMBER(J248),SUM(G248,I248),"")</x:f>
        <x:v>588</x:v>
      </x:c>
      <x:c r="Y248" s="10" t="n">
        <x:f>IF(ISNUMBER(K248),COUNTIFS($K$7:$K$1929,"&gt;"&amp;K248)+1,"")</x:f>
        <x:v>40</x:v>
      </x:c>
      <x:c r="Z248" s="9" t="str"/>
      <x:c r="AA248" s="15" t="n">
        <x:v>46108</x:v>
      </x:c>
      <x:c r="AB248" s="9" t="str">
        <x:v>Unknown</x:v>
      </x:c>
    </x:row>
    <x:row r="249" ht="50" customHeight="1">
      <x:c r="A249" s="10" t="n">
        <x:f>IF(ISNUMBER(F249),RANK(F249,$F$7:$F$1929,0),"")</x:f>
        <x:v>177</x:v>
      </x:c>
      <x:c r="B249" s="9" t="str">
        <x:v>Lattafa</x:v>
      </x:c>
      <x:c r="C249" s="9" t="str">
        <x:v>Asad Elixir Elixir أسد</x:v>
      </x:c>
      <x:c r="D249" s="9" t="str">
        <x:v>Elixir</x:v>
      </x:c>
      <x:c r="E249" s="11" t="n">
        <x:v>2025</x:v>
      </x:c>
      <x:c r="F249" s="13" t="n">
        <x:v>8.3</x:v>
      </x:c>
      <x:c r="G249" s="10" t="n">
        <x:v>207</x:v>
      </x:c>
      <x:c r="H249" s="12" t="n">
        <x:v>4.48</x:v>
      </x:c>
      <x:c r="I249" s="10" t="n">
        <x:v>1223</x:v>
      </x:c>
      <x:c r="J249" s="12" t="str">
        <x:f>IF(AND(M249="URL identity aligns",ISNUMBER(F249),ISNUMBER(H249),G249&gt;0,I249&gt;0,SUM(V249:W249)&gt;0),(F249*V249+((H249-1)/4*10)*W249)/SUM(V249:W249),"")</x:f>
      </x:c>
      <x:c r="K249" s="12" t="str">
        <x:f>IF(ISNUMBER(J249),(X249*J249+'Method'!$B$10*'Method'!$B$11)/(X249+'Method'!$B$10),"")</x:f>
      </x:c>
      <x:c r="L249" s="10" t="str">
        <x:f>IF(ISNUMBER(J249),COUNTIFS($J$7:$J$1929,"&gt;"&amp;J249)+1,"")</x:f>
      </x:c>
      <x:c r="M249" s="9" t="str">
        <x:v>Review required</x:v>
      </x:c>
      <x:c r="N249" s="9" t="str">
        <x:v>Brand differs between product URLs; Product, variant, gender or year terms differ between URLs; Concentration not explicit on both saved identities</x:v>
      </x:c>
      <x:c r="O249" s="9" t="str">
        <x:v>https://www.parfumo.com/Perfumes/Lattafa/asad-elixir-elixir</x:v>
      </x:c>
      <x:c r="P249" s="9" t="str">
        <x:v>https://www.fragrantica.com/perfume/Lattafa-Perfumes/Asad-Elixir-117616.html</x:v>
      </x:c>
      <x:c r="Q249" s="9" t="str">
        <x:v>https://media.parfumo.com/perfumes/a5/a56f13_asad-elixir-elixir-lattafa_1200.jpg?width=720&amp;aspect_ratio=1:1</x:v>
      </x:c>
      <x:c r="R249" s="9" t="str">
        <x:v>https://fimgs.net/mdimg/perfume-thumbs/375x500.117616.jpg</x:v>
      </x:c>
      <x:c r="S249" s="9" t="str">
        <x:v>Asad Elixir Elixir أسد</x:v>
      </x:c>
      <x:c r="T249" s="11" t="str">
        <x:v>2025</x:v>
      </x:c>
      <x:c r="U249" s="10" t="n">
        <x:v>96</x:v>
      </x:c>
      <x:c r="V249" s="14" t="n">
        <x:f>IF(AND(ISNUMBER(G249),G249&gt;0),LOG10(G249)*'Method'!$B$8,"")</x:f>
        <x:v>2.779164414548304</x:v>
      </x:c>
      <x:c r="W249" s="14" t="n">
        <x:f>IF(AND(ISNUMBER(I249),I249&gt;0),LOG10(I249)*'Method'!$B$9,"")</x:f>
        <x:v>2.469941165629032</x:v>
      </x:c>
      <x:c r="X249" s="10" t="str">
        <x:f>IF(ISNUMBER(J249),SUM(G249,I249),"")</x:f>
      </x:c>
      <x:c r="Y249" s="10" t="str">
        <x:f>IF(ISNUMBER(K249),COUNTIFS($K$7:$K$1929,"&gt;"&amp;K249)+1,"")</x:f>
      </x:c>
      <x:c r="Z249" s="9" t="str"/>
      <x:c r="AA249" s="15" t="n">
        <x:v>46108</x:v>
      </x:c>
      <x:c r="AB249" s="9" t="str">
        <x:v>Unknown</x:v>
      </x:c>
    </x:row>
    <x:row r="250" ht="50" customHeight="1">
      <x:c r="A250" s="10" t="n">
        <x:f>IF(ISNUMBER(F250),RANK(F250,$F$7:$F$1929,0),"")</x:f>
        <x:v>177</x:v>
      </x:c>
      <x:c r="B250" s="9" t="str">
        <x:v>Maison Alhambra</x:v>
      </x:c>
      <x:c r="C250" s="9" t="str">
        <x:v>Forbidden Love Lovely Cherie</x:v>
      </x:c>
      <x:c r="D250" s="9" t="str">
        <x:v>Not recorded</x:v>
      </x:c>
      <x:c r="E250" s="11"/>
      <x:c r="F250" s="13" t="n">
        <x:v>8.3</x:v>
      </x:c>
      <x:c r="G250" s="10" t="n">
        <x:v>200</x:v>
      </x:c>
      <x:c r="H250" s="12" t="n">
        <x:v>4.14</x:v>
      </x:c>
      <x:c r="I250" s="10" t="n">
        <x:v>1303</x:v>
      </x:c>
      <x:c r="J250" s="12" t="str">
        <x:f>IF(AND(M250="URL identity aligns",ISNUMBER(F250),ISNUMBER(H250),G250&gt;0,I250&gt;0,SUM(V250:W250)&gt;0),(F250*V250+((H250-1)/4*10)*W250)/SUM(V250:W250),"")</x:f>
      </x:c>
      <x:c r="K250" s="12" t="str">
        <x:f>IF(ISNUMBER(J250),(X250*J250+'Method'!$B$10*'Method'!$B$11)/(X250+'Method'!$B$10),"")</x:f>
      </x:c>
      <x:c r="L250" s="10" t="str">
        <x:f>IF(ISNUMBER(J250),COUNTIFS($J$7:$J$1929,"&gt;"&amp;J250)+1,"")</x:f>
      </x:c>
      <x:c r="M250" s="9" t="str">
        <x:v>Review required</x:v>
      </x:c>
      <x:c r="N250" s="9" t="str">
        <x:v>Product, variant, gender or year terms differ between URLs; Concentration not explicit on both saved identities</x:v>
      </x:c>
      <x:c r="O250" s="9" t="str">
        <x:v>https://www.parfumo.com/Perfumes/maison-alhambra/forbidden-love-lovely-cherie</x:v>
      </x:c>
      <x:c r="P250" s="9" t="str">
        <x:v>https://www.fragrantica.com/perfume/Maison-Alhambra/Lovely-Cherie-79944.html</x:v>
      </x:c>
      <x:c r="Q250" s="9" t="str">
        <x:v>https://media.parfumo.com/perfumes/53/53ffac_forbidden-love-lovely-cherie-maison-alhambra_1200.jpg?width=720&amp;aspect_ratio=1:1</x:v>
      </x:c>
      <x:c r="R250" s="9" t="str">
        <x:v>https://fimgs.net/mdimg/perfume-thumbs/375x500.79944.jpg</x:v>
      </x:c>
      <x:c r="S250" s="9" t="str">
        <x:v>Forbidden Love Lovely Cherie</x:v>
      </x:c>
      <x:c r="T250" s="11" t="str"/>
      <x:c r="U250" s="10" t="n">
        <x:v>925</x:v>
      </x:c>
      <x:c r="V250" s="14" t="n">
        <x:f>IF(AND(ISNUMBER(G250),G250&gt;0),LOG10(G250)*'Method'!$B$8,"")</x:f>
        <x:v>2.7612359947967757</x:v>
      </x:c>
      <x:c r="W250" s="14" t="n">
        <x:f>IF(AND(ISNUMBER(I250),I250&gt;0),LOG10(I250)*'Method'!$B$9,"")</x:f>
        <x:v>2.491955532570064</x:v>
      </x:c>
      <x:c r="X250" s="10" t="str">
        <x:f>IF(ISNUMBER(J250),SUM(G250,I250),"")</x:f>
      </x:c>
      <x:c r="Y250" s="10" t="str">
        <x:f>IF(ISNUMBER(K250),COUNTIFS($K$7:$K$1929,"&gt;"&amp;K250)+1,"")</x:f>
      </x:c>
      <x:c r="Z250" s="9" t="str"/>
      <x:c r="AA250" s="15" t="n">
        <x:v>46108</x:v>
      </x:c>
      <x:c r="AB250" s="9" t="str">
        <x:v>Unknown</x:v>
      </x:c>
    </x:row>
    <x:row r="251" ht="50" customHeight="1">
      <x:c r="A251" s="10" t="n">
        <x:f>IF(ISNUMBER(F251),RANK(F251,$F$7:$F$1929,0),"")</x:f>
        <x:v>177</x:v>
      </x:c>
      <x:c r="B251" s="9" t="str">
        <x:v>Ahmed Al Maghribi</x:v>
      </x:c>
      <x:c r="C251" s="9" t="str">
        <x:v>Ignite Oud</x:v>
      </x:c>
      <x:c r="D251" s="9" t="str">
        <x:v>Not recorded</x:v>
      </x:c>
      <x:c r="E251" s="11" t="n">
        <x:v>2024</x:v>
      </x:c>
      <x:c r="F251" s="13" t="n">
        <x:v>8.3</x:v>
      </x:c>
      <x:c r="G251" s="10" t="n">
        <x:v>197</x:v>
      </x:c>
      <x:c r="H251" s="12" t="n">
        <x:v>4.43</x:v>
      </x:c>
      <x:c r="I251" s="10" t="n">
        <x:v>326</x:v>
      </x:c>
      <x:c r="J251" s="12" t="str">
        <x:f>IF(AND(M251="URL identity aligns",ISNUMBER(F251),ISNUMBER(H251),G251&gt;0,I251&gt;0,SUM(V251:W251)&gt;0),(F251*V251+((H251-1)/4*10)*W251)/SUM(V251:W251),"")</x:f>
      </x:c>
      <x:c r="K251" s="12" t="str">
        <x:f>IF(ISNUMBER(J251),(X251*J251+'Method'!$B$10*'Method'!$B$11)/(X251+'Method'!$B$10),"")</x:f>
      </x:c>
      <x:c r="L251" s="10" t="str">
        <x:f>IF(ISNUMBER(J251),COUNTIFS($J$7:$J$1929,"&gt;"&amp;J251)+1,"")</x:f>
      </x:c>
      <x:c r="M251" s="9" t="str">
        <x:v>Review required</x:v>
      </x:c>
      <x:c r="N251" s="9" t="str">
        <x:v>Concentration not explicit on both saved identities</x:v>
      </x:c>
      <x:c r="O251" s="9" t="str">
        <x:v>https://www.parfumo.com/Perfumes/Ahmed_Al_Maghribi/ignite-oud</x:v>
      </x:c>
      <x:c r="P251" s="9" t="str">
        <x:v>https://www.fragrantica.com/perfume/Ahmed-Al-Maghribi/Ignite-Oud-99960.html</x:v>
      </x:c>
      <x:c r="Q251" s="9" t="str">
        <x:v>https://media.parfumo.com/perfumes/83/83b790-ignite-oud-ahmed-al-maghribi_1200.jpg?width=720&amp;aspect_ratio=1:1</x:v>
      </x:c>
      <x:c r="R251" s="9" t="str">
        <x:v>https://fimgs.net/mdimg/perfume-thumbs/375x500.99960.jpg</x:v>
      </x:c>
      <x:c r="S251" s="9" t="str">
        <x:v>Ignite Oud</x:v>
      </x:c>
      <x:c r="T251" s="11" t="str">
        <x:v>2024</x:v>
      </x:c>
      <x:c r="U251" s="10" t="n">
        <x:v>1111</x:v>
      </x:c>
      <x:c r="V251" s="14" t="n">
        <x:f>IF(AND(ISNUMBER(G251),G251&gt;0),LOG10(G251)*'Method'!$B$8,"")</x:f>
        <x:v>2.7533594713939076</x:v>
      </x:c>
      <x:c r="W251" s="14" t="n">
        <x:f>IF(AND(ISNUMBER(I251),I251&gt;0),LOG10(I251)*'Method'!$B$9,"")</x:f>
        <x:v>2.010574080054352</x:v>
      </x:c>
      <x:c r="X251" s="10" t="str">
        <x:f>IF(ISNUMBER(J251),SUM(G251,I251),"")</x:f>
      </x:c>
      <x:c r="Y251" s="10" t="str">
        <x:f>IF(ISNUMBER(K251),COUNTIFS($K$7:$K$1929,"&gt;"&amp;K251)+1,"")</x:f>
      </x:c>
      <x:c r="Z251" s="9" t="str"/>
      <x:c r="AA251" s="15" t="n">
        <x:v>46108</x:v>
      </x:c>
      <x:c r="AB251" s="9" t="str">
        <x:v>Unknown</x:v>
      </x:c>
    </x:row>
    <x:row r="252" ht="50" customHeight="1">
      <x:c r="A252" s="10" t="n">
        <x:f>IF(ISNUMBER(F252),RANK(F252,$F$7:$F$1929,0),"")</x:f>
        <x:v>177</x:v>
      </x:c>
      <x:c r="B252" s="9" t="str">
        <x:v>Paris Corner</x:v>
      </x:c>
      <x:c r="C252" s="9" t="str">
        <x:v>Marshmallow Blush</x:v>
      </x:c>
      <x:c r="D252" s="9" t="str">
        <x:v>Not recorded</x:v>
      </x:c>
      <x:c r="E252" s="11" t="n">
        <x:v>2025</x:v>
      </x:c>
      <x:c r="F252" s="13" t="n">
        <x:v>8.3</x:v>
      </x:c>
      <x:c r="G252" s="10" t="n">
        <x:v>193</x:v>
      </x:c>
      <x:c r="H252" s="12" t="n">
        <x:v>4.33</x:v>
      </x:c>
      <x:c r="I252" s="10" t="n">
        <x:v>1690</x:v>
      </x:c>
      <x:c r="J252" s="12" t="str">
        <x:f>IF(AND(M252="URL identity aligns",ISNUMBER(F252),ISNUMBER(H252),G252&gt;0,I252&gt;0,SUM(V252:W252)&gt;0),(F252*V252+((H252-1)/4*10)*W252)/SUM(V252:W252),"")</x:f>
      </x:c>
      <x:c r="K252" s="12" t="str">
        <x:f>IF(ISNUMBER(J252),(X252*J252+'Method'!$B$10*'Method'!$B$11)/(X252+'Method'!$B$10),"")</x:f>
      </x:c>
      <x:c r="L252" s="10" t="str">
        <x:f>IF(ISNUMBER(J252),COUNTIFS($J$7:$J$1929,"&gt;"&amp;J252)+1,"")</x:f>
      </x:c>
      <x:c r="M252" s="9" t="str">
        <x:v>Review required</x:v>
      </x:c>
      <x:c r="N252" s="9" t="str">
        <x:v>Concentration not explicit on both saved identities</x:v>
      </x:c>
      <x:c r="O252" s="9" t="str">
        <x:v>https://www.parfumo.com/Perfumes/paris-corner/marshmallow-blush</x:v>
      </x:c>
      <x:c r="P252" s="9" t="str">
        <x:v>https://www.fragrantica.com/perfume/PARIS-CORNER/Marshmallow-Blush-102791.html</x:v>
      </x:c>
      <x:c r="Q252" s="9" t="str">
        <x:v>https://media.parfumo.com/perfumes/5d/5db6bc_marshmallow-blush-paris-corner_1200.jpg?width=720&amp;aspect_ratio=1:1</x:v>
      </x:c>
      <x:c r="R252" s="9" t="str">
        <x:v>https://fimgs.net/mdimg/perfume-thumbs/375x500.102791.jpg</x:v>
      </x:c>
      <x:c r="S252" s="9" t="str">
        <x:v>Marshmallow Blush</x:v>
      </x:c>
      <x:c r="T252" s="11" t="str">
        <x:v>2025</x:v>
      </x:c>
      <x:c r="U252" s="10" t="n">
        <x:v>1327</x:v>
      </x:c>
      <x:c r="V252" s="14" t="n">
        <x:f>IF(AND(ISNUMBER(G252),G252&gt;0),LOG10(G252)*'Method'!$B$8,"")</x:f>
        <x:v>2.7426687708093236</x:v>
      </x:c>
      <x:c r="W252" s="14" t="n">
        <x:f>IF(AND(ISNUMBER(I252),I252&gt;0),LOG10(I252)*'Method'!$B$9,"")</x:f>
        <x:v>2.582309363690936</x:v>
      </x:c>
      <x:c r="X252" s="10" t="str">
        <x:f>IF(ISNUMBER(J252),SUM(G252,I252),"")</x:f>
      </x:c>
      <x:c r="Y252" s="10" t="str">
        <x:f>IF(ISNUMBER(K252),COUNTIFS($K$7:$K$1929,"&gt;"&amp;K252)+1,"")</x:f>
      </x:c>
      <x:c r="Z252" s="9" t="str"/>
      <x:c r="AA252" s="15" t="n">
        <x:v>46108</x:v>
      </x:c>
      <x:c r="AB252" s="9" t="str">
        <x:v>Unknown</x:v>
      </x:c>
    </x:row>
    <x:row r="253" ht="50" customHeight="1">
      <x:c r="A253" s="10" t="n">
        <x:f>IF(ISNUMBER(F253),RANK(F253,$F$7:$F$1929,0),"")</x:f>
        <x:v>177</x:v>
      </x:c>
      <x:c r="B253" s="9" t="str">
        <x:v>Guerlain</x:v>
      </x:c>
      <x:c r="C253" s="9" t="str">
        <x:v>Iris Pallida Extrait 6</x:v>
      </x:c>
      <x:c r="D253" s="9" t="str">
        <x:v>Extrait de Parfum</x:v>
      </x:c>
      <x:c r="E253" s="11" t="n">
        <x:v>2023</x:v>
      </x:c>
      <x:c r="F253" s="13" t="n">
        <x:v>8.3</x:v>
      </x:c>
      <x:c r="G253" s="10" t="n">
        <x:v>190</x:v>
      </x:c>
      <x:c r="H253" s="12" t="n">
        <x:v>4.19</x:v>
      </x:c>
      <x:c r="I253" s="10" t="n">
        <x:v>468</x:v>
      </x:c>
      <x:c r="J253" s="12" t="n">
        <x:f>IF(AND(M253="URL identity aligns",ISNUMBER(F253),ISNUMBER(H253),G253&gt;0,I253&gt;0,SUM(V253:W253)&gt;0),(F253*V253+((H253-1)/4*10)*W253)/SUM(V253:W253),"")</x:f>
        <x:v>8.15746119064058</x:v>
      </x:c>
      <x:c r="K253" s="12" t="n">
        <x:f>IF(ISNUMBER(J253),(X253*J253+'Method'!$B$10*'Method'!$B$11)/(X253+'Method'!$B$10),"")</x:f>
        <x:v>7.964034998888645</x:v>
      </x:c>
      <x:c r="L253" s="10" t="n">
        <x:f>IF(ISNUMBER(J253),COUNTIFS($J$7:$J$1929,"&gt;"&amp;J253)+1,"")</x:f>
        <x:v>50</x:v>
      </x:c>
      <x:c r="M253" s="9" t="str">
        <x:v>URL identity aligns</x:v>
      </x:c>
      <x:c r="N253" s="9" t="str">
        <x:v>Brand, name tokens and concentration agree in saved URLs</x:v>
      </x:c>
      <x:c r="O253" s="9" t="str">
        <x:v>https://www.parfumo.com/Perfumes/Guerlain/iris-pallida-extrait-6</x:v>
      </x:c>
      <x:c r="P253" s="9" t="str">
        <x:v>https://www.fragrantica.com/perfume/Guerlain/Iris-Pallida-Extrait-6-87536.html</x:v>
      </x:c>
      <x:c r="Q253" s="9" t="str">
        <x:v>https://media.parfumo.com/perfumes/dd/dda1d0-iris-pallida-extrait-6-guerlain_1200.jpg?width=720&amp;aspect_ratio=1:1</x:v>
      </x:c>
      <x:c r="R253" s="9" t="str">
        <x:v>https://fimgs.net/mdimg/perfume-thumbs/375x500.87536.jpg</x:v>
      </x:c>
      <x:c r="S253" s="9" t="str">
        <x:v>Iris Pallida Extrait 6</x:v>
      </x:c>
      <x:c r="T253" s="11" t="str">
        <x:v>2023</x:v>
      </x:c>
      <x:c r="U253" s="10" t="n">
        <x:v>914</x:v>
      </x:c>
      <x:c r="V253" s="14" t="n">
        <x:f>IF(AND(ISNUMBER(G253),G253&gt;0),LOG10(G253)*'Method'!$B$8,"")</x:f>
        <x:v>2.734504321143396</x:v>
      </x:c>
      <x:c r="W253" s="14" t="n">
        <x:f>IF(AND(ISNUMBER(I253),I253&gt;0),LOG10(I253)*'Method'!$B$9,"")</x:f>
        <x:v>2.136196682459296</x:v>
      </x:c>
      <x:c r="X253" s="10" t="n">
        <x:f>IF(ISNUMBER(J253),SUM(G253,I253),"")</x:f>
        <x:v>658</x:v>
      </x:c>
      <x:c r="Y253" s="10" t="n">
        <x:f>IF(ISNUMBER(K253),COUNTIFS($K$7:$K$1929,"&gt;"&amp;K253)+1,"")</x:f>
        <x:v>66</x:v>
      </x:c>
      <x:c r="Z253" s="9" t="str"/>
      <x:c r="AA253" s="15" t="n">
        <x:v>46108</x:v>
      </x:c>
      <x:c r="AB253" s="9" t="str">
        <x:v>Unknown</x:v>
      </x:c>
    </x:row>
    <x:row r="254" ht="50" customHeight="1">
      <x:c r="A254" s="10" t="n">
        <x:f>IF(ISNUMBER(F254),RANK(F254,$F$7:$F$1929,0),"")</x:f>
        <x:v>177</x:v>
      </x:c>
      <x:c r="B254" s="9" t="str">
        <x:v>Yves Saint Laurent</x:v>
      </x:c>
      <x:c r="C254" s="9" t="str">
        <x:v>6 Place Saint Sulpice</x:v>
      </x:c>
      <x:c r="D254" s="9" t="str">
        <x:v>Not recorded</x:v>
      </x:c>
      <x:c r="E254" s="11" t="n">
        <x:v>2017</x:v>
      </x:c>
      <x:c r="F254" s="13" t="n">
        <x:v>8.3</x:v>
      </x:c>
      <x:c r="G254" s="10" t="n">
        <x:v>173</x:v>
      </x:c>
      <x:c r="H254" s="12" t="n">
        <x:v>4.5</x:v>
      </x:c>
      <x:c r="I254" s="10" t="n">
        <x:v>673</x:v>
      </x:c>
      <x:c r="J254" s="12" t="str">
        <x:f>IF(AND(M254="URL identity aligns",ISNUMBER(F254),ISNUMBER(H254),G254&gt;0,I254&gt;0,SUM(V254:W254)&gt;0),(F254*V254+((H254-1)/4*10)*W254)/SUM(V254:W254),"")</x:f>
      </x:c>
      <x:c r="K254" s="12" t="str">
        <x:f>IF(ISNUMBER(J254),(X254*J254+'Method'!$B$10*'Method'!$B$11)/(X254+'Method'!$B$10),"")</x:f>
      </x:c>
      <x:c r="L254" s="10" t="str">
        <x:f>IF(ISNUMBER(J254),COUNTIFS($J$7:$J$1929,"&gt;"&amp;J254)+1,"")</x:f>
      </x:c>
      <x:c r="M254" s="9" t="str">
        <x:v>Review required</x:v>
      </x:c>
      <x:c r="N254" s="9" t="str">
        <x:v>Concentration not explicit on both saved identities</x:v>
      </x:c>
      <x:c r="O254" s="9" t="str">
        <x:v>https://www.parfumo.com/Perfumes/Yves_Saint_Laurent/6-place-saint-sulpice</x:v>
      </x:c>
      <x:c r="P254" s="9" t="str">
        <x:v>https://www.fragrantica.com/perfume/Yves-Saint-Laurent/6-place-Saint-Sulpice-47737.html</x:v>
      </x:c>
      <x:c r="Q254" s="9" t="str">
        <x:v>https://media.parfumo.com/perfumes/a4/a4e1f8_6-place-saint-sulpice-yves-saint-laurent_1200.jpg?width=720&amp;aspect_ratio=1:1</x:v>
      </x:c>
      <x:c r="R254" s="9" t="str">
        <x:v>https://fimgs.net/mdimg/perfume-thumbs/375x500.47737.jpg</x:v>
      </x:c>
      <x:c r="S254" s="9" t="str">
        <x:v>6 Place Saint Sulpice</x:v>
      </x:c>
      <x:c r="T254" s="11" t="str">
        <x:v>2017</x:v>
      </x:c>
      <x:c r="U254" s="10" t="n">
        <x:v>1533</x:v>
      </x:c>
      <x:c r="V254" s="14" t="n">
        <x:f>IF(AND(ISNUMBER(G254),G254&gt;0),LOG10(G254)*'Method'!$B$8,"")</x:f>
        <x:v>2.6856553237545597</x:v>
      </x:c>
      <x:c r="W254" s="14" t="n">
        <x:f>IF(AND(ISNUMBER(I254),I254&gt;0),LOG10(I254)*'Method'!$B$9,"")</x:f>
        <x:v>2.2624120513791843</x:v>
      </x:c>
      <x:c r="X254" s="10" t="str">
        <x:f>IF(ISNUMBER(J254),SUM(G254,I254),"")</x:f>
      </x:c>
      <x:c r="Y254" s="10" t="str">
        <x:f>IF(ISNUMBER(K254),COUNTIFS($K$7:$K$1929,"&gt;"&amp;K254)+1,"")</x:f>
      </x:c>
      <x:c r="Z254" s="9" t="str"/>
      <x:c r="AA254" s="15" t="n">
        <x:v>46108</x:v>
      </x:c>
      <x:c r="AB254" s="9" t="str">
        <x:v>Unknown</x:v>
      </x:c>
    </x:row>
    <x:row r="255" ht="50" customHeight="1">
      <x:c r="A255" s="10" t="n">
        <x:f>IF(ISNUMBER(F255),RANK(F255,$F$7:$F$1929,0),"")</x:f>
        <x:v>177</x:v>
      </x:c>
      <x:c r="B255" s="9" t="str">
        <x:v>Essential Parfums</x:v>
      </x:c>
      <x:c r="C255" s="9" t="str">
        <x:v>Bois Impérial</x:v>
      </x:c>
      <x:c r="D255" s="9" t="str">
        <x:v>Extrait de Parfum</x:v>
      </x:c>
      <x:c r="E255" s="11" t="n">
        <x:v>2024</x:v>
      </x:c>
      <x:c r="F255" s="13" t="n">
        <x:v>8.3</x:v>
      </x:c>
      <x:c r="G255" s="10" t="n">
        <x:v>164</x:v>
      </x:c>
      <x:c r="H255" s="12" t="n">
        <x:v>4.28</x:v>
      </x:c>
      <x:c r="I255" s="10" t="n">
        <x:v>880</x:v>
      </x:c>
      <x:c r="J255" s="12" t="n">
        <x:f>IF(AND(M255="URL identity aligns",ISNUMBER(F255),ISNUMBER(H255),G255&gt;0,I255&gt;0,SUM(V255:W255)&gt;0),(F255*V255+((H255-1)/4*10)*W255)/SUM(V255:W255),"")</x:f>
        <x:v>8.253014187527105</x:v>
      </x:c>
      <x:c r="K255" s="12" t="n">
        <x:f>IF(ISNUMBER(J255),(X255*J255+'Method'!$B$10*'Method'!$B$11)/(X255+'Method'!$B$10),"")</x:f>
        <x:v>8.019618121503616</x:v>
      </x:c>
      <x:c r="L255" s="10" t="n">
        <x:f>IF(ISNUMBER(J255),COUNTIFS($J$7:$J$1929,"&gt;"&amp;J255)+1,"")</x:f>
        <x:v>34</x:v>
      </x:c>
      <x:c r="M255" s="9" t="str">
        <x:v>URL identity aligns</x:v>
      </x:c>
      <x:c r="N255" s="9" t="str">
        <x:v>Brand, name tokens and concentration agree in saved URLs</x:v>
      </x:c>
      <x:c r="O255" s="9" t="str">
        <x:v>https://www.parfumo.com/Perfumes/Essential_Parfums/bois-imperial-extrait-de-parfum</x:v>
      </x:c>
      <x:c r="P255" s="9" t="str">
        <x:v>https://www.fragrantica.com/perfume/Essential-Parfums/Bois-Imperial-Extrait-97259.html</x:v>
      </x:c>
      <x:c r="Q255" s="9" t="str">
        <x:v>https://media.parfumo.com/perfumes/1e/1e9a9d-bois-imperial-extrait-de-parfum-essential-parfums_1200.jpg?width=720&amp;aspect_ratio=1:1</x:v>
      </x:c>
      <x:c r="R255" s="9" t="str">
        <x:v>https://fimgs.net/mdimg/perfume-thumbs/375x500.97259.jpg</x:v>
      </x:c>
      <x:c r="S255" s="9" t="str">
        <x:v>Bois Impérial</x:v>
      </x:c>
      <x:c r="T255" s="11" t="str">
        <x:v>2024</x:v>
      </x:c>
      <x:c r="U255" s="10" t="n">
        <x:v>1812</x:v>
      </x:c>
      <x:c r="V255" s="14" t="n">
        <x:f>IF(AND(ISNUMBER(G255),G255&gt;0),LOG10(G255)*'Method'!$B$8,"")</x:f>
        <x:v>2.6578126176572403</x:v>
      </x:c>
      <x:c r="W255" s="14" t="n">
        <x:f>IF(AND(ISNUMBER(I255),I255&gt;0),LOG10(I255)*'Method'!$B$9,"")</x:f>
        <x:v>2.355586137720136</x:v>
      </x:c>
      <x:c r="X255" s="10" t="n">
        <x:f>IF(ISNUMBER(J255),SUM(G255,I255),"")</x:f>
        <x:v>1044</x:v>
      </x:c>
      <x:c r="Y255" s="10" t="n">
        <x:f>IF(ISNUMBER(K255),COUNTIFS($K$7:$K$1929,"&gt;"&amp;K255)+1,"")</x:f>
        <x:v>43</x:v>
      </x:c>
      <x:c r="Z255" s="9" t="str"/>
      <x:c r="AA255" s="15" t="n">
        <x:v>46108</x:v>
      </x:c>
      <x:c r="AB255" s="9" t="str">
        <x:v>Unknown</x:v>
      </x:c>
    </x:row>
    <x:row r="256" ht="50" customHeight="1">
      <x:c r="A256" s="10" t="n">
        <x:f>IF(ISNUMBER(F256),RANK(F256,$F$7:$F$1929,0),"")</x:f>
        <x:v>177</x:v>
      </x:c>
      <x:c r="B256" s="9" t="str">
        <x:v>Clive Christian</x:v>
      </x:c>
      <x:c r="C256" s="9" t="str">
        <x:v>L: Red Tea Vetiver</x:v>
      </x:c>
      <x:c r="D256" s="9" t="str">
        <x:v>Not recorded</x:v>
      </x:c>
      <x:c r="E256" s="11" t="n">
        <x:v>2025</x:v>
      </x:c>
      <x:c r="F256" s="13" t="n">
        <x:v>8.3</x:v>
      </x:c>
      <x:c r="G256" s="10" t="n">
        <x:v>164</x:v>
      </x:c>
      <x:c r="H256" s="12" t="n">
        <x:v>4.13</x:v>
      </x:c>
      <x:c r="I256" s="10" t="n">
        <x:v>268</x:v>
      </x:c>
      <x:c r="J256" s="12" t="str">
        <x:f>IF(AND(M256="URL identity aligns",ISNUMBER(F256),ISNUMBER(H256),G256&gt;0,I256&gt;0,SUM(V256:W256)&gt;0),(F256*V256+((H256-1)/4*10)*W256)/SUM(V256:W256),"")</x:f>
      </x:c>
      <x:c r="K256" s="12" t="str">
        <x:f>IF(ISNUMBER(J256),(X256*J256+'Method'!$B$10*'Method'!$B$11)/(X256+'Method'!$B$10),"")</x:f>
      </x:c>
      <x:c r="L256" s="10" t="str">
        <x:f>IF(ISNUMBER(J256),COUNTIFS($J$7:$J$1929,"&gt;"&amp;J256)+1,"")</x:f>
      </x:c>
      <x:c r="M256" s="9" t="str">
        <x:v>Review required</x:v>
      </x:c>
      <x:c r="N256" s="9" t="str">
        <x:v>Concentration not explicit on both saved identities</x:v>
      </x:c>
      <x:c r="O256" s="9" t="str">
        <x:v>https://www.parfumo.com/Perfumes/Clive_Christian/l-red-tea-vetiver</x:v>
      </x:c>
      <x:c r="P256" s="9" t="str">
        <x:v>https://www.fragrantica.com/perfume/Clive-Christian/L-Red-Tea-Vetiver-101977.html</x:v>
      </x:c>
      <x:c r="Q256" s="9" t="str">
        <x:v>https://media.parfumo.com/perfumes/69/69dbf1_l-red-tea-vetiver-clive-christian_1200.jpg?width=720&amp;aspect_ratio=1:1</x:v>
      </x:c>
      <x:c r="R256" s="9" t="str">
        <x:v>https://fimgs.net/mdimg/perfume-thumbs/375x500.101977.jpg</x:v>
      </x:c>
      <x:c r="S256" s="9" t="str">
        <x:v>L: Red Tea Vetiver</x:v>
      </x:c>
      <x:c r="T256" s="11" t="str">
        <x:v>2025</x:v>
      </x:c>
      <x:c r="U256" s="10" t="n">
        <x:v>826</x:v>
      </x:c>
      <x:c r="V256" s="14" t="n">
        <x:f>IF(AND(ISNUMBER(G256),G256&gt;0),LOG10(G256)*'Method'!$B$8,"")</x:f>
        <x:v>2.6578126176572403</x:v>
      </x:c>
      <x:c r="W256" s="14" t="n">
        <x:f>IF(AND(ISNUMBER(I256),I256&gt;0),LOG10(I256)*'Method'!$B$9,"")</x:f>
        <x:v>1.942507835223032</x:v>
      </x:c>
      <x:c r="X256" s="10" t="str">
        <x:f>IF(ISNUMBER(J256),SUM(G256,I256),"")</x:f>
      </x:c>
      <x:c r="Y256" s="10" t="str">
        <x:f>IF(ISNUMBER(K256),COUNTIFS($K$7:$K$1929,"&gt;"&amp;K256)+1,"")</x:f>
      </x:c>
      <x:c r="Z256" s="9" t="str"/>
      <x:c r="AA256" s="15" t="n">
        <x:v>46108</x:v>
      </x:c>
      <x:c r="AB256" s="9" t="str">
        <x:v>Unknown</x:v>
      </x:c>
    </x:row>
    <x:row r="257" ht="50" customHeight="1">
      <x:c r="A257" s="10" t="n">
        <x:f>IF(ISNUMBER(F257),RANK(F257,$F$7:$F$1929,0),"")</x:f>
        <x:v>177</x:v>
      </x:c>
      <x:c r="B257" s="9" t="str">
        <x:v>City Rhythm</x:v>
      </x:c>
      <x:c r="C257" s="9" t="str">
        <x:v>Miami</x:v>
      </x:c>
      <x:c r="D257" s="9" t="str">
        <x:v>Not recorded</x:v>
      </x:c>
      <x:c r="E257" s="11" t="n">
        <x:v>2021</x:v>
      </x:c>
      <x:c r="F257" s="13" t="n">
        <x:v>8.3</x:v>
      </x:c>
      <x:c r="G257" s="10" t="n">
        <x:v>159</x:v>
      </x:c>
      <x:c r="H257" s="12" t="n">
        <x:v>4.44</x:v>
      </x:c>
      <x:c r="I257" s="10" t="n">
        <x:v>715</x:v>
      </x:c>
      <x:c r="J257" s="12" t="str">
        <x:f>IF(AND(M257="URL identity aligns",ISNUMBER(F257),ISNUMBER(H257),G257&gt;0,I257&gt;0,SUM(V257:W257)&gt;0),(F257*V257+((H257-1)/4*10)*W257)/SUM(V257:W257),"")</x:f>
      </x:c>
      <x:c r="K257" s="12" t="str">
        <x:f>IF(ISNUMBER(J257),(X257*J257+'Method'!$B$10*'Method'!$B$11)/(X257+'Method'!$B$10),"")</x:f>
      </x:c>
      <x:c r="L257" s="10" t="str">
        <x:f>IF(ISNUMBER(J257),COUNTIFS($J$7:$J$1929,"&gt;"&amp;J257)+1,"")</x:f>
      </x:c>
      <x:c r="M257" s="9" t="str">
        <x:v>Review required</x:v>
      </x:c>
      <x:c r="N257" s="9" t="str">
        <x:v>Concentration not explicit on both saved identities</x:v>
      </x:c>
      <x:c r="O257" s="9" t="str">
        <x:v>https://www.parfumo.com/Perfumes/city-rhythm/miami</x:v>
      </x:c>
      <x:c r="P257" s="9" t="str">
        <x:v>https://www.fragrantica.com/perfume/City-Rhythm/Miami-75008.html</x:v>
      </x:c>
      <x:c r="Q257" s="9" t="str">
        <x:v>https://media.parfumo.com/perfumes/8d/8d1c1f-miami-city-rhythm_1200.jpg?width=720&amp;aspect_ratio=1:1</x:v>
      </x:c>
      <x:c r="R257" s="9" t="str">
        <x:v>https://fimgs.net/mdimg/perfume-thumbs/375x500.75008.jpg</x:v>
      </x:c>
      <x:c r="S257" s="9" t="str">
        <x:v>Miami</x:v>
      </x:c>
      <x:c r="T257" s="11" t="str">
        <x:v>2021</x:v>
      </x:c>
      <x:c r="U257" s="10" t="n">
        <x:v>937</x:v>
      </x:c>
      <x:c r="V257" s="14" t="n">
        <x:f>IF(AND(ISNUMBER(G257),G257&gt;0),LOG10(G257)*'Method'!$B$8,"")</x:f>
        <x:v>2.64167654918454</x:v>
      </x:c>
      <x:c r="W257" s="14" t="n">
        <x:f>IF(AND(ISNUMBER(I257),I257&gt;0),LOG10(I257)*'Method'!$B$9,"")</x:f>
        <x:v>2.283444833440864</x:v>
      </x:c>
      <x:c r="X257" s="10" t="str">
        <x:f>IF(ISNUMBER(J257),SUM(G257,I257),"")</x:f>
      </x:c>
      <x:c r="Y257" s="10" t="str">
        <x:f>IF(ISNUMBER(K257),COUNTIFS($K$7:$K$1929,"&gt;"&amp;K257)+1,"")</x:f>
      </x:c>
      <x:c r="Z257" s="9" t="str"/>
      <x:c r="AA257" s="15" t="n">
        <x:v>46108</x:v>
      </x:c>
      <x:c r="AB257" s="9" t="str">
        <x:v>Unknown</x:v>
      </x:c>
    </x:row>
    <x:row r="258" ht="50" customHeight="1">
      <x:c r="A258" s="10" t="n">
        <x:f>IF(ISNUMBER(F258),RANK(F258,$F$7:$F$1929,0),"")</x:f>
        <x:v>177</x:v>
      </x:c>
      <x:c r="B258" s="9" t="str">
        <x:v>matiere premiere</x:v>
      </x:c>
      <x:c r="C258" s="9" t="str">
        <x:v>Radical Rose</x:v>
      </x:c>
      <x:c r="D258" s="9" t="str">
        <x:v>Extrait de Parfum</x:v>
      </x:c>
      <x:c r="E258" s="11" t="n">
        <x:v>2024</x:v>
      </x:c>
      <x:c r="F258" s="13" t="n">
        <x:v>8.3</x:v>
      </x:c>
      <x:c r="G258" s="10" t="n">
        <x:v>147</x:v>
      </x:c>
      <x:c r="H258" s="12" t="n">
        <x:v>4.43</x:v>
      </x:c>
      <x:c r="I258" s="10" t="n">
        <x:v>383</x:v>
      </x:c>
      <x:c r="J258" s="12" t="n">
        <x:f>IF(AND(M258="URL identity aligns",ISNUMBER(F258),ISNUMBER(H258),G258&gt;0,I258&gt;0,SUM(V258:W258)&gt;0),(F258*V258+((H258-1)/4*10)*W258)/SUM(V258:W258),"")</x:f>
        <x:v>8.421761806957273</x:v>
      </x:c>
      <x:c r="K258" s="12" t="n">
        <x:f>IF(ISNUMBER(J258),(X258*J258+'Method'!$B$10*'Method'!$B$11)/(X258+'Method'!$B$10),"")</x:f>
        <x:v>8.007983464629346</x:v>
      </x:c>
      <x:c r="L258" s="10" t="n">
        <x:f>IF(ISNUMBER(J258),COUNTIFS($J$7:$J$1929,"&gt;"&amp;J258)+1,"")</x:f>
        <x:v>16</x:v>
      </x:c>
      <x:c r="M258" s="9" t="str">
        <x:v>URL identity aligns</x:v>
      </x:c>
      <x:c r="N258" s="9" t="str">
        <x:v>Brand, name tokens and concentration agree in saved URLs</x:v>
      </x:c>
      <x:c r="O258" s="9" t="str">
        <x:v>https://www.parfumo.com/Perfumes/matiere-premiere/radical-rose-extrait-de-parfum</x:v>
      </x:c>
      <x:c r="P258" s="9" t="str">
        <x:v>https://www.fragrantica.com/perfume/Matiere-Premiere/Radical-Rose-Extrait-96552.html</x:v>
      </x:c>
      <x:c r="Q258" s="9" t="str">
        <x:v>https://media.parfumo.com/perfumes/20/2095ac-radical-rose-extrait-de-parfum-matiere-premiere_1200.jpg?width=720&amp;aspect_ratio=1:1</x:v>
      </x:c>
      <x:c r="R258" s="9" t="str">
        <x:v>https://fimgs.net/mdimg/perfume-thumbs/375x500.96552.jpg</x:v>
      </x:c>
      <x:c r="S258" s="9" t="str">
        <x:v>Radical Rose Matière Première</x:v>
      </x:c>
      <x:c r="T258" s="11" t="str">
        <x:v>2024</x:v>
      </x:c>
      <x:c r="U258" s="10" t="n">
        <x:v>1877</x:v>
      </x:c>
      <x:c r="V258" s="14" t="n">
        <x:f>IF(AND(ISNUMBER(G258),G258&gt;0),LOG10(G258)*'Method'!$B$8,"")</x:f>
        <x:v>2.600780801697816</x:v>
      </x:c>
      <x:c r="W258" s="14" t="n">
        <x:f>IF(AND(ISNUMBER(I258),I258&gt;0),LOG10(I258)*'Method'!$B$9,"")</x:f>
        <x:v>2.066559019174896</x:v>
      </x:c>
      <x:c r="X258" s="10" t="n">
        <x:f>IF(ISNUMBER(J258),SUM(G258,I258),"")</x:f>
        <x:v>530</x:v>
      </x:c>
      <x:c r="Y258" s="10" t="n">
        <x:f>IF(ISNUMBER(K258),COUNTIFS($K$7:$K$1929,"&gt;"&amp;K258)+1,"")</x:f>
        <x:v>47</x:v>
      </x:c>
      <x:c r="Z258" s="9" t="str">
        <x:v>Removed repeated brand suffix from display name</x:v>
      </x:c>
      <x:c r="AA258" s="15" t="n">
        <x:v>46108</x:v>
      </x:c>
      <x:c r="AB258" s="9" t="str">
        <x:v>Unknown</x:v>
      </x:c>
    </x:row>
    <x:row r="259" ht="50" customHeight="1">
      <x:c r="A259" s="10" t="n">
        <x:f>IF(ISNUMBER(F259),RANK(F259,$F$7:$F$1929,0),"")</x:f>
        <x:v>177</x:v>
      </x:c>
      <x:c r="B259" s="9" t="str">
        <x:v>Loewe</x:v>
      </x:c>
      <x:c r="C259" s="9" t="str">
        <x:v>Esencia Elixir</x:v>
      </x:c>
      <x:c r="D259" s="9" t="str">
        <x:v>Elixir</x:v>
      </x:c>
      <x:c r="E259" s="11" t="n">
        <x:v>2023</x:v>
      </x:c>
      <x:c r="F259" s="13" t="n">
        <x:v>8.3</x:v>
      </x:c>
      <x:c r="G259" s="10" t="n">
        <x:v>140</x:v>
      </x:c>
      <x:c r="H259" s="12" t="n">
        <x:v>4.22</x:v>
      </x:c>
      <x:c r="I259" s="10" t="n">
        <x:v>464</x:v>
      </x:c>
      <x:c r="J259" s="12" t="str">
        <x:f>IF(AND(M259="URL identity aligns",ISNUMBER(F259),ISNUMBER(H259),G259&gt;0,I259&gt;0,SUM(V259:W259)&gt;0),(F259*V259+((H259-1)/4*10)*W259)/SUM(V259:W259),"")</x:f>
      </x:c>
      <x:c r="K259" s="12" t="str">
        <x:f>IF(ISNUMBER(J259),(X259*J259+'Method'!$B$10*'Method'!$B$11)/(X259+'Method'!$B$10),"")</x:f>
      </x:c>
      <x:c r="L259" s="10" t="str">
        <x:f>IF(ISNUMBER(J259),COUNTIFS($J$7:$J$1929,"&gt;"&amp;J259)+1,"")</x:f>
      </x:c>
      <x:c r="M259" s="9" t="str">
        <x:v>Review required</x:v>
      </x:c>
      <x:c r="N259" s="9" t="str">
        <x:v>Concentration not explicit on both saved identities</x:v>
      </x:c>
      <x:c r="O259" s="9" t="str">
        <x:v>https://www.parfumo.com/Perfumes/Loewe/esencia-elixir</x:v>
      </x:c>
      <x:c r="P259" s="9" t="str">
        <x:v>https://www.fragrantica.com/perfume/Loewe/Esencia-Elixir-88871.html</x:v>
      </x:c>
      <x:c r="Q259" s="9" t="str">
        <x:v>https://media.parfumo.com/perfumes/f4/f451e7-esencia-elixir-loewe_1200.jpg?width=720&amp;aspect_ratio=1:1</x:v>
      </x:c>
      <x:c r="R259" s="9" t="str">
        <x:v>https://fimgs.net/mdimg/perfume-thumbs/375x500.88871.jpg</x:v>
      </x:c>
      <x:c r="S259" s="9" t="str">
        <x:v>Esencia Elixir</x:v>
      </x:c>
      <x:c r="T259" s="11" t="str">
        <x:v>2023</x:v>
      </x:c>
      <x:c r="U259" s="10" t="n">
        <x:v>1101</x:v>
      </x:c>
      <x:c r="V259" s="14" t="n">
        <x:f>IF(AND(ISNUMBER(G259),G259&gt;0),LOG10(G259)*'Method'!$B$8,"")</x:f>
        <x:v>2.5753536428138877</x:v>
      </x:c>
      <x:c r="W259" s="14" t="n">
        <x:f>IF(AND(ISNUMBER(I259),I259&gt;0),LOG10(I259)*'Method'!$B$9,"")</x:f>
        <x:v>2.1332143844439044</x:v>
      </x:c>
      <x:c r="X259" s="10" t="str">
        <x:f>IF(ISNUMBER(J259),SUM(G259,I259),"")</x:f>
      </x:c>
      <x:c r="Y259" s="10" t="str">
        <x:f>IF(ISNUMBER(K259),COUNTIFS($K$7:$K$1929,"&gt;"&amp;K259)+1,"")</x:f>
      </x:c>
      <x:c r="Z259" s="9" t="str"/>
      <x:c r="AA259" s="15" t="n">
        <x:v>46108</x:v>
      </x:c>
      <x:c r="AB259" s="9" t="str">
        <x:v>Unknown</x:v>
      </x:c>
    </x:row>
    <x:row r="260" ht="50" customHeight="1">
      <x:c r="A260" s="10" t="n">
        <x:f>IF(ISNUMBER(F260),RANK(F260,$F$7:$F$1929,0),"")</x:f>
        <x:v>177</x:v>
      </x:c>
      <x:c r="B260" s="9" t="str">
        <x:v>French Avenue</x:v>
      </x:c>
      <x:c r="C260" s="9" t="str">
        <x:v>Fierte</x:v>
      </x:c>
      <x:c r="D260" s="9" t="str">
        <x:v>Not recorded</x:v>
      </x:c>
      <x:c r="E260" s="11" t="n">
        <x:v>2024</x:v>
      </x:c>
      <x:c r="F260" s="13" t="n">
        <x:v>8.3</x:v>
      </x:c>
      <x:c r="G260" s="10" t="n">
        <x:v>123</x:v>
      </x:c>
      <x:c r="H260" s="12" t="n">
        <x:v>4.41</x:v>
      </x:c>
      <x:c r="I260" s="10" t="n">
        <x:v>311</x:v>
      </x:c>
      <x:c r="J260" s="12" t="str">
        <x:f>IF(AND(M260="URL identity aligns",ISNUMBER(F260),ISNUMBER(H260),G260&gt;0,I260&gt;0,SUM(V260:W260)&gt;0),(F260*V260+((H260-1)/4*10)*W260)/SUM(V260:W260),"")</x:f>
      </x:c>
      <x:c r="K260" s="12" t="str">
        <x:f>IF(ISNUMBER(J260),(X260*J260+'Method'!$B$10*'Method'!$B$11)/(X260+'Method'!$B$10),"")</x:f>
      </x:c>
      <x:c r="L260" s="10" t="str">
        <x:f>IF(ISNUMBER(J260),COUNTIFS($J$7:$J$1929,"&gt;"&amp;J260)+1,"")</x:f>
      </x:c>
      <x:c r="M260" s="9" t="str">
        <x:v>Review required</x:v>
      </x:c>
      <x:c r="N260" s="9" t="str">
        <x:v>Concentration not explicit on both saved identities</x:v>
      </x:c>
      <x:c r="O260" s="9" t="str">
        <x:v>https://www.parfumo.com/Perfumes/french-avenue/fierte</x:v>
      </x:c>
      <x:c r="P260" s="9" t="str">
        <x:v>https://www.fragrantica.com/perfume/French-Avenue/Fierte-95174.html</x:v>
      </x:c>
      <x:c r="Q260" s="9" t="str">
        <x:v>https://media.parfumo.com/perfumes/44/449026_fierte-french-avenue_1200.jpg?width=720&amp;aspect_ratio=1:1</x:v>
      </x:c>
      <x:c r="R260" s="9" t="str">
        <x:v>https://fimgs.net/mdimg/perfume-thumbs/375x500.95174.jpg</x:v>
      </x:c>
      <x:c r="S260" s="9" t="str">
        <x:v>Fierte</x:v>
      </x:c>
      <x:c r="T260" s="11" t="str">
        <x:v>2024</x:v>
      </x:c>
      <x:c r="U260" s="10" t="n">
        <x:v>538</x:v>
      </x:c>
      <x:c r="V260" s="14" t="n">
        <x:f>IF(AND(ISNUMBER(G260),G260&gt;0),LOG10(G260)*'Method'!$B$8,"")</x:f>
        <x:v>2.5078861337272795</x:v>
      </x:c>
      <x:c r="W260" s="14" t="n">
        <x:f>IF(AND(ISNUMBER(I260),I260&gt;0),LOG10(I260)*'Method'!$B$9,"")</x:f>
        <x:v>1.9942083112214721</x:v>
      </x:c>
      <x:c r="X260" s="10" t="str">
        <x:f>IF(ISNUMBER(J260),SUM(G260,I260),"")</x:f>
      </x:c>
      <x:c r="Y260" s="10" t="str">
        <x:f>IF(ISNUMBER(K260),COUNTIFS($K$7:$K$1929,"&gt;"&amp;K260)+1,"")</x:f>
      </x:c>
      <x:c r="Z260" s="9" t="str"/>
      <x:c r="AA260" s="15" t="n">
        <x:v>46108</x:v>
      </x:c>
      <x:c r="AB260" s="9" t="str">
        <x:v>Unknown</x:v>
      </x:c>
    </x:row>
    <x:row r="261" ht="50" customHeight="1">
      <x:c r="A261" s="10" t="n">
        <x:f>IF(ISNUMBER(F261),RANK(F261,$F$7:$F$1929,0),"")</x:f>
        <x:v>177</x:v>
      </x:c>
      <x:c r="B261" s="9" t="str">
        <x:v>Brunello Cucinelli</x:v>
      </x:c>
      <x:c r="C261" s="9" t="str">
        <x:v>Brunello Cucinelli pour Homme</x:v>
      </x:c>
      <x:c r="D261" s="9" t="str">
        <x:v>Not recorded</x:v>
      </x:c>
      <x:c r="E261" s="11" t="n">
        <x:v>2023</x:v>
      </x:c>
      <x:c r="F261" s="13" t="n">
        <x:v>8.3</x:v>
      </x:c>
      <x:c r="G261" s="10" t="n">
        <x:v>112</x:v>
      </x:c>
      <x:c r="H261" s="12" t="n">
        <x:v>3.99</x:v>
      </x:c>
      <x:c r="I261" s="10" t="n">
        <x:v>308</x:v>
      </x:c>
      <x:c r="J261" s="12" t="str">
        <x:f>IF(AND(M261="URL identity aligns",ISNUMBER(F261),ISNUMBER(H261),G261&gt;0,I261&gt;0,SUM(V261:W261)&gt;0),(F261*V261+((H261-1)/4*10)*W261)/SUM(V261:W261),"")</x:f>
      </x:c>
      <x:c r="K261" s="12" t="str">
        <x:f>IF(ISNUMBER(J261),(X261*J261+'Method'!$B$10*'Method'!$B$11)/(X261+'Method'!$B$10),"")</x:f>
      </x:c>
      <x:c r="L261" s="10" t="str">
        <x:f>IF(ISNUMBER(J261),COUNTIFS($J$7:$J$1929,"&gt;"&amp;J261)+1,"")</x:f>
      </x:c>
      <x:c r="M261" s="9" t="str">
        <x:v>Review required</x:v>
      </x:c>
      <x:c r="N261" s="9" t="str">
        <x:v>Concentration not explicit on both saved identities</x:v>
      </x:c>
      <x:c r="O261" s="9" t="str">
        <x:v>https://www.parfumo.com/Perfumes/brunello-cucinelli/brunello-cucinelli-pour-homme</x:v>
      </x:c>
      <x:c r="P261" s="9" t="str">
        <x:v>https://www.fragrantica.com/perfume/Brunello-Cucinelli/Brunello-Cucinelli-Pour-Homme-80495.html</x:v>
      </x:c>
      <x:c r="Q261" s="9" t="str">
        <x:v>https://media.parfumo.com/perfumes/77/77dbaf-brunello-cucinelli-pour-homme-brunello-cucinelli_1200.jpg?width=240&amp;aspect_ratio=1:1</x:v>
      </x:c>
      <x:c r="R261" s="9" t="str">
        <x:v>https://fimgs.net/mdimg/perfume-thumbs/375x500.80495.jpg</x:v>
      </x:c>
      <x:c r="S261" s="9" t="str">
        <x:v>Brunello Cucinelli pour Homme</x:v>
      </x:c>
      <x:c r="T261" s="11" t="str">
        <x:v>2023</x:v>
      </x:c>
      <x:c r="U261" s="10" t="n">
        <x:v>1271</x:v>
      </x:c>
      <x:c r="V261" s="14" t="n">
        <x:f>IF(AND(ISNUMBER(G261),G261&gt;0),LOG10(G261)*'Method'!$B$8,"")</x:f>
        <x:v>2.4590616272042163</x:v>
      </x:c>
      <x:c r="W261" s="14" t="n">
        <x:f>IF(AND(ISNUMBER(I261),I261&gt;0),LOG10(I261)*'Method'!$B$9,"")</x:f>
        <x:v>1.990840573200352</x:v>
      </x:c>
      <x:c r="X261" s="10" t="str">
        <x:f>IF(ISNUMBER(J261),SUM(G261,I261),"")</x:f>
      </x:c>
      <x:c r="Y261" s="10" t="str">
        <x:f>IF(ISNUMBER(K261),COUNTIFS($K$7:$K$1929,"&gt;"&amp;K261)+1,"")</x:f>
      </x:c>
      <x:c r="Z261" s="9" t="str"/>
      <x:c r="AA261" s="15" t="n">
        <x:v>46108</x:v>
      </x:c>
      <x:c r="AB261" s="9" t="str">
        <x:v>Unknown</x:v>
      </x:c>
    </x:row>
    <x:row r="262" ht="50" customHeight="1">
      <x:c r="A262" s="10" t="n">
        <x:f>IF(ISNUMBER(F262),RANK(F262,$F$7:$F$1929,0),"")</x:f>
        <x:v>177</x:v>
      </x:c>
      <x:c r="B262" s="9" t="str">
        <x:v>Zimaya</x:v>
      </x:c>
      <x:c r="C262" s="9" t="str">
        <x:v>Impulse Oud</x:v>
      </x:c>
      <x:c r="D262" s="9" t="str">
        <x:v>Not recorded</x:v>
      </x:c>
      <x:c r="E262" s="11" t="n">
        <x:v>2023</x:v>
      </x:c>
      <x:c r="F262" s="13" t="n">
        <x:v>8.3</x:v>
      </x:c>
      <x:c r="G262" s="10" t="n">
        <x:v>110</x:v>
      </x:c>
      <x:c r="H262" s="12" t="n">
        <x:v>4.2</x:v>
      </x:c>
      <x:c r="I262" s="10" t="n">
        <x:v>111</x:v>
      </x:c>
      <x:c r="J262" s="12" t="str">
        <x:f>IF(AND(M262="URL identity aligns",ISNUMBER(F262),ISNUMBER(H262),G262&gt;0,I262&gt;0,SUM(V262:W262)&gt;0),(F262*V262+((H262-1)/4*10)*W262)/SUM(V262:W262),"")</x:f>
      </x:c>
      <x:c r="K262" s="12" t="str">
        <x:f>IF(ISNUMBER(J262),(X262*J262+'Method'!$B$10*'Method'!$B$11)/(X262+'Method'!$B$10),"")</x:f>
      </x:c>
      <x:c r="L262" s="10" t="str">
        <x:f>IF(ISNUMBER(J262),COUNTIFS($J$7:$J$1929,"&gt;"&amp;J262)+1,"")</x:f>
      </x:c>
      <x:c r="M262" s="9" t="str">
        <x:v>Review required</x:v>
      </x:c>
      <x:c r="N262" s="9" t="str">
        <x:v>Concentration not explicit on both saved identities</x:v>
      </x:c>
      <x:c r="O262" s="9" t="str">
        <x:v>https://www.parfumo.com/Perfumes/zimaya/impulse-oud</x:v>
      </x:c>
      <x:c r="P262" s="9" t="str">
        <x:v>https://www.fragrantica.com/perfume/Zimaya/Impulse-Oud-92580.html</x:v>
      </x:c>
      <x:c r="Q262" s="9" t="str">
        <x:v>https://media.parfumo.com/perfumes/a1/a10868-impulse-oud-zimaya_1200.jpg?width=720&amp;aspect_ratio=1:1</x:v>
      </x:c>
      <x:c r="R262" s="9" t="str">
        <x:v>https://fimgs.net/mdimg/perfume-thumbs/375x500.92580.jpg</x:v>
      </x:c>
      <x:c r="S262" s="9" t="str">
        <x:v>Impulse Oud</x:v>
      </x:c>
      <x:c r="T262" s="11" t="str">
        <x:v>2023</x:v>
      </x:c>
      <x:c r="U262" s="10" t="n">
        <x:v>1659</x:v>
      </x:c>
      <x:c r="V262" s="14" t="n">
        <x:f>IF(AND(ISNUMBER(G262),G262&gt;0),LOG10(G262)*'Method'!$B$8,"")</x:f>
        <x:v>2.4496712221898638</x:v>
      </x:c>
      <x:c r="W262" s="14" t="n">
        <x:f>IF(AND(ISNUMBER(I262),I262&gt;0),LOG10(I262)*'Method'!$B$9,"")</x:f>
        <x:v>1.636258383029328</x:v>
      </x:c>
      <x:c r="X262" s="10" t="str">
        <x:f>IF(ISNUMBER(J262),SUM(G262,I262),"")</x:f>
      </x:c>
      <x:c r="Y262" s="10" t="str">
        <x:f>IF(ISNUMBER(K262),COUNTIFS($K$7:$K$1929,"&gt;"&amp;K262)+1,"")</x:f>
      </x:c>
      <x:c r="Z262" s="9" t="str"/>
      <x:c r="AA262" s="15" t="n">
        <x:v>46108</x:v>
      </x:c>
      <x:c r="AB262" s="9" t="str">
        <x:v>Unknown</x:v>
      </x:c>
    </x:row>
    <x:row r="263" ht="50" customHeight="1">
      <x:c r="A263" s="10" t="n">
        <x:f>IF(ISNUMBER(F263),RANK(F263,$F$7:$F$1929,0),"")</x:f>
        <x:v>177</x:v>
      </x:c>
      <x:c r="B263" s="9" t="str">
        <x:v>City Rhythm</x:v>
      </x:c>
      <x:c r="C263" s="9" t="str">
        <x:v>2654</x:v>
      </x:c>
      <x:c r="D263" s="9" t="str">
        <x:v>Not recorded</x:v>
      </x:c>
      <x:c r="E263" s="11" t="n">
        <x:v>2022</x:v>
      </x:c>
      <x:c r="F263" s="13" t="n">
        <x:v>8.3</x:v>
      </x:c>
      <x:c r="G263" s="10" t="n">
        <x:v>97</x:v>
      </x:c>
      <x:c r="H263" s="12" t="n">
        <x:v>4.54</x:v>
      </x:c>
      <x:c r="I263" s="10" t="n">
        <x:v>417</x:v>
      </x:c>
      <x:c r="J263" s="12" t="str">
        <x:f>IF(AND(M263="URL identity aligns",ISNUMBER(F263),ISNUMBER(H263),G263&gt;0,I263&gt;0,SUM(V263:W263)&gt;0),(F263*V263+((H263-1)/4*10)*W263)/SUM(V263:W263),"")</x:f>
      </x:c>
      <x:c r="K263" s="12" t="str">
        <x:f>IF(ISNUMBER(J263),(X263*J263+'Method'!$B$10*'Method'!$B$11)/(X263+'Method'!$B$10),"")</x:f>
      </x:c>
      <x:c r="L263" s="10" t="str">
        <x:f>IF(ISNUMBER(J263),COUNTIFS($J$7:$J$1929,"&gt;"&amp;J263)+1,"")</x:f>
      </x:c>
      <x:c r="M263" s="9" t="str">
        <x:v>Review required</x:v>
      </x:c>
      <x:c r="N263" s="9" t="str">
        <x:v>Product, variant, gender or year terms differ between URLs; Concentration not explicit on both saved identities</x:v>
      </x:c>
      <x:c r="O263" s="9" t="str">
        <x:v>https://www.parfumo.com/Perfumes/city-rhythm/2654</x:v>
      </x:c>
      <x:c r="P263" s="9" t="str">
        <x:v>https://www.fragrantica.com/perfume/City-Rhythm/Red-Line-2654-95933.html</x:v>
      </x:c>
      <x:c r="Q263" s="9" t="str">
        <x:v>https://media.parfumo.com/perfumes/8a/8aacb1-2654-city-rhythm_1200.jpg?width=720&amp;aspect_ratio=1:1</x:v>
      </x:c>
      <x:c r="R263" s="9" t="str">
        <x:v>https://fimgs.net/mdimg/perfume-thumbs/375x500.95933.jpg</x:v>
      </x:c>
      <x:c r="S263" s="9" t="str">
        <x:v>2654</x:v>
      </x:c>
      <x:c r="T263" s="11" t="str">
        <x:v>2022</x:v>
      </x:c>
      <x:c r="U263" s="10" t="n">
        <x:v>620</x:v>
      </x:c>
      <x:c r="V263" s="14" t="n">
        <x:f>IF(AND(ISNUMBER(G263),G263&gt;0),LOG10(G263)*'Method'!$B$8,"")</x:f>
        <x:v>2.384126081119488</x:v>
      </x:c>
      <x:c r="W263" s="14" t="n">
        <x:f>IF(AND(ISNUMBER(I263),I263&gt;0),LOG10(I263)*'Method'!$B$9,"")</x:f>
        <x:v>2.096108843979008</x:v>
      </x:c>
      <x:c r="X263" s="10" t="str">
        <x:f>IF(ISNUMBER(J263),SUM(G263,I263),"")</x:f>
      </x:c>
      <x:c r="Y263" s="10" t="str">
        <x:f>IF(ISNUMBER(K263),COUNTIFS($K$7:$K$1929,"&gt;"&amp;K263)+1,"")</x:f>
      </x:c>
      <x:c r="Z263" s="9" t="str"/>
      <x:c r="AA263" s="15" t="n">
        <x:v>46108</x:v>
      </x:c>
      <x:c r="AB263" s="9" t="str">
        <x:v>Unknown</x:v>
      </x:c>
    </x:row>
    <x:row r="264" ht="50" customHeight="1">
      <x:c r="A264" s="10" t="n">
        <x:f>IF(ISNUMBER(F264),RANK(F264,$F$7:$F$1929,0),"")</x:f>
        <x:v>177</x:v>
      </x:c>
      <x:c r="B264" s="9" t="str">
        <x:v>Clive Christian</x:v>
      </x:c>
      <x:c r="C264" s="9" t="str">
        <x:v>Strange Heavens Out of the Blue</x:v>
      </x:c>
      <x:c r="D264" s="9" t="str">
        <x:v>Not recorded</x:v>
      </x:c>
      <x:c r="E264" s="11" t="n">
        <x:v>2026</x:v>
      </x:c>
      <x:c r="F264" s="13" t="n">
        <x:v>8.3</x:v>
      </x:c>
      <x:c r="G264" s="10" t="n">
        <x:v>92</x:v>
      </x:c>
      <x:c r="H264" s="12" t="n">
        <x:v>4.15</x:v>
      </x:c>
      <x:c r="I264" s="10" t="n">
        <x:v>95</x:v>
      </x:c>
      <x:c r="J264" s="12" t="str">
        <x:f>IF(AND(M264="URL identity aligns",ISNUMBER(F264),ISNUMBER(H264),G264&gt;0,I264&gt;0,SUM(V264:W264)&gt;0),(F264*V264+((H264-1)/4*10)*W264)/SUM(V264:W264),"")</x:f>
      </x:c>
      <x:c r="K264" s="12" t="str">
        <x:f>IF(ISNUMBER(J264),(X264*J264+'Method'!$B$10*'Method'!$B$11)/(X264+'Method'!$B$10),"")</x:f>
      </x:c>
      <x:c r="L264" s="10" t="str">
        <x:f>IF(ISNUMBER(J264),COUNTIFS($J$7:$J$1929,"&gt;"&amp;J264)+1,"")</x:f>
      </x:c>
      <x:c r="M264" s="9" t="str">
        <x:v>Review required</x:v>
      </x:c>
      <x:c r="N264" s="9" t="str">
        <x:v>Product, variant, gender or year terms differ between URLs; Concentration not explicit on both saved identities</x:v>
      </x:c>
      <x:c r="O264" s="9" t="str">
        <x:v>https://www.parfumo.com/Perfumes/Clive_Christian/strange-heavens-out-of-the-blue-1</x:v>
      </x:c>
      <x:c r="P264" s="9" t="str">
        <x:v>https://www.fragrantica.com/perfume/Clive-Christian/Strange-Heavens-Out-Of-The-Blue-122036.html</x:v>
      </x:c>
      <x:c r="Q264" s="9" t="str">
        <x:v>https://media.parfumo.com/perfumes/44/44c01b_strange-heavens-out-of-the-blue-clive-christian_1200.jpg?width=720&amp;aspect_ratio=1:1</x:v>
      </x:c>
      <x:c r="R264" s="9" t="str">
        <x:v>https://fimgs.net/mdimg/perfume-thumbs/375x500.122036.jpg</x:v>
      </x:c>
      <x:c r="S264" s="9" t="str">
        <x:v>Strange Heavens Out of the Blue</x:v>
      </x:c>
      <x:c r="T264" s="11" t="str">
        <x:v>2026</x:v>
      </x:c>
      <x:c r="U264" s="10" t="n">
        <x:v>277</x:v>
      </x:c>
      <x:c r="V264" s="14" t="n">
        <x:f>IF(AND(ISNUMBER(G264),G264&gt;0),LOG10(G264)*'Method'!$B$8,"")</x:f>
        <x:v>2.356545392814672</x:v>
      </x:c>
      <x:c r="W264" s="14" t="n">
        <x:f>IF(AND(ISNUMBER(I264),I264&gt;0),LOG10(I264)*'Method'!$B$9,"")</x:f>
        <x:v>1.5821788842310802</x:v>
      </x:c>
      <x:c r="X264" s="10" t="str">
        <x:f>IF(ISNUMBER(J264),SUM(G264,I264),"")</x:f>
      </x:c>
      <x:c r="Y264" s="10" t="str">
        <x:f>IF(ISNUMBER(K264),COUNTIFS($K$7:$K$1929,"&gt;"&amp;K264)+1,"")</x:f>
      </x:c>
      <x:c r="Z264" s="9" t="str"/>
      <x:c r="AA264" s="15" t="n">
        <x:v>46108</x:v>
      </x:c>
      <x:c r="AB264" s="9" t="str">
        <x:v>Unknown</x:v>
      </x:c>
    </x:row>
    <x:row r="265" ht="50" customHeight="1">
      <x:c r="A265" s="10" t="n">
        <x:f>IF(ISNUMBER(F265),RANK(F265,$F$7:$F$1929,0),"")</x:f>
        <x:v>177</x:v>
      </x:c>
      <x:c r="B265" s="9" t="str">
        <x:v>Dior</x:v>
      </x:c>
      <x:c r="C265" s="9" t="str">
        <x:v>Bois d'Argent</x:v>
      </x:c>
      <x:c r="D265" s="9" t="str">
        <x:v>Esprit de Parfum</x:v>
      </x:c>
      <x:c r="E265" s="11" t="n">
        <x:v>2025</x:v>
      </x:c>
      <x:c r="F265" s="13" t="n">
        <x:v>8.3</x:v>
      </x:c>
      <x:c r="G265" s="10" t="n">
        <x:v>81</x:v>
      </x:c>
      <x:c r="H265" s="12" t="n">
        <x:v>3.6</x:v>
      </x:c>
      <x:c r="I265" s="10" t="n">
        <x:v>143</x:v>
      </x:c>
      <x:c r="J265" s="12" t="n">
        <x:f>IF(AND(M265="URL identity aligns",ISNUMBER(F265),ISNUMBER(H265),G265&gt;0,I265&gt;0,SUM(V265:W265)&gt;0),(F265*V265+((H265-1)/4*10)*W265)/SUM(V265:W265),"")</x:f>
        <x:v>7.526872115791598</x:v>
      </x:c>
      <x:c r="K265" s="12" t="n">
        <x:f>IF(ISNUMBER(J265),(X265*J265+'Method'!$B$10*'Method'!$B$11)/(X265+'Method'!$B$10),"")</x:f>
        <x:v>7.866882746953135</x:v>
      </x:c>
      <x:c r="L265" s="10" t="n">
        <x:f>IF(ISNUMBER(J265),COUNTIFS($J$7:$J$1929,"&gt;"&amp;J265)+1,"")</x:f>
        <x:v>131</x:v>
      </x:c>
      <x:c r="M265" s="9" t="str">
        <x:v>URL identity aligns</x:v>
      </x:c>
      <x:c r="N265" s="9" t="str">
        <x:v>Brand, name tokens and concentration agree in saved URLs</x:v>
      </x:c>
      <x:c r="O265" s="9" t="str">
        <x:v>https://www.parfumo.com/Perfumes/Dior/bois-d-argent-esprit-de-parfum</x:v>
      </x:c>
      <x:c r="P265" s="9" t="str">
        <x:v>https://www.fragrantica.com/perfume/Dior/Bois-d-Argent-Esprit-de-Parfum-108727.html</x:v>
      </x:c>
      <x:c r="Q265" s="9" t="str">
        <x:v>https://media.parfumo.com/perfumes/a9/a9b3fe_bois-d-argent-esprit-de-parfum-dior_1200.jpg?width=720&amp;aspect_ratio=1:1</x:v>
      </x:c>
      <x:c r="R265" s="9" t="str">
        <x:v>https://fimgs.net/mdimg/perfume-thumbs/375x500.108727.jpg</x:v>
      </x:c>
      <x:c r="S265" s="9" t="str">
        <x:v>Bois d'Argent</x:v>
      </x:c>
      <x:c r="T265" s="11" t="str">
        <x:v>2025</x:v>
      </x:c>
      <x:c r="U265" s="10" t="n">
        <x:v>878</x:v>
      </x:c>
      <x:c r="V265" s="14" t="n">
        <x:f>IF(AND(ISNUMBER(G265),G265&gt;0),LOG10(G265)*'Method'!$B$8,"")</x:f>
        <x:v>2.29018202265438</x:v>
      </x:c>
      <x:c r="W265" s="14" t="n">
        <x:f>IF(AND(ISNUMBER(I265),I265&gt;0),LOG10(I265)*'Method'!$B$9,"")</x:f>
        <x:v>1.7242688299720481</x:v>
      </x:c>
      <x:c r="X265" s="10" t="n">
        <x:f>IF(ISNUMBER(J265),SUM(G265,I265),"")</x:f>
        <x:v>224</x:v>
      </x:c>
      <x:c r="Y265" s="10" t="n">
        <x:f>IF(ISNUMBER(K265),COUNTIFS($K$7:$K$1929,"&gt;"&amp;K265)+1,"")</x:f>
        <x:v>100</x:v>
      </x:c>
      <x:c r="Z265" s="9" t="str"/>
      <x:c r="AA265" s="15" t="n">
        <x:v>46108</x:v>
      </x:c>
      <x:c r="AB265" s="9" t="str">
        <x:v>Unknown</x:v>
      </x:c>
    </x:row>
    <x:row r="266" ht="50" customHeight="1">
      <x:c r="A266" s="10" t="n">
        <x:f>IF(ISNUMBER(F266),RANK(F266,$F$7:$F$1929,0),"")</x:f>
        <x:v>177</x:v>
      </x:c>
      <x:c r="B266" s="9" t="str">
        <x:v>Rayhaan</x:v>
      </x:c>
      <x:c r="C266" s="9" t="str">
        <x:v>Adonis Icarus</x:v>
      </x:c>
      <x:c r="D266" s="9" t="str">
        <x:v>Not recorded</x:v>
      </x:c>
      <x:c r="E266" s="11" t="n">
        <x:v>2025</x:v>
      </x:c>
      <x:c r="F266" s="13" t="n">
        <x:v>8.3</x:v>
      </x:c>
      <x:c r="G266" s="10" t="n">
        <x:v>43</x:v>
      </x:c>
      <x:c r="H266" s="12" t="n">
        <x:v>4.34</x:v>
      </x:c>
      <x:c r="I266" s="10" t="n">
        <x:v>173</x:v>
      </x:c>
      <x:c r="J266" s="12" t="str">
        <x:f>IF(AND(M266="URL identity aligns",ISNUMBER(F266),ISNUMBER(H266),G266&gt;0,I266&gt;0,SUM(V266:W266)&gt;0),(F266*V266+((H266-1)/4*10)*W266)/SUM(V266:W266),"")</x:f>
      </x:c>
      <x:c r="K266" s="12" t="str">
        <x:f>IF(ISNUMBER(J266),(X266*J266+'Method'!$B$10*'Method'!$B$11)/(X266+'Method'!$B$10),"")</x:f>
      </x:c>
      <x:c r="L266" s="10" t="str">
        <x:f>IF(ISNUMBER(J266),COUNTIFS($J$7:$J$1929,"&gt;"&amp;J266)+1,"")</x:f>
      </x:c>
      <x:c r="M266" s="9" t="str">
        <x:v>Review required</x:v>
      </x:c>
      <x:c r="N266" s="9" t="str">
        <x:v>Concentration not explicit on both saved identities</x:v>
      </x:c>
      <x:c r="O266" s="9" t="str">
        <x:v>https://www.parfumo.com/Perfumes/rayhaan/adonis-icarus</x:v>
      </x:c>
      <x:c r="P266" s="9" t="str">
        <x:v>https://www.fragrantica.com/perfume/Rayhaan/Adonis-Icarus-114211.html</x:v>
      </x:c>
      <x:c r="Q266" s="9" t="str">
        <x:v>https://media.parfumo.com/perfumes/67/67e99f_adonis-icarus-rayhaan_1200.jpg?width=720&amp;aspect_ratio=1:1</x:v>
      </x:c>
      <x:c r="R266" s="9" t="str">
        <x:v>https://fimgs.net/mdimg/perfume-thumbs/375x500.114211.jpg</x:v>
      </x:c>
      <x:c r="S266" s="9" t="str">
        <x:v>Adonis Icarus</x:v>
      </x:c>
      <x:c r="T266" s="11" t="str">
        <x:v>2025</x:v>
      </x:c>
      <x:c r="U266" s="10" t="n">
        <x:v>992</x:v>
      </x:c>
      <x:c r="V266" s="14" t="n">
        <x:f>IF(AND(ISNUMBER(G266),G266&gt;0),LOG10(G266)*'Method'!$B$8,"")</x:f>
        <x:v>1.960162146695508</x:v>
      </x:c>
      <x:c r="W266" s="14" t="n">
        <x:f>IF(AND(ISNUMBER(I266),I266&gt;0),LOG10(I266)*'Method'!$B$9,"")</x:f>
        <x:v>1.7904368825030401</x:v>
      </x:c>
      <x:c r="X266" s="10" t="str">
        <x:f>IF(ISNUMBER(J266),SUM(G266,I266),"")</x:f>
      </x:c>
      <x:c r="Y266" s="10" t="str">
        <x:f>IF(ISNUMBER(K266),COUNTIFS($K$7:$K$1929,"&gt;"&amp;K266)+1,"")</x:f>
      </x:c>
      <x:c r="Z266" s="9" t="str"/>
      <x:c r="AA266" s="15" t="n">
        <x:v>46108</x:v>
      </x:c>
      <x:c r="AB266" s="9" t="str">
        <x:v>Unknown</x:v>
      </x:c>
    </x:row>
    <x:row r="267" ht="50" customHeight="1">
      <x:c r="A267" s="10" t="n">
        <x:f>IF(ISNUMBER(F267),RANK(F267,$F$7:$F$1929,0),"")</x:f>
        <x:v>177</x:v>
      </x:c>
      <x:c r="B267" s="9" t="str">
        <x:v>French Avenue</x:v>
      </x:c>
      <x:c r="C267" s="9" t="str">
        <x:v>Firestorm</x:v>
      </x:c>
      <x:c r="D267" s="9" t="str">
        <x:v>Extrait de Parfum</x:v>
      </x:c>
      <x:c r="E267" s="11" t="n">
        <x:v>2025</x:v>
      </x:c>
      <x:c r="F267" s="13" t="n">
        <x:v>8.3</x:v>
      </x:c>
      <x:c r="G267" s="10" t="n">
        <x:v>39</x:v>
      </x:c>
      <x:c r="H267" s="12" t="n">
        <x:v>4.08</x:v>
      </x:c>
      <x:c r="I267" s="10" t="n">
        <x:v>98</x:v>
      </x:c>
      <x:c r="J267" s="12" t="n">
        <x:f>IF(AND(M267="URL identity aligns",ISNUMBER(F267),ISNUMBER(H267),G267&gt;0,I267&gt;0,SUM(V267:W267)&gt;0),(F267*V267+((H267-1)/4*10)*W267)/SUM(V267:W267),"")</x:f>
        <x:v>8.027093660668145</x:v>
      </x:c>
      <x:c r="K267" s="12" t="n">
        <x:f>IF(ISNUMBER(J267),(X267*J267+'Method'!$B$10*'Method'!$B$11)/(X267+'Method'!$B$10),"")</x:f>
        <x:v>7.910859114751943</x:v>
      </x:c>
      <x:c r="L267" s="10" t="n">
        <x:f>IF(ISNUMBER(J267),COUNTIFS($J$7:$J$1929,"&gt;"&amp;J267)+1,"")</x:f>
        <x:v>73</x:v>
      </x:c>
      <x:c r="M267" s="9" t="str">
        <x:v>URL identity aligns</x:v>
      </x:c>
      <x:c r="N267" s="9" t="str">
        <x:v>Brand, name tokens and concentration agree in saved URLs</x:v>
      </x:c>
      <x:c r="O267" s="9" t="str">
        <x:v>https://www.parfumo.com/Perfumes/french-avenue/firestorm</x:v>
      </x:c>
      <x:c r="P267" s="9" t="str">
        <x:v>https://www.fragrantica.com/perfume/French-Avenue/Firestorm-Extrait-114492.html</x:v>
      </x:c>
      <x:c r="Q267" s="9" t="str">
        <x:v>https://media.parfumo.com/perfumes/12/1289d1_firestorm-french-avenue_1200.jpg?width=720&amp;aspect_ratio=1:1</x:v>
      </x:c>
      <x:c r="R267" s="9" t="str">
        <x:v>https://fimgs.net/mdimg/perfume-thumbs/375x500.114492.jpg</x:v>
      </x:c>
      <x:c r="S267" s="9" t="str">
        <x:v>Firestorm</x:v>
      </x:c>
      <x:c r="T267" s="11" t="str">
        <x:v>2025</x:v>
      </x:c>
      <x:c r="U267" s="10" t="n">
        <x:v>1640</x:v>
      </x:c>
      <x:c r="V267" s="14" t="n">
        <x:f>IF(AND(ISNUMBER(G267),G267&gt;0),LOG10(G267)*'Method'!$B$8,"")</x:f>
        <x:v>1.9092775284318</x:v>
      </x:c>
      <x:c r="W267" s="14" t="n">
        <x:f>IF(AND(ISNUMBER(I267),I267&gt;0),LOG10(I267)*'Method'!$B$9,"")</x:f>
        <x:v>1.5929808605539921</x:v>
      </x:c>
      <x:c r="X267" s="10" t="n">
        <x:f>IF(ISNUMBER(J267),SUM(G267,I267),"")</x:f>
        <x:v>137</x:v>
      </x:c>
      <x:c r="Y267" s="10" t="n">
        <x:f>IF(ISNUMBER(K267),COUNTIFS($K$7:$K$1929,"&gt;"&amp;K267)+1,"")</x:f>
        <x:v>82</x:v>
      </x:c>
      <x:c r="Z267" s="9" t="str"/>
      <x:c r="AA267" s="15" t="n">
        <x:v>46108</x:v>
      </x:c>
      <x:c r="AB267" s="9" t="str">
        <x:v>Unknown</x:v>
      </x:c>
    </x:row>
    <x:row r="268" ht="50" customHeight="1">
      <x:c r="A268" s="10" t="n">
        <x:f>IF(ISNUMBER(F268),RANK(F268,$F$7:$F$1929,0),"")</x:f>
        <x:v>177</x:v>
      </x:c>
      <x:c r="B268" s="9" t="str">
        <x:v>Fragrance World</x:v>
      </x:c>
      <x:c r="C268" s="9" t="str">
        <x:v>Cocktail Intense</x:v>
      </x:c>
      <x:c r="D268" s="9" t="str">
        <x:v>Intense</x:v>
      </x:c>
      <x:c r="E268" s="11" t="n">
        <x:v>2021</x:v>
      </x:c>
      <x:c r="F268" s="13" t="n">
        <x:v>8.3</x:v>
      </x:c>
      <x:c r="G268" s="10" t="n">
        <x:v>37</x:v>
      </x:c>
      <x:c r="H268" s="12" t="n">
        <x:v>4.38</x:v>
      </x:c>
      <x:c r="I268" s="10" t="n">
        <x:v>573</x:v>
      </x:c>
      <x:c r="J268" s="12" t="str">
        <x:f>IF(AND(M268="URL identity aligns",ISNUMBER(F268),ISNUMBER(H268),G268&gt;0,I268&gt;0,SUM(V268:W268)&gt;0),(F268*V268+((H268-1)/4*10)*W268)/SUM(V268:W268),"")</x:f>
      </x:c>
      <x:c r="K268" s="12" t="str">
        <x:f>IF(ISNUMBER(J268),(X268*J268+'Method'!$B$10*'Method'!$B$11)/(X268+'Method'!$B$10),"")</x:f>
      </x:c>
      <x:c r="L268" s="10" t="str">
        <x:f>IF(ISNUMBER(J268),COUNTIFS($J$7:$J$1929,"&gt;"&amp;J268)+1,"")</x:f>
      </x:c>
      <x:c r="M268" s="9" t="str">
        <x:v>Review required</x:v>
      </x:c>
      <x:c r="N268" s="9" t="str">
        <x:v>Concentration not explicit on both saved identities</x:v>
      </x:c>
      <x:c r="O268" s="9" t="str">
        <x:v>https://www.parfumo.com/Perfumes/fragrance-world/cocktail-intense</x:v>
      </x:c>
      <x:c r="P268" s="9" t="str">
        <x:v>https://www.fragrantica.com/perfume/Fragrance-World/Cocktail-Intense-95180.html</x:v>
      </x:c>
      <x:c r="Q268" s="9" t="str">
        <x:v>https://media.parfumo.com/perfumes/f6/f67f7e_cocktail-intense-fragrance-world_1200.jpg?width=480&amp;aspect_ratio=1:1</x:v>
      </x:c>
      <x:c r="R268" s="9" t="str">
        <x:v>https://fimgs.net/mdimg/perfume-thumbs/375x500.95180.jpg</x:v>
      </x:c>
      <x:c r="S268" s="9" t="str">
        <x:v>Cocktail Intense</x:v>
      </x:c>
      <x:c r="T268" s="11" t="str">
        <x:v>2021</x:v>
      </x:c>
      <x:c r="U268" s="10" t="n">
        <x:v>1687</x:v>
      </x:c>
      <x:c r="V268" s="14" t="n">
        <x:f>IF(AND(ISNUMBER(G268),G268&gt;0),LOG10(G268)*'Method'!$B$8,"")</x:f>
        <x:v>1.881842068880388</x:v>
      </x:c>
      <x:c r="W268" s="14" t="n">
        <x:f>IF(AND(ISNUMBER(I268),I268&gt;0),LOG10(I268)*'Method'!$B$9,"")</x:f>
        <x:v>2.2065236975739118</x:v>
      </x:c>
      <x:c r="X268" s="10" t="str">
        <x:f>IF(ISNUMBER(J268),SUM(G268,I268),"")</x:f>
      </x:c>
      <x:c r="Y268" s="10" t="str">
        <x:f>IF(ISNUMBER(K268),COUNTIFS($K$7:$K$1929,"&gt;"&amp;K268)+1,"")</x:f>
      </x:c>
      <x:c r="Z268" s="9" t="str"/>
      <x:c r="AA268" s="15" t="n">
        <x:v>46108</x:v>
      </x:c>
      <x:c r="AB268" s="9" t="str">
        <x:v>Unknown</x:v>
      </x:c>
    </x:row>
    <x:row r="269" ht="50" customHeight="1">
      <x:c r="A269" s="10" t="n">
        <x:f>IF(ISNUMBER(F269),RANK(F269,$F$7:$F$1929,0),"")</x:f>
        <x:v>177</x:v>
      </x:c>
      <x:c r="B269" s="9" t="str">
        <x:v>French Avenue</x:v>
      </x:c>
      <x:c r="C269" s="9" t="str">
        <x:v>Paradigm</x:v>
      </x:c>
      <x:c r="D269" s="9" t="str">
        <x:v>Not recorded</x:v>
      </x:c>
      <x:c r="E269" s="11" t="n">
        <x:v>2023</x:v>
      </x:c>
      <x:c r="F269" s="13" t="n">
        <x:v>8.3</x:v>
      </x:c>
      <x:c r="G269" s="10" t="n">
        <x:v>36</x:v>
      </x:c>
      <x:c r="H269" s="12" t="n">
        <x:v>4.46</x:v>
      </x:c>
      <x:c r="I269" s="10" t="n">
        <x:v>61</x:v>
      </x:c>
      <x:c r="J269" s="12" t="str">
        <x:f>IF(AND(M269="URL identity aligns",ISNUMBER(F269),ISNUMBER(H269),G269&gt;0,I269&gt;0,SUM(V269:W269)&gt;0),(F269*V269+((H269-1)/4*10)*W269)/SUM(V269:W269),"")</x:f>
      </x:c>
      <x:c r="K269" s="12" t="str">
        <x:f>IF(ISNUMBER(J269),(X269*J269+'Method'!$B$10*'Method'!$B$11)/(X269+'Method'!$B$10),"")</x:f>
      </x:c>
      <x:c r="L269" s="10" t="str">
        <x:f>IF(ISNUMBER(J269),COUNTIFS($J$7:$J$1929,"&gt;"&amp;J269)+1,"")</x:f>
      </x:c>
      <x:c r="M269" s="9" t="str">
        <x:v>Review required</x:v>
      </x:c>
      <x:c r="N269" s="9" t="str">
        <x:v>Concentration not explicit on both saved identities</x:v>
      </x:c>
      <x:c r="O269" s="9" t="str">
        <x:v>https://www.parfumo.com/Perfumes/french-avenue/paradigm</x:v>
      </x:c>
      <x:c r="P269" s="9" t="str">
        <x:v>https://www.fragrantica.com/perfume/French-Avenue/Paradigm-114754.html</x:v>
      </x:c>
      <x:c r="Q269" s="9" t="str">
        <x:v>https://media.parfumo.com/perfumes/3e/3e2460_paradigm-french-avenue_1200.jpg?width=720&amp;aspect_ratio=1:1</x:v>
      </x:c>
      <x:c r="R269" s="9" t="str">
        <x:v>https://fimgs.net/mdimg/perfume-thumbs/375x500.114754.jpg</x:v>
      </x:c>
      <x:c r="S269" s="9" t="str">
        <x:v>Paradigm</x:v>
      </x:c>
      <x:c r="T269" s="11" t="str">
        <x:v>2023</x:v>
      </x:c>
      <x:c r="U269" s="10" t="n">
        <x:v>370</x:v>
      </x:c>
      <x:c r="V269" s="14" t="n">
        <x:f>IF(AND(ISNUMBER(G269),G269&gt;0),LOG10(G269)*'Method'!$B$8,"")</x:f>
        <x:v>1.8675630009207478</x:v>
      </x:c>
      <x:c r="W269" s="14" t="n">
        <x:f>IF(AND(ISNUMBER(I269),I269&gt;0),LOG10(I269)*'Method'!$B$9,"")</x:f>
        <x:v>1.4282638680086162</x:v>
      </x:c>
      <x:c r="X269" s="10" t="str">
        <x:f>IF(ISNUMBER(J269),SUM(G269,I269),"")</x:f>
      </x:c>
      <x:c r="Y269" s="10" t="str">
        <x:f>IF(ISNUMBER(K269),COUNTIFS($K$7:$K$1929,"&gt;"&amp;K269)+1,"")</x:f>
      </x:c>
      <x:c r="Z269" s="9" t="str"/>
      <x:c r="AA269" s="15" t="n">
        <x:v>46108</x:v>
      </x:c>
      <x:c r="AB269" s="9" t="str">
        <x:v>Unknown</x:v>
      </x:c>
    </x:row>
    <x:row r="270" ht="50" customHeight="1">
      <x:c r="A270" s="10" t="n">
        <x:f>IF(ISNUMBER(F270),RANK(F270,$F$7:$F$1929,0),"")</x:f>
        <x:v>177</x:v>
      </x:c>
      <x:c r="B270" s="9" t="str">
        <x:v>Armaf</x:v>
      </x:c>
      <x:c r="C270" s="9" t="str">
        <x:v>King</x:v>
      </x:c>
      <x:c r="D270" s="9" t="str">
        <x:v>Not recorded</x:v>
      </x:c>
      <x:c r="E270" s="11" t="n">
        <x:v>2024</x:v>
      </x:c>
      <x:c r="F270" s="13" t="n">
        <x:v>8.3</x:v>
      </x:c>
      <x:c r="G270" s="10" t="n">
        <x:v>27</x:v>
      </x:c>
      <x:c r="H270" s="12" t="n">
        <x:v>4.57</x:v>
      </x:c>
      <x:c r="I270" s="10" t="n">
        <x:v>331</x:v>
      </x:c>
      <x:c r="J270" s="12" t="str">
        <x:f>IF(AND(M270="URL identity aligns",ISNUMBER(F270),ISNUMBER(H270),G270&gt;0,I270&gt;0,SUM(V270:W270)&gt;0),(F270*V270+((H270-1)/4*10)*W270)/SUM(V270:W270),"")</x:f>
      </x:c>
      <x:c r="K270" s="12" t="str">
        <x:f>IF(ISNUMBER(J270),(X270*J270+'Method'!$B$10*'Method'!$B$11)/(X270+'Method'!$B$10),"")</x:f>
      </x:c>
      <x:c r="L270" s="10" t="str">
        <x:f>IF(ISNUMBER(J270),COUNTIFS($J$7:$J$1929,"&gt;"&amp;J270)+1,"")</x:f>
      </x:c>
      <x:c r="M270" s="9" t="str">
        <x:v>Review required</x:v>
      </x:c>
      <x:c r="N270" s="9" t="str">
        <x:v>Concentration not explicit on both saved identities</x:v>
      </x:c>
      <x:c r="O270" s="9" t="str">
        <x:v>https://www.parfumo.com/Perfumes/Armaf/king</x:v>
      </x:c>
      <x:c r="P270" s="9" t="str">
        <x:v>https://www.fragrantica.com/perfume/Armaf/King-98725.html</x:v>
      </x:c>
      <x:c r="Q270" s="9" t="str">
        <x:v>https://media.parfumo.com/perfumes/4c/4ccc6a-king-armaf_1200.jpg?width=720&amp;aspect_ratio=1:1</x:v>
      </x:c>
      <x:c r="R270" s="9" t="str">
        <x:v>https://fimgs.net/mdimg/perfume-thumbs/375x500.98725.jpg</x:v>
      </x:c>
      <x:c r="S270" s="9" t="str">
        <x:v>King</x:v>
      </x:c>
      <x:c r="T270" s="11" t="str">
        <x:v>2024</x:v>
      </x:c>
      <x:c r="U270" s="10" t="n">
        <x:v>606</x:v>
      </x:c>
      <x:c r="V270" s="14" t="n">
        <x:f>IF(AND(ISNUMBER(G270),G270&gt;0),LOG10(G270)*'Method'!$B$8,"")</x:f>
        <x:v>1.717636516990788</x:v>
      </x:c>
      <x:c r="W270" s="14" t="n">
        <x:f>IF(AND(ISNUMBER(I270),I270&gt;0),LOG10(I270)*'Method'!$B$9,"")</x:f>
        <x:v>2.015862395020576</x:v>
      </x:c>
      <x:c r="X270" s="10" t="str">
        <x:f>IF(ISNUMBER(J270),SUM(G270,I270),"")</x:f>
      </x:c>
      <x:c r="Y270" s="10" t="str">
        <x:f>IF(ISNUMBER(K270),COUNTIFS($K$7:$K$1929,"&gt;"&amp;K270)+1,"")</x:f>
      </x:c>
      <x:c r="Z270" s="9" t="str"/>
      <x:c r="AA270" s="15" t="n">
        <x:v>46108</x:v>
      </x:c>
      <x:c r="AB270" s="9" t="str">
        <x:v>Unknown</x:v>
      </x:c>
    </x:row>
    <x:row r="271" ht="50" customHeight="1">
      <x:c r="A271" s="10" t="n">
        <x:f>IF(ISNUMBER(F271),RANK(F271,$F$7:$F$1929,0),"")</x:f>
        <x:v>177</x:v>
      </x:c>
      <x:c r="B271" s="9" t="str">
        <x:v>French Avenue</x:v>
      </x:c>
      <x:c r="C271" s="9" t="str">
        <x:v>Francique 107.9</x:v>
      </x:c>
      <x:c r="D271" s="9" t="str">
        <x:v>Not recorded</x:v>
      </x:c>
      <x:c r="E271" s="11" t="n">
        <x:v>2023</x:v>
      </x:c>
      <x:c r="F271" s="13" t="n">
        <x:v>8.3</x:v>
      </x:c>
      <x:c r="G271" s="10" t="n">
        <x:v>24</x:v>
      </x:c>
      <x:c r="H271" s="12" t="n">
        <x:v>4.42</x:v>
      </x:c>
      <x:c r="I271" s="10" t="n">
        <x:v>159</x:v>
      </x:c>
      <x:c r="J271" s="12" t="str">
        <x:f>IF(AND(M271="URL identity aligns",ISNUMBER(F271),ISNUMBER(H271),G271&gt;0,I271&gt;0,SUM(V271:W271)&gt;0),(F271*V271+((H271-1)/4*10)*W271)/SUM(V271:W271),"")</x:f>
      </x:c>
      <x:c r="K271" s="12" t="str">
        <x:f>IF(ISNUMBER(J271),(X271*J271+'Method'!$B$10*'Method'!$B$11)/(X271+'Method'!$B$10),"")</x:f>
      </x:c>
      <x:c r="L271" s="10" t="str">
        <x:f>IF(ISNUMBER(J271),COUNTIFS($J$7:$J$1929,"&gt;"&amp;J271)+1,"")</x:f>
      </x:c>
      <x:c r="M271" s="9" t="str">
        <x:v>Review required</x:v>
      </x:c>
      <x:c r="N271" s="9" t="str">
        <x:v>Concentration not explicit on both saved identities</x:v>
      </x:c>
      <x:c r="O271" s="9" t="str">
        <x:v>https://www.parfumo.com/Perfumes/french-avenue/francique-107-9</x:v>
      </x:c>
      <x:c r="P271" s="9" t="str">
        <x:v>https://www.fragrantica.com/perfume/French-Avenue/Francique-107-9-100014.html</x:v>
      </x:c>
      <x:c r="Q271" s="9" t="str">
        <x:v>https://media.parfumo.com/perfumes/7b/7b435f_francique-107-9-french-avenue_1200.jpg?width=720&amp;aspect_ratio=1:1</x:v>
      </x:c>
      <x:c r="R271" s="9" t="str">
        <x:v>https://fimgs.net/mdimg/perfume-thumbs/375x500.100014.jpg</x:v>
      </x:c>
      <x:c r="S271" s="9" t="str">
        <x:v>Francique 107.9</x:v>
      </x:c>
      <x:c r="T271" s="11" t="str">
        <x:v>2023</x:v>
      </x:c>
      <x:c r="U271" s="10" t="n">
        <x:v>85</x:v>
      </x:c>
      <x:c r="V271" s="14" t="n">
        <x:f>IF(AND(ISNUMBER(G271),G271&gt;0),LOG10(G271)*'Method'!$B$8,"")</x:f>
        <x:v>1.6562534900539319</x:v>
      </x:c>
      <x:c r="W271" s="14" t="n">
        <x:f>IF(AND(ISNUMBER(I271),I271&gt;0),LOG10(I271)*'Method'!$B$9,"")</x:f>
        <x:v>1.76111769945636</x:v>
      </x:c>
      <x:c r="X271" s="10" t="str">
        <x:f>IF(ISNUMBER(J271),SUM(G271,I271),"")</x:f>
      </x:c>
      <x:c r="Y271" s="10" t="str">
        <x:f>IF(ISNUMBER(K271),COUNTIFS($K$7:$K$1929,"&gt;"&amp;K271)+1,"")</x:f>
      </x:c>
      <x:c r="Z271" s="9" t="str"/>
      <x:c r="AA271" s="15" t="n">
        <x:v>46108</x:v>
      </x:c>
      <x:c r="AB271" s="9" t="str">
        <x:v>Unknown</x:v>
      </x:c>
    </x:row>
    <x:row r="272" ht="50" customHeight="1">
      <x:c r="A272" s="10" t="n">
        <x:f>IF(ISNUMBER(F272),RANK(F272,$F$7:$F$1929,0),"")</x:f>
        <x:v>177</x:v>
      </x:c>
      <x:c r="B272" s="9" t="str">
        <x:v>French Avenue</x:v>
      </x:c>
      <x:c r="C272" s="9" t="str">
        <x:v>Francique 63.55</x:v>
      </x:c>
      <x:c r="D272" s="9" t="str">
        <x:v>Not recorded</x:v>
      </x:c>
      <x:c r="E272" s="11" t="n">
        <x:v>2023</x:v>
      </x:c>
      <x:c r="F272" s="13" t="n">
        <x:v>8.3</x:v>
      </x:c>
      <x:c r="G272" s="10" t="n">
        <x:v>23</x:v>
      </x:c>
      <x:c r="H272" s="12" t="n">
        <x:v>4.4</x:v>
      </x:c>
      <x:c r="I272" s="10" t="n">
        <x:v>183</x:v>
      </x:c>
      <x:c r="J272" s="12" t="str">
        <x:f>IF(AND(M272="URL identity aligns",ISNUMBER(F272),ISNUMBER(H272),G272&gt;0,I272&gt;0,SUM(V272:W272)&gt;0),(F272*V272+((H272-1)/4*10)*W272)/SUM(V272:W272),"")</x:f>
      </x:c>
      <x:c r="K272" s="12" t="str">
        <x:f>IF(ISNUMBER(J272),(X272*J272+'Method'!$B$10*'Method'!$B$11)/(X272+'Method'!$B$10),"")</x:f>
      </x:c>
      <x:c r="L272" s="10" t="str">
        <x:f>IF(ISNUMBER(J272),COUNTIFS($J$7:$J$1929,"&gt;"&amp;J272)+1,"")</x:f>
      </x:c>
      <x:c r="M272" s="9" t="str">
        <x:v>Review required</x:v>
      </x:c>
      <x:c r="N272" s="9" t="str">
        <x:v>Concentration not explicit on both saved identities</x:v>
      </x:c>
      <x:c r="O272" s="9" t="str">
        <x:v>https://www.parfumo.com/Perfumes/french-avenue/francique-63-55</x:v>
      </x:c>
      <x:c r="P272" s="9" t="str">
        <x:v>https://www.fragrantica.com/perfume/French-Avenue/Francique-63-55-100016.html</x:v>
      </x:c>
      <x:c r="Q272" s="9" t="str">
        <x:v>https://media.parfumo.com/perfumes/cd/cddcf8_francique-63-55-french-avenue_1200.jpg?width=720&amp;aspect_ratio=1:1</x:v>
      </x:c>
      <x:c r="R272" s="9" t="str">
        <x:v>https://fimgs.net/mdimg/perfume-thumbs/375x500.100016.jpg</x:v>
      </x:c>
      <x:c r="S272" s="9" t="str">
        <x:v>Francique 63.55</x:v>
      </x:c>
      <x:c r="T272" s="11" t="str">
        <x:v>2023</x:v>
      </x:c>
      <x:c r="U272" s="10" t="n">
        <x:v>598</x:v>
      </x:c>
      <x:c r="V272" s="14" t="n">
        <x:f>IF(AND(ISNUMBER(G272),G272&gt;0),LOG10(G272)*'Method'!$B$8,"")</x:f>
        <x:v>1.634073403221108</x:v>
      </x:c>
      <x:c r="W272" s="14" t="n">
        <x:f>IF(AND(ISNUMBER(I272),I272&gt;0),LOG10(I272)*'Method'!$B$9,"")</x:f>
        <x:v>1.8099608717843443</x:v>
      </x:c>
      <x:c r="X272" s="10" t="str">
        <x:f>IF(ISNUMBER(J272),SUM(G272,I272),"")</x:f>
      </x:c>
      <x:c r="Y272" s="10" t="str">
        <x:f>IF(ISNUMBER(K272),COUNTIFS($K$7:$K$1929,"&gt;"&amp;K272)+1,"")</x:f>
      </x:c>
      <x:c r="Z272" s="9" t="str"/>
      <x:c r="AA272" s="15" t="n">
        <x:v>46108</x:v>
      </x:c>
      <x:c r="AB272" s="9" t="str">
        <x:v>Unknown</x:v>
      </x:c>
    </x:row>
    <x:row r="273" ht="50" customHeight="1">
      <x:c r="A273" s="10" t="n">
        <x:f>IF(ISNUMBER(F273),RANK(F273,$F$7:$F$1929,0),"")</x:f>
        <x:v>177</x:v>
      </x:c>
      <x:c r="B273" s="9" t="str">
        <x:v>French Avenue</x:v>
      </x:c>
      <x:c r="C273" s="9" t="str">
        <x:v>Ravine Ginger</x:v>
      </x:c>
      <x:c r="D273" s="9" t="str">
        <x:v>Not recorded</x:v>
      </x:c>
      <x:c r="E273" s="11" t="n">
        <x:v>2026</x:v>
      </x:c>
      <x:c r="F273" s="13" t="n">
        <x:v>8.3</x:v>
      </x:c>
      <x:c r="G273" s="10" t="n">
        <x:v>21</x:v>
      </x:c>
      <x:c r="H273" s="12" t="n">
        <x:v>4.41</x:v>
      </x:c>
      <x:c r="I273" s="10" t="n">
        <x:v>68</x:v>
      </x:c>
      <x:c r="J273" s="12" t="str">
        <x:f>IF(AND(M273="URL identity aligns",ISNUMBER(F273),ISNUMBER(H273),G273&gt;0,I273&gt;0,SUM(V273:W273)&gt;0),(F273*V273+((H273-1)/4*10)*W273)/SUM(V273:W273),"")</x:f>
      </x:c>
      <x:c r="K273" s="12" t="str">
        <x:f>IF(ISNUMBER(J273),(X273*J273+'Method'!$B$10*'Method'!$B$11)/(X273+'Method'!$B$10),"")</x:f>
      </x:c>
      <x:c r="L273" s="10" t="str">
        <x:f>IF(ISNUMBER(J273),COUNTIFS($J$7:$J$1929,"&gt;"&amp;J273)+1,"")</x:f>
      </x:c>
      <x:c r="M273" s="9" t="str">
        <x:v>Review required</x:v>
      </x:c>
      <x:c r="N273" s="9" t="str">
        <x:v>Concentration not explicit on both saved identities</x:v>
      </x:c>
      <x:c r="O273" s="9" t="str">
        <x:v>https://www.parfumo.com/Perfumes/french-avenue/ravine-ginger</x:v>
      </x:c>
      <x:c r="P273" s="9" t="str">
        <x:v>https://www.fragrantica.com/perfume/French-Avenue/Ravine-Ginger-122274.html</x:v>
      </x:c>
      <x:c r="Q273" s="9" t="str">
        <x:v>https://media.parfumo.com/perfumes/e2/e20473_ravine-ginger-french-avenue_1200.jpg?width=720&amp;aspect_ratio=1:1</x:v>
      </x:c>
      <x:c r="R273" s="9" t="str">
        <x:v>https://fimgs.net/mdimg/perfume-thumbs/375x500.122274.jpg</x:v>
      </x:c>
      <x:c r="S273" s="9" t="str">
        <x:v>Ravine Ginger</x:v>
      </x:c>
      <x:c r="T273" s="11" t="str">
        <x:v>2026</x:v>
      </x:c>
      <x:c r="U273" s="10" t="n">
        <x:v>326</x:v>
      </x:c>
      <x:c r="V273" s="14" t="n">
        <x:f>IF(AND(ISNUMBER(G273),G273&gt;0),LOG10(G273)*'Method'!$B$8,"")</x:f>
        <x:v>1.5866631536807039</x:v>
      </x:c>
      <x:c r="W273" s="14" t="n">
        <x:f>IF(AND(ISNUMBER(I273),I273&gt;0),LOG10(I273)*'Method'!$B$9,"")</x:f>
        <x:v>1.466007130164992</x:v>
      </x:c>
      <x:c r="X273" s="10" t="str">
        <x:f>IF(ISNUMBER(J273),SUM(G273,I273),"")</x:f>
      </x:c>
      <x:c r="Y273" s="10" t="str">
        <x:f>IF(ISNUMBER(K273),COUNTIFS($K$7:$K$1929,"&gt;"&amp;K273)+1,"")</x:f>
      </x:c>
      <x:c r="Z273" s="9" t="str"/>
      <x:c r="AA273" s="15" t="n">
        <x:v>46108</x:v>
      </x:c>
      <x:c r="AB273" s="9" t="str">
        <x:v>Unknown</x:v>
      </x:c>
    </x:row>
    <x:row r="274" ht="50" customHeight="1">
      <x:c r="A274" s="10" t="n">
        <x:f>IF(ISNUMBER(F274),RANK(F274,$F$7:$F$1929,0),"")</x:f>
        <x:v>177</x:v>
      </x:c>
      <x:c r="B274" s="9" t="str">
        <x:v>French Avenue</x:v>
      </x:c>
      <x:c r="C274" s="9" t="str">
        <x:v>Nomad</x:v>
      </x:c>
      <x:c r="D274" s="9" t="str">
        <x:v>Not recorded</x:v>
      </x:c>
      <x:c r="E274" s="11" t="n">
        <x:v>2025</x:v>
      </x:c>
      <x:c r="F274" s="13" t="n">
        <x:v>8.3</x:v>
      </x:c>
      <x:c r="G274" s="10" t="n">
        <x:v>20</x:v>
      </x:c>
      <x:c r="H274" s="12" t="n">
        <x:v>3.98</x:v>
      </x:c>
      <x:c r="I274" s="10" t="n">
        <x:v>56</x:v>
      </x:c>
      <x:c r="J274" s="12" t="str">
        <x:f>IF(AND(M274="URL identity aligns",ISNUMBER(F274),ISNUMBER(H274),G274&gt;0,I274&gt;0,SUM(V274:W274)&gt;0),(F274*V274+((H274-1)/4*10)*W274)/SUM(V274:W274),"")</x:f>
      </x:c>
      <x:c r="K274" s="12" t="str">
        <x:f>IF(ISNUMBER(J274),(X274*J274+'Method'!$B$10*'Method'!$B$11)/(X274+'Method'!$B$10),"")</x:f>
      </x:c>
      <x:c r="L274" s="10" t="str">
        <x:f>IF(ISNUMBER(J274),COUNTIFS($J$7:$J$1929,"&gt;"&amp;J274)+1,"")</x:f>
      </x:c>
      <x:c r="M274" s="9" t="str">
        <x:v>Review required</x:v>
      </x:c>
      <x:c r="N274" s="9" t="str">
        <x:v>Concentration not explicit on both saved identities</x:v>
      </x:c>
      <x:c r="O274" s="9" t="str">
        <x:v>https://www.parfumo.com/Perfumes/french-avenue/nomad</x:v>
      </x:c>
      <x:c r="P274" s="9" t="str">
        <x:v>https://www.fragrantica.com/perfume/French-Avenue/Nomad-122623.html</x:v>
      </x:c>
      <x:c r="Q274" s="9" t="str">
        <x:v>https://media.parfumo.com/perfumes/09/094000_nomad-french-avenue_1200.jpg?width=720&amp;aspect_ratio=1:1</x:v>
      </x:c>
      <x:c r="R274" s="9" t="str">
        <x:v>https://fimgs.net/mdimg/perfume-thumbs/375x500.122623.jpg</x:v>
      </x:c>
      <x:c r="S274" s="9" t="str">
        <x:v>Nomad</x:v>
      </x:c>
      <x:c r="T274" s="11" t="str">
        <x:v>2025</x:v>
      </x:c>
      <x:c r="U274" s="10" t="n">
        <x:v>834</x:v>
      </x:c>
      <x:c r="V274" s="14" t="n">
        <x:f>IF(AND(ISNUMBER(G274),G274&gt;0),LOG10(G274)*'Method'!$B$8,"")</x:f>
        <x:v>1.5612359947967758</x:v>
      </x:c>
      <x:c r="W274" s="14" t="n">
        <x:f>IF(AND(ISNUMBER(I274),I274&gt;0),LOG10(I274)*'Method'!$B$9,"")</x:f>
        <x:v>1.39855042160496</x:v>
      </x:c>
      <x:c r="X274" s="10" t="str">
        <x:f>IF(ISNUMBER(J274),SUM(G274,I274),"")</x:f>
      </x:c>
      <x:c r="Y274" s="10" t="str">
        <x:f>IF(ISNUMBER(K274),COUNTIFS($K$7:$K$1929,"&gt;"&amp;K274)+1,"")</x:f>
      </x:c>
      <x:c r="Z274" s="9" t="str"/>
      <x:c r="AA274" s="15" t="n">
        <x:v>46108</x:v>
      </x:c>
      <x:c r="AB274" s="9" t="str">
        <x:v>Unknown</x:v>
      </x:c>
    </x:row>
    <x:row r="275" ht="50" customHeight="1">
      <x:c r="A275" s="10" t="n">
        <x:f>IF(ISNUMBER(F275),RANK(F275,$F$7:$F$1929,0),"")</x:f>
        <x:v>177</x:v>
      </x:c>
      <x:c r="B275" s="9" t="str">
        <x:v>Fragrance World</x:v>
      </x:c>
      <x:c r="C275" s="9" t="str">
        <x:v>Harmony Code Absolute</x:v>
      </x:c>
      <x:c r="D275" s="9" t="str">
        <x:v>Absolu</x:v>
      </x:c>
      <x:c r="E275" s="11" t="n">
        <x:v>2024</x:v>
      </x:c>
      <x:c r="F275" s="13" t="n">
        <x:v>8.3</x:v>
      </x:c>
      <x:c r="G275" s="10" t="n">
        <x:v>19</x:v>
      </x:c>
      <x:c r="H275" s="12" t="n">
        <x:v>4.51</x:v>
      </x:c>
      <x:c r="I275" s="10" t="n">
        <x:v>199</x:v>
      </x:c>
      <x:c r="J275" s="12" t="str">
        <x:f>IF(AND(M275="URL identity aligns",ISNUMBER(F275),ISNUMBER(H275),G275&gt;0,I275&gt;0,SUM(V275:W275)&gt;0),(F275*V275+((H275-1)/4*10)*W275)/SUM(V275:W275),"")</x:f>
      </x:c>
      <x:c r="K275" s="12" t="str">
        <x:f>IF(ISNUMBER(J275),(X275*J275+'Method'!$B$10*'Method'!$B$11)/(X275+'Method'!$B$10),"")</x:f>
      </x:c>
      <x:c r="L275" s="10" t="str">
        <x:f>IF(ISNUMBER(J275),COUNTIFS($J$7:$J$1929,"&gt;"&amp;J275)+1,"")</x:f>
      </x:c>
      <x:c r="M275" s="9" t="str">
        <x:v>Review required</x:v>
      </x:c>
      <x:c r="N275" s="9" t="str">
        <x:v>Concentration not explicit on both saved identities</x:v>
      </x:c>
      <x:c r="O275" s="9" t="str">
        <x:v>https://www.parfumo.com/Perfumes/fragrance-world/harmony-code-absolute</x:v>
      </x:c>
      <x:c r="P275" s="9" t="str">
        <x:v>https://www.fragrantica.com/perfume/Fragrance-World/Harmony-Code-Absolute-101994.html</x:v>
      </x:c>
      <x:c r="Q275" s="9" t="str">
        <x:v>https://media.parfumo.com/perfumes/18/1865ca_harmony-code-absolute-fragrance-world_1200.jpg?width=720&amp;aspect_ratio=1:1</x:v>
      </x:c>
      <x:c r="R275" s="9" t="str">
        <x:v>https://fimgs.net/mdimg/perfume-thumbs/375x500.101994.jpg</x:v>
      </x:c>
      <x:c r="S275" s="9" t="str">
        <x:v>Harmony Code Absolute</x:v>
      </x:c>
      <x:c r="T275" s="11" t="str">
        <x:v>2024</x:v>
      </x:c>
      <x:c r="U275" s="10" t="n">
        <x:v>1396</x:v>
      </x:c>
      <x:c r="V275" s="14" t="n">
        <x:f>IF(AND(ISNUMBER(G275),G275&gt;0),LOG10(G275)*'Method'!$B$8,"")</x:f>
        <x:v>1.534504321143396</x:v>
      </x:c>
      <x:c r="W275" s="14" t="n">
        <x:f>IF(AND(ISNUMBER(I275),I275&gt;0),LOG10(I275)*'Method'!$B$9,"")</x:f>
        <x:v>1.839082461127768</x:v>
      </x:c>
      <x:c r="X275" s="10" t="str">
        <x:f>IF(ISNUMBER(J275),SUM(G275,I275),"")</x:f>
      </x:c>
      <x:c r="Y275" s="10" t="str">
        <x:f>IF(ISNUMBER(K275),COUNTIFS($K$7:$K$1929,"&gt;"&amp;K275)+1,"")</x:f>
      </x:c>
      <x:c r="Z275" s="9" t="str"/>
      <x:c r="AA275" s="15" t="n">
        <x:v>46108</x:v>
      </x:c>
      <x:c r="AB275" s="9" t="str">
        <x:v>Unknown</x:v>
      </x:c>
    </x:row>
    <x:row r="276" ht="50" customHeight="1">
      <x:c r="A276" s="10" t="n">
        <x:f>IF(ISNUMBER(F276),RANK(F276,$F$7:$F$1929,0),"")</x:f>
        <x:v>177</x:v>
      </x:c>
      <x:c r="B276" s="9" t="str">
        <x:v>Jean Paul Gaultier</x:v>
      </x:c>
      <x:c r="C276" s="9" t="str">
        <x:v>Le Mâle Eau Fraîche Superman Edition</x:v>
      </x:c>
      <x:c r="D276" s="9" t="str">
        <x:v>Eau Fraîche</x:v>
      </x:c>
      <x:c r="E276" s="11" t="n">
        <x:v>2017</x:v>
      </x:c>
      <x:c r="F276" s="13" t="n">
        <x:v>8.3</x:v>
      </x:c>
      <x:c r="G276" s="10" t="n">
        <x:v>18</x:v>
      </x:c>
      <x:c r="H276" s="12" t="n">
        <x:v>4.25</x:v>
      </x:c>
      <x:c r="I276" s="10" t="n">
        <x:v>834</x:v>
      </x:c>
      <x:c r="J276" s="12" t="str">
        <x:f>IF(AND(M276="URL identity aligns",ISNUMBER(F276),ISNUMBER(H276),G276&gt;0,I276&gt;0,SUM(V276:W276)&gt;0),(F276*V276+((H276-1)/4*10)*W276)/SUM(V276:W276),"")</x:f>
      </x:c>
      <x:c r="K276" s="12" t="str">
        <x:f>IF(ISNUMBER(J276),(X276*J276+'Method'!$B$10*'Method'!$B$11)/(X276+'Method'!$B$10),"")</x:f>
      </x:c>
      <x:c r="L276" s="10" t="str">
        <x:f>IF(ISNUMBER(J276),COUNTIFS($J$7:$J$1929,"&gt;"&amp;J276)+1,"")</x:f>
      </x:c>
      <x:c r="M276" s="9" t="str">
        <x:v>Review required</x:v>
      </x:c>
      <x:c r="N276" s="9" t="str">
        <x:v>Product, variant, gender or year terms differ between URLs</x:v>
      </x:c>
      <x:c r="O276" s="9" t="str">
        <x:v>https://www.parfumo.com/Perfumes/Jean_Paul_Gaultier/Le_Male_Eau_Fraiche_Superman_Edition</x:v>
      </x:c>
      <x:c r="P276" s="9" t="str">
        <x:v>https://www.fragrantica.com/perfume/Jean-Paul-Gaultier/Le-Male-Superman-Eau-Fraiche-43712.html</x:v>
      </x:c>
      <x:c r="Q276" s="9" t="str">
        <x:v>https://media.parfumo.com/perfumes/c7/c7fcbc-le-male-eau-fraiche-superman-edition-jean-paul-gaultier_1200.jpg?width=720&amp;aspect_ratio=1:1</x:v>
      </x:c>
      <x:c r="R276" s="9" t="str">
        <x:v>https://fimgs.net/mdimg/perfume-thumbs/375x500.43712.jpg</x:v>
      </x:c>
      <x:c r="S276" s="9" t="str">
        <x:v>Le Mâle Eau Fraîche Superman Edition</x:v>
      </x:c>
      <x:c r="T276" s="11" t="str">
        <x:v>2017</x:v>
      </x:c>
      <x:c r="U276" s="10" t="n">
        <x:v>1675</x:v>
      </x:c>
      <x:c r="V276" s="14" t="n">
        <x:f>IF(AND(ISNUMBER(G276),G276&gt;0),LOG10(G276)*'Method'!$B$8,"")</x:f>
        <x:v>1.506327006123972</x:v>
      </x:c>
      <x:c r="W276" s="14" t="n">
        <x:f>IF(AND(ISNUMBER(I276),I276&gt;0),LOG10(I276)*'Method'!$B$9,"")</x:f>
        <x:v>2.336932840510192</x:v>
      </x:c>
      <x:c r="X276" s="10" t="str">
        <x:f>IF(ISNUMBER(J276),SUM(G276,I276),"")</x:f>
      </x:c>
      <x:c r="Y276" s="10" t="str">
        <x:f>IF(ISNUMBER(K276),COUNTIFS($K$7:$K$1929,"&gt;"&amp;K276)+1,"")</x:f>
      </x:c>
      <x:c r="Z276" s="9" t="str"/>
      <x:c r="AA276" s="15" t="n">
        <x:v>46108</x:v>
      </x:c>
      <x:c r="AB276" s="9" t="str">
        <x:v>Unknown</x:v>
      </x:c>
    </x:row>
    <x:row r="277" ht="50" customHeight="1">
      <x:c r="A277" s="10" t="n">
        <x:f>IF(ISNUMBER(F277),RANK(F277,$F$7:$F$1929,0),"")</x:f>
        <x:v>271</x:v>
      </x:c>
      <x:c r="B277" s="9" t="str">
        <x:v>Chanel</x:v>
      </x:c>
      <x:c r="C277" s="9" t="str">
        <x:v>Bleu de</x:v>
      </x:c>
      <x:c r="D277" s="9" t="str">
        <x:v>Eau de Parfum</x:v>
      </x:c>
      <x:c r="E277" s="11" t="n">
        <x:v>2014</x:v>
      </x:c>
      <x:c r="F277" s="13" t="n">
        <x:v>8.2</x:v>
      </x:c>
      <x:c r="G277" s="10" t="n">
        <x:v>5300</x:v>
      </x:c>
      <x:c r="H277" s="12" t="n">
        <x:v>4.43</x:v>
      </x:c>
      <x:c r="I277" s="10" t="n">
        <x:v>20658</x:v>
      </x:c>
      <x:c r="J277" s="12" t="n">
        <x:f>IF(AND(M277="URL identity aligns",ISNUMBER(F277),ISNUMBER(H277),G277&gt;0,I277&gt;0,SUM(V277:W277)&gt;0),(F277*V277+((H277-1)/4*10)*W277)/SUM(V277:W277),"")</x:f>
        <x:v>8.363425517638065</x:v>
      </x:c>
      <x:c r="K277" s="12" t="n">
        <x:f>IF(ISNUMBER(J277),(X277*J277+'Method'!$B$10*'Method'!$B$11)/(X277+'Method'!$B$10),"")</x:f>
        <x:v>8.329075090558568</x:v>
      </x:c>
      <x:c r="L277" s="10" t="n">
        <x:f>IF(ISNUMBER(J277),COUNTIFS($J$7:$J$1929,"&gt;"&amp;J277)+1,"")</x:f>
        <x:v>25</x:v>
      </x:c>
      <x:c r="M277" s="9" t="str">
        <x:v>URL identity aligns</x:v>
      </x:c>
      <x:c r="N277" s="9" t="str">
        <x:v>Brand, name tokens and concentration agree in saved URLs</x:v>
      </x:c>
      <x:c r="O277" s="9" t="str">
        <x:v>https://www.parfumo.com/Perfumes/Chanel/Bleu_de_Chanel_Eau_de_Parfum</x:v>
      </x:c>
      <x:c r="P277" s="9" t="str">
        <x:v>https://www.fragrantica.com/perfume/Chanel/Bleu-de-Chanel-Eau-de-Parfum-25967.html</x:v>
      </x:c>
      <x:c r="Q277" s="9" t="str">
        <x:v>https://media.parfumo.com/perfumes/05/055e6a-bleu-de-chanel-eau-de-parfum-chanel_1200.jpg?width=720&amp;aspect_ratio=1:1</x:v>
      </x:c>
      <x:c r="R277" s="9" t="str">
        <x:v>https://fimgs.net/mdimg/perfume-thumbs/375x500.25967.jpg</x:v>
      </x:c>
      <x:c r="S277" s="9" t="str">
        <x:v>Bleu de</x:v>
      </x:c>
      <x:c r="T277" s="11" t="str">
        <x:v>2014</x:v>
      </x:c>
      <x:c r="U277" s="10" t="n">
        <x:v>1785</x:v>
      </x:c>
      <x:c r="V277" s="14" t="n">
        <x:f>IF(AND(ISNUMBER(G277),G277&gt;0),LOG10(G277)*'Method'!$B$8,"")</x:f>
        <x:v>4.469131043520948</x:v>
      </x:c>
      <x:c r="W277" s="14" t="n">
        <x:f>IF(AND(ISNUMBER(I277),I277&gt;0),LOG10(I277)*'Method'!$B$9,"")</x:f>
        <x:v>3.4520706184706564</x:v>
      </x:c>
      <x:c r="X277" s="10" t="n">
        <x:f>IF(ISNUMBER(J277),SUM(G277,I277),"")</x:f>
        <x:v>25958</x:v>
      </x:c>
      <x:c r="Y277" s="10" t="n">
        <x:f>IF(ISNUMBER(K277),COUNTIFS($K$7:$K$1929,"&gt;"&amp;K277)+1,"")</x:f>
        <x:v>7</x:v>
      </x:c>
      <x:c r="Z277" s="9" t="str"/>
      <x:c r="AA277" s="15" t="n">
        <x:v>46108</x:v>
      </x:c>
      <x:c r="AB277" s="9" t="str">
        <x:v>Unknown</x:v>
      </x:c>
    </x:row>
    <x:row r="278" ht="50" customHeight="1">
      <x:c r="A278" s="10" t="n">
        <x:f>IF(ISNUMBER(F278),RANK(F278,$F$7:$F$1929,0),"")</x:f>
        <x:v>271</x:v>
      </x:c>
      <x:c r="B278" s="9" t="str">
        <x:v>Xerjoff</x:v>
      </x:c>
      <x:c r="C278" s="9" t="str">
        <x:v>Accento</x:v>
      </x:c>
      <x:c r="D278" s="9" t="str">
        <x:v>Not recorded</x:v>
      </x:c>
      <x:c r="E278" s="11" t="n">
        <x:v>2011</x:v>
      </x:c>
      <x:c r="F278" s="13" t="n">
        <x:v>8.2</x:v>
      </x:c>
      <x:c r="G278" s="10" t="n">
        <x:v>5078</x:v>
      </x:c>
      <x:c r="H278" s="12" t="n">
        <x:v>4</x:v>
      </x:c>
      <x:c r="I278" s="10" t="n">
        <x:v>1896</x:v>
      </x:c>
      <x:c r="J278" s="12" t="str">
        <x:f>IF(AND(M278="URL identity aligns",ISNUMBER(F278),ISNUMBER(H278),G278&gt;0,I278&gt;0,SUM(V278:W278)&gt;0),(F278*V278+((H278-1)/4*10)*W278)/SUM(V278:W278),"")</x:f>
      </x:c>
      <x:c r="K278" s="12" t="str">
        <x:f>IF(ISNUMBER(J278),(X278*J278+'Method'!$B$10*'Method'!$B$11)/(X278+'Method'!$B$10),"")</x:f>
      </x:c>
      <x:c r="L278" s="10" t="str">
        <x:f>IF(ISNUMBER(J278),COUNTIFS($J$7:$J$1929,"&gt;"&amp;J278)+1,"")</x:f>
      </x:c>
      <x:c r="M278" s="9" t="str">
        <x:v>Review required</x:v>
      </x:c>
      <x:c r="N278" s="9" t="str">
        <x:v>Concentration not explicit on both saved identities</x:v>
      </x:c>
      <x:c r="O278" s="9" t="str">
        <x:v>https://www.parfumo.com/Perfumes/Xerjoff/Accento</x:v>
      </x:c>
      <x:c r="P278" s="9" t="str">
        <x:v>https://www.fragrantica.com/perfume/Xerjoff/Accento-55156.html</x:v>
      </x:c>
      <x:c r="Q278" s="9" t="str">
        <x:v>https://media.parfumo.com/perfumes/46/46c1f7_accento-xerjoff_1200.jpg?width=720&amp;aspect_ratio=1:1</x:v>
      </x:c>
      <x:c r="R278" s="9" t="str">
        <x:v>https://fimgs.net/mdimg/perfume-thumbs/375x500.55156.jpg</x:v>
      </x:c>
      <x:c r="S278" s="9" t="str">
        <x:v>Accento</x:v>
      </x:c>
      <x:c r="T278" s="11" t="str">
        <x:v>2011</x:v>
      </x:c>
      <x:c r="U278" s="10" t="n">
        <x:v>2</x:v>
      </x:c>
      <x:c r="V278" s="14" t="n">
        <x:f>IF(AND(ISNUMBER(G278),G278&gt;0),LOG10(G278)*'Method'!$B$8,"")</x:f>
        <x:v>4.44683123584524</x:v>
      </x:c>
      <x:c r="W278" s="14" t="n">
        <x:f>IF(AND(ISNUMBER(I278),I278&gt;0),LOG10(I278)*'Method'!$B$9,"")</x:f>
        <x:v>2.62227066640164</x:v>
      </x:c>
      <x:c r="X278" s="10" t="str">
        <x:f>IF(ISNUMBER(J278),SUM(G278,I278),"")</x:f>
      </x:c>
      <x:c r="Y278" s="10" t="str">
        <x:f>IF(ISNUMBER(K278),COUNTIFS($K$7:$K$1929,"&gt;"&amp;K278)+1,"")</x:f>
      </x:c>
      <x:c r="Z278" s="9" t="str"/>
      <x:c r="AA278" s="15" t="n">
        <x:v>46108</x:v>
      </x:c>
      <x:c r="AB278" s="9" t="str">
        <x:v>Unknown</x:v>
      </x:c>
    </x:row>
    <x:row r="279" ht="50" customHeight="1">
      <x:c r="A279" s="10" t="n">
        <x:f>IF(ISNUMBER(F279),RANK(F279,$F$7:$F$1929,0),"")</x:f>
        <x:v>271</x:v>
      </x:c>
      <x:c r="B279" s="9" t="str">
        <x:v>Maison Francis Kurkdjian</x:v>
      </x:c>
      <x:c r="C279" s="9" t="str">
        <x:v>Oud Satin Mood</x:v>
      </x:c>
      <x:c r="D279" s="9" t="str">
        <x:v>Eau de Parfum</x:v>
      </x:c>
      <x:c r="E279" s="11" t="n">
        <x:v>2015</x:v>
      </x:c>
      <x:c r="F279" s="13" t="n">
        <x:v>8.2</x:v>
      </x:c>
      <x:c r="G279" s="10" t="n">
        <x:v>3810</x:v>
      </x:c>
      <x:c r="H279" s="12" t="n">
        <x:v>4.2</x:v>
      </x:c>
      <x:c r="I279" s="10" t="n">
        <x:v>9513</x:v>
      </x:c>
      <x:c r="J279" s="12" t="str">
        <x:f>IF(AND(M279="URL identity aligns",ISNUMBER(F279),ISNUMBER(H279),G279&gt;0,I279&gt;0,SUM(V279:W279)&gt;0),(F279*V279+((H279-1)/4*10)*W279)/SUM(V279:W279),"")</x:f>
      </x:c>
      <x:c r="K279" s="12" t="str">
        <x:f>IF(ISNUMBER(J279),(X279*J279+'Method'!$B$10*'Method'!$B$11)/(X279+'Method'!$B$10),"")</x:f>
      </x:c>
      <x:c r="L279" s="10" t="str">
        <x:f>IF(ISNUMBER(J279),COUNTIFS($J$7:$J$1929,"&gt;"&amp;J279)+1,"")</x:f>
      </x:c>
      <x:c r="M279" s="9" t="str">
        <x:v>Review required</x:v>
      </x:c>
      <x:c r="N279" s="9" t="str">
        <x:v>Concentration not explicit on both saved identities</x:v>
      </x:c>
      <x:c r="O279" s="9" t="str">
        <x:v>https://www.parfumo.com/Perfumes/Maison_Francis_Kurkdjian/Oud_Satin_Mood_Eau_de_Parfum</x:v>
      </x:c>
      <x:c r="P279" s="9" t="str">
        <x:v>https://www.fragrantica.com/perfume/Maison-Francis-Kurkdjian/Oud-Satin-Mood-30352.html</x:v>
      </x:c>
      <x:c r="Q279" s="9" t="str">
        <x:v>https://media.parfumo.com/perfumes/ed/ed7b0b-oud-satin-mood-eau-de-parfum-maison-francis-kurkdjian_1200.jpg?width=720&amp;aspect_ratio=1:1</x:v>
      </x:c>
      <x:c r="R279" s="9" t="str">
        <x:v>https://fimgs.net/mdimg/perfume-thumbs/375x500.30352.jpg</x:v>
      </x:c>
      <x:c r="S279" s="9" t="str">
        <x:v>Oud Satin Mood</x:v>
      </x:c>
      <x:c r="T279" s="11" t="str">
        <x:v>2015</x:v>
      </x:c>
      <x:c r="U279" s="10" t="n">
        <x:v>1865</x:v>
      </x:c>
      <x:c r="V279" s="14" t="n">
        <x:f>IF(AND(ISNUMBER(G279),G279&gt;0),LOG10(G279)*'Method'!$B$8,"")</x:f>
        <x:v>4.297109970810744</x:v>
      </x:c>
      <x:c r="W279" s="14" t="n">
        <x:f>IF(AND(ISNUMBER(I279),I279&gt;0),LOG10(I279)*'Method'!$B$9,"")</x:f>
        <x:v>3.1826539973974004</x:v>
      </x:c>
      <x:c r="X279" s="10" t="str">
        <x:f>IF(ISNUMBER(J279),SUM(G279,I279),"")</x:f>
      </x:c>
      <x:c r="Y279" s="10" t="str">
        <x:f>IF(ISNUMBER(K279),COUNTIFS($K$7:$K$1929,"&gt;"&amp;K279)+1,"")</x:f>
      </x:c>
      <x:c r="Z279" s="9" t="str"/>
      <x:c r="AA279" s="15" t="n">
        <x:v>46108</x:v>
      </x:c>
      <x:c r="AB279" s="9" t="str">
        <x:v>Unknown</x:v>
      </x:c>
    </x:row>
    <x:row r="280" ht="50" customHeight="1">
      <x:c r="A280" s="10" t="n">
        <x:f>IF(ISNUMBER(F280),RANK(F280,$F$7:$F$1929,0),"")</x:f>
        <x:v>271</x:v>
      </x:c>
      <x:c r="B280" s="9" t="str">
        <x:v>Tom Ford</x:v>
      </x:c>
      <x:c r="C280" s="9" t="str">
        <x:v>Lost Cherry</x:v>
      </x:c>
      <x:c r="D280" s="9" t="str">
        <x:v>Eau de Parfum</x:v>
      </x:c>
      <x:c r="E280" s="11" t="n">
        <x:v>2018</x:v>
      </x:c>
      <x:c r="F280" s="13" t="n">
        <x:v>8.2</x:v>
      </x:c>
      <x:c r="G280" s="10" t="n">
        <x:v>3770</x:v>
      </x:c>
      <x:c r="H280" s="12" t="n">
        <x:v>4.08</x:v>
      </x:c>
      <x:c r="I280" s="10" t="n">
        <x:v>16773</x:v>
      </x:c>
      <x:c r="J280" s="12" t="str">
        <x:f>IF(AND(M280="URL identity aligns",ISNUMBER(F280),ISNUMBER(H280),G280&gt;0,I280&gt;0,SUM(V280:W280)&gt;0),(F280*V280+((H280-1)/4*10)*W280)/SUM(V280:W280),"")</x:f>
      </x:c>
      <x:c r="K280" s="12" t="str">
        <x:f>IF(ISNUMBER(J280),(X280*J280+'Method'!$B$10*'Method'!$B$11)/(X280+'Method'!$B$10),"")</x:f>
      </x:c>
      <x:c r="L280" s="10" t="str">
        <x:f>IF(ISNUMBER(J280),COUNTIFS($J$7:$J$1929,"&gt;"&amp;J280)+1,"")</x:f>
      </x:c>
      <x:c r="M280" s="9" t="str">
        <x:v>Review required</x:v>
      </x:c>
      <x:c r="N280" s="9" t="str">
        <x:v>Concentration not explicit on both saved identities</x:v>
      </x:c>
      <x:c r="O280" s="9" t="str">
        <x:v>https://www.parfumo.com/Perfumes/Tom_Ford/Lost_Cherry</x:v>
      </x:c>
      <x:c r="P280" s="9" t="str">
        <x:v>https://www.fragrantica.com/perfume/Tom-Ford/Lost-Cherry-51411.html</x:v>
      </x:c>
      <x:c r="Q280" s="9" t="str">
        <x:v>https://media.parfumo.com/perfumes/cc/ccee25-lost-cherry-eau-de-parfum-tom-ford_1200.jpg?width=720&amp;aspect_ratio=1:1</x:v>
      </x:c>
      <x:c r="R280" s="9" t="str">
        <x:v>https://fimgs.net/mdimg/perfume-thumbs/375x500.51411.jpg</x:v>
      </x:c>
      <x:c r="S280" s="9" t="str">
        <x:v>Lost Cherry</x:v>
      </x:c>
      <x:c r="T280" s="11" t="str">
        <x:v>2018</x:v>
      </x:c>
      <x:c r="U280" s="10" t="n">
        <x:v>1301</x:v>
      </x:c>
      <x:c r="V280" s="14" t="n">
        <x:f>IF(AND(ISNUMBER(G280),G280&gt;0),LOG10(G280)*'Method'!$B$8,"")</x:f>
        <x:v>4.291609620246947</x:v>
      </x:c>
      <x:c r="W280" s="14" t="n">
        <x:f>IF(AND(ISNUMBER(I280),I280&gt;0),LOG10(I280)*'Method'!$B$9,"")</x:f>
        <x:v>3.379688597582664</x:v>
      </x:c>
      <x:c r="X280" s="10" t="str">
        <x:f>IF(ISNUMBER(J280),SUM(G280,I280),"")</x:f>
      </x:c>
      <x:c r="Y280" s="10" t="str">
        <x:f>IF(ISNUMBER(K280),COUNTIFS($K$7:$K$1929,"&gt;"&amp;K280)+1,"")</x:f>
      </x:c>
      <x:c r="Z280" s="9" t="str"/>
      <x:c r="AA280" s="15" t="n">
        <x:v>46108</x:v>
      </x:c>
      <x:c r="AB280" s="9" t="str">
        <x:v>Unknown</x:v>
      </x:c>
    </x:row>
    <x:row r="281" ht="50" customHeight="1">
      <x:c r="A281" s="10" t="n">
        <x:f>IF(ISNUMBER(F281),RANK(F281,$F$7:$F$1929,0),"")</x:f>
        <x:v>271</x:v>
      </x:c>
      <x:c r="B281" s="9" t="str">
        <x:v>Nishane</x:v>
      </x:c>
      <x:c r="C281" s="9" t="str">
        <x:v>Wūlóng Chá</x:v>
      </x:c>
      <x:c r="D281" s="9" t="str">
        <x:v>Extrait de Parfum</x:v>
      </x:c>
      <x:c r="E281" s="11" t="n">
        <x:v>2014</x:v>
      </x:c>
      <x:c r="F281" s="13" t="n">
        <x:v>8.2</x:v>
      </x:c>
      <x:c r="G281" s="10" t="n">
        <x:v>3583</x:v>
      </x:c>
      <x:c r="H281" s="12" t="n">
        <x:v>4.26</x:v>
      </x:c>
      <x:c r="I281" s="10" t="n">
        <x:v>5708</x:v>
      </x:c>
      <x:c r="J281" s="12" t="str">
        <x:f>IF(AND(M281="URL identity aligns",ISNUMBER(F281),ISNUMBER(H281),G281&gt;0,I281&gt;0,SUM(V281:W281)&gt;0),(F281*V281+((H281-1)/4*10)*W281)/SUM(V281:W281),"")</x:f>
      </x:c>
      <x:c r="K281" s="12" t="str">
        <x:f>IF(ISNUMBER(J281),(X281*J281+'Method'!$B$10*'Method'!$B$11)/(X281+'Method'!$B$10),"")</x:f>
      </x:c>
      <x:c r="L281" s="10" t="str">
        <x:f>IF(ISNUMBER(J281),COUNTIFS($J$7:$J$1929,"&gt;"&amp;J281)+1,"")</x:f>
      </x:c>
      <x:c r="M281" s="9" t="str">
        <x:v>Review required</x:v>
      </x:c>
      <x:c r="N281" s="9" t="str">
        <x:v>Product, variant, gender or year terms differ between URLs; Concentration not explicit on both saved identities</x:v>
      </x:c>
      <x:c r="O281" s="9" t="str">
        <x:v>https://www.parfumo.com/Perfumes/Nishane/Wlng_Cha</x:v>
      </x:c>
      <x:c r="P281" s="9" t="str">
        <x:v>https://www.fragrantica.com/perfume/Nishane/Wulong-Cha-30567.html</x:v>
      </x:c>
      <x:c r="Q281" s="9" t="str">
        <x:v>https://media.parfumo.com/perfumes/f5/f56a0a-wulong-cha-extrait-de-parfum-nishane_1200.jpg?width=720&amp;aspect_ratio=1:1</x:v>
      </x:c>
      <x:c r="R281" s="9" t="str">
        <x:v>https://fimgs.net/mdimg/perfume-thumbs/375x500.30567.jpg</x:v>
      </x:c>
      <x:c r="S281" s="9" t="str">
        <x:v>Wūlóng Chá</x:v>
      </x:c>
      <x:c r="T281" s="11" t="str">
        <x:v>2014</x:v>
      </x:c>
      <x:c r="U281" s="10" t="n">
        <x:v>877</x:v>
      </x:c>
      <x:c r="V281" s="14" t="n">
        <x:f>IF(AND(ISNUMBER(G281),G281&gt;0),LOG10(G281)*'Method'!$B$8,"")</x:f>
        <x:v>4.265096169799332</x:v>
      </x:c>
      <x:c r="W281" s="14" t="n">
        <x:f>IF(AND(ISNUMBER(I281),I281&gt;0),LOG10(I281)*'Method'!$B$9,"")</x:f>
        <x:v>3.005187171554088</x:v>
      </x:c>
      <x:c r="X281" s="10" t="str">
        <x:f>IF(ISNUMBER(J281),SUM(G281,I281),"")</x:f>
      </x:c>
      <x:c r="Y281" s="10" t="str">
        <x:f>IF(ISNUMBER(K281),COUNTIFS($K$7:$K$1929,"&gt;"&amp;K281)+1,"")</x:f>
      </x:c>
      <x:c r="Z281" s="9" t="str"/>
      <x:c r="AA281" s="15" t="n">
        <x:v>46108</x:v>
      </x:c>
      <x:c r="AB281" s="9" t="str">
        <x:v>Unknown</x:v>
      </x:c>
    </x:row>
    <x:row r="282" ht="50" customHeight="1">
      <x:c r="A282" s="10" t="n">
        <x:f>IF(ISNUMBER(F282),RANK(F282,$F$7:$F$1929,0),"")</x:f>
        <x:v>271</x:v>
      </x:c>
      <x:c r="B282" s="9" t="str">
        <x:v>Nishane</x:v>
      </x:c>
      <x:c r="C282" s="9" t="str">
        <x:v>Hacivat</x:v>
      </x:c>
      <x:c r="D282" s="9" t="str">
        <x:v>Not recorded</x:v>
      </x:c>
      <x:c r="E282" s="11" t="n">
        <x:v>2017</x:v>
      </x:c>
      <x:c r="F282" s="13" t="n">
        <x:v>8.2</x:v>
      </x:c>
      <x:c r="G282" s="10" t="n">
        <x:v>3327</x:v>
      </x:c>
      <x:c r="H282" s="12" t="n">
        <x:v>4.32</x:v>
      </x:c>
      <x:c r="I282" s="10" t="n">
        <x:v>10556</x:v>
      </x:c>
      <x:c r="J282" s="12" t="str">
        <x:f>IF(AND(M282="URL identity aligns",ISNUMBER(F282),ISNUMBER(H282),G282&gt;0,I282&gt;0,SUM(V282:W282)&gt;0),(F282*V282+((H282-1)/4*10)*W282)/SUM(V282:W282),"")</x:f>
      </x:c>
      <x:c r="K282" s="12" t="str">
        <x:f>IF(ISNUMBER(J282),(X282*J282+'Method'!$B$10*'Method'!$B$11)/(X282+'Method'!$B$10),"")</x:f>
      </x:c>
      <x:c r="L282" s="10" t="str">
        <x:f>IF(ISNUMBER(J282),COUNTIFS($J$7:$J$1929,"&gt;"&amp;J282)+1,"")</x:f>
      </x:c>
      <x:c r="M282" s="9" t="str">
        <x:v>Review required</x:v>
      </x:c>
      <x:c r="N282" s="9" t="str">
        <x:v>Concentration not explicit on both saved identities</x:v>
      </x:c>
      <x:c r="O282" s="9" t="str">
        <x:v>https://www.parfumo.com/Perfumes/Nishane/Hacivat</x:v>
      </x:c>
      <x:c r="P282" s="9" t="str">
        <x:v>https://www.fragrantica.com/perfume/Nishane/Hacivat-44174.html</x:v>
      </x:c>
      <x:c r="Q282" s="9" t="str">
        <x:v>https://media.parfumo.com/perfumes/b4/b4a302-hacivat-nishane_1200.jpg?width=720&amp;aspect_ratio=1:1</x:v>
      </x:c>
      <x:c r="R282" s="9" t="str">
        <x:v>https://fimgs.net/mdimg/perfume-thumbs/375x500.44174.jpg</x:v>
      </x:c>
      <x:c r="S282" s="9" t="str">
        <x:v>Hacivat</x:v>
      </x:c>
      <x:c r="T282" s="11" t="str">
        <x:v>2017</x:v>
      </x:c>
      <x:c r="U282" s="10" t="n">
        <x:v>774</x:v>
      </x:c>
      <x:c r="V282" s="14" t="n">
        <x:f>IF(AND(ISNUMBER(G282),G282&gt;0),LOG10(G282)*'Method'!$B$8,"")</x:f>
        <x:v>4.226463361042584</x:v>
      </x:c>
      <x:c r="W282" s="14" t="n">
        <x:f>IF(AND(ISNUMBER(I282),I282&gt;0),LOG10(I282)*'Method'!$B$9,"")</x:f>
        <x:v>3.218799505238408</x:v>
      </x:c>
      <x:c r="X282" s="10" t="str">
        <x:f>IF(ISNUMBER(J282),SUM(G282,I282),"")</x:f>
      </x:c>
      <x:c r="Y282" s="10" t="str">
        <x:f>IF(ISNUMBER(K282),COUNTIFS($K$7:$K$1929,"&gt;"&amp;K282)+1,"")</x:f>
      </x:c>
      <x:c r="Z282" s="9" t="str"/>
      <x:c r="AA282" s="15" t="n">
        <x:v>46108</x:v>
      </x:c>
      <x:c r="AB282" s="9" t="str">
        <x:v>Unknown</x:v>
      </x:c>
    </x:row>
    <x:row r="283" ht="50" customHeight="1">
      <x:c r="A283" s="10" t="n">
        <x:f>IF(ISNUMBER(F283),RANK(F283,$F$7:$F$1929,0),"")</x:f>
        <x:v>271</x:v>
      </x:c>
      <x:c r="B283" s="9" t="str">
        <x:v>Initio</x:v>
      </x:c>
      <x:c r="C283" s="9" t="str">
        <x:v>Oud for Greatness</x:v>
      </x:c>
      <x:c r="D283" s="9" t="str">
        <x:v>Eau de Parfum</x:v>
      </x:c>
      <x:c r="E283" s="11" t="n">
        <x:v>2018</x:v>
      </x:c>
      <x:c r="F283" s="13" t="n">
        <x:v>8.2</x:v>
      </x:c>
      <x:c r="G283" s="10" t="n">
        <x:v>3213</x:v>
      </x:c>
      <x:c r="H283" s="12" t="n">
        <x:v>4.25</x:v>
      </x:c>
      <x:c r="I283" s="10" t="n">
        <x:v>7712</x:v>
      </x:c>
      <x:c r="J283" s="12" t="str">
        <x:f>IF(AND(M283="URL identity aligns",ISNUMBER(F283),ISNUMBER(H283),G283&gt;0,I283&gt;0,SUM(V283:W283)&gt;0),(F283*V283+((H283-1)/4*10)*W283)/SUM(V283:W283),"")</x:f>
      </x:c>
      <x:c r="K283" s="12" t="str">
        <x:f>IF(ISNUMBER(J283),(X283*J283+'Method'!$B$10*'Method'!$B$11)/(X283+'Method'!$B$10),"")</x:f>
      </x:c>
      <x:c r="L283" s="10" t="str">
        <x:f>IF(ISNUMBER(J283),COUNTIFS($J$7:$J$1929,"&gt;"&amp;J283)+1,"")</x:f>
      </x:c>
      <x:c r="M283" s="9" t="str">
        <x:v>Review required</x:v>
      </x:c>
      <x:c r="N283" s="9" t="str">
        <x:v>Concentration not explicit on both saved identities</x:v>
      </x:c>
      <x:c r="O283" s="9" t="str">
        <x:v>https://www.parfumo.com/Perfumes/Initio/oud-for-greatness-eau-de-parfum</x:v>
      </x:c>
      <x:c r="P283" s="9" t="str">
        <x:v>https://www.fragrantica.com/perfume/Initio-Parfums-Prives/Oud-for-Greatness-53641.html</x:v>
      </x:c>
      <x:c r="Q283" s="9" t="str">
        <x:v>https://media.parfumo.com/perfumes/83/83c7c5_oud-for-greatness-eau-de-parfum-initio_1200.jpg?width=720&amp;aspect_ratio=1:1</x:v>
      </x:c>
      <x:c r="R283" s="9" t="str">
        <x:v>https://fimgs.net/mdimg/perfume-thumbs/375x500.53641.jpg</x:v>
      </x:c>
      <x:c r="S283" s="9" t="str">
        <x:v>Oud for Greatness</x:v>
      </x:c>
      <x:c r="T283" s="11" t="str">
        <x:v>2018</x:v>
      </x:c>
      <x:c r="U283" s="10" t="n">
        <x:v>1322</x:v>
      </x:c>
      <x:c r="V283" s="14" t="n">
        <x:f>IF(AND(ISNUMBER(G283),G283&gt;0),LOG10(G283)*'Method'!$B$8,"")</x:f>
        <x:v>4.208292870661824</x:v>
      </x:c>
      <x:c r="W283" s="14" t="n">
        <x:f>IF(AND(ISNUMBER(I283),I283&gt;0),LOG10(I283)*'Method'!$B$9,"")</x:f>
        <x:v>3.1097336167158165</x:v>
      </x:c>
      <x:c r="X283" s="10" t="str">
        <x:f>IF(ISNUMBER(J283),SUM(G283,I283),"")</x:f>
      </x:c>
      <x:c r="Y283" s="10" t="str">
        <x:f>IF(ISNUMBER(K283),COUNTIFS($K$7:$K$1929,"&gt;"&amp;K283)+1,"")</x:f>
      </x:c>
      <x:c r="Z283" s="9" t="str"/>
      <x:c r="AA283" s="15" t="n">
        <x:v>46108</x:v>
      </x:c>
      <x:c r="AB283" s="9" t="str">
        <x:v>Unknown</x:v>
      </x:c>
    </x:row>
    <x:row r="284" ht="50" customHeight="1">
      <x:c r="A284" s="10" t="n">
        <x:f>IF(ISNUMBER(F284),RANK(F284,$F$7:$F$1929,0),"")</x:f>
        <x:v>271</x:v>
      </x:c>
      <x:c r="B284" s="9" t="str">
        <x:v>bdk Parfums</x:v>
      </x:c>
      <x:c r="C284" s="9" t="str">
        <x:v>Gris Charnel</x:v>
      </x:c>
      <x:c r="D284" s="9" t="str">
        <x:v>Eau de Parfum</x:v>
      </x:c>
      <x:c r="E284" s="11" t="n">
        <x:v>2019</x:v>
      </x:c>
      <x:c r="F284" s="13" t="n">
        <x:v>8.2</x:v>
      </x:c>
      <x:c r="G284" s="10" t="n">
        <x:v>3175</x:v>
      </x:c>
      <x:c r="H284" s="12" t="n">
        <x:v>4.23</x:v>
      </x:c>
      <x:c r="I284" s="10" t="n">
        <x:v>8237</x:v>
      </x:c>
      <x:c r="J284" s="12" t="str">
        <x:f>IF(AND(M284="URL identity aligns",ISNUMBER(F284),ISNUMBER(H284),G284&gt;0,I284&gt;0,SUM(V284:W284)&gt;0),(F284*V284+((H284-1)/4*10)*W284)/SUM(V284:W284),"")</x:f>
      </x:c>
      <x:c r="K284" s="12" t="str">
        <x:f>IF(ISNUMBER(J284),(X284*J284+'Method'!$B$10*'Method'!$B$11)/(X284+'Method'!$B$10),"")</x:f>
      </x:c>
      <x:c r="L284" s="10" t="str">
        <x:f>IF(ISNUMBER(J284),COUNTIFS($J$7:$J$1929,"&gt;"&amp;J284)+1,"")</x:f>
      </x:c>
      <x:c r="M284" s="9" t="str">
        <x:v>Review required</x:v>
      </x:c>
      <x:c r="N284" s="9" t="str">
        <x:v>Concentration not explicit on both saved identities</x:v>
      </x:c>
      <x:c r="O284" s="9" t="str">
        <x:v>https://www.parfumo.com/Perfumes/bdk_Parfums/gris-charnel-eau-de-parfum</x:v>
      </x:c>
      <x:c r="P284" s="9" t="str">
        <x:v>https://www.fragrantica.com/perfume/BDK-Parfums/Gris-Charnel-57038.html</x:v>
      </x:c>
      <x:c r="Q284" s="9" t="str">
        <x:v>https://media.parfumo.com/perfumes/8a/8a97cc-gris-charnel-eau-de-parfum-bdk-parfums_1200.jpg?width=720&amp;aspect_ratio=1:1</x:v>
      </x:c>
      <x:c r="R284" s="9" t="str">
        <x:v>https://fimgs.net/mdimg/perfume-thumbs/375x500.57038.jpg</x:v>
      </x:c>
      <x:c r="S284" s="9" t="str">
        <x:v>Gris Charnel</x:v>
      </x:c>
      <x:c r="T284" s="11" t="str">
        <x:v>2019</x:v>
      </x:c>
      <x:c r="U284" s="10" t="n">
        <x:v>1777</x:v>
      </x:c>
      <x:c r="V284" s="14" t="n">
        <x:f>IF(AND(ISNUMBER(G284),G284&gt;0),LOG10(G284)*'Method'!$B$8,"")</x:f>
        <x:v>4.202092475553588</x:v>
      </x:c>
      <x:c r="W284" s="14" t="n">
        <x:f>IF(AND(ISNUMBER(I284),I284&gt;0),LOG10(I284)*'Method'!$B$9,"")</x:f>
        <x:v>3.132615252786944</x:v>
      </x:c>
      <x:c r="X284" s="10" t="str">
        <x:f>IF(ISNUMBER(J284),SUM(G284,I284),"")</x:f>
      </x:c>
      <x:c r="Y284" s="10" t="str">
        <x:f>IF(ISNUMBER(K284),COUNTIFS($K$7:$K$1929,"&gt;"&amp;K284)+1,"")</x:f>
      </x:c>
      <x:c r="Z284" s="9" t="str"/>
      <x:c r="AA284" s="15" t="n">
        <x:v>46108</x:v>
      </x:c>
      <x:c r="AB284" s="9" t="str">
        <x:v>Unknown</x:v>
      </x:c>
    </x:row>
    <x:row r="285" ht="50" customHeight="1">
      <x:c r="A285" s="10" t="n">
        <x:f>IF(ISNUMBER(F285),RANK(F285,$F$7:$F$1929,0),"")</x:f>
        <x:v>271</x:v>
      </x:c>
      <x:c r="B285" s="9" t="str">
        <x:v>Maison Francis Kurkdjian</x:v>
      </x:c>
      <x:c r="C285" s="9" t="str">
        <x:v>Baccarat Rouge 540</x:v>
      </x:c>
      <x:c r="D285" s="9" t="str">
        <x:v>Extrait de Parfum</x:v>
      </x:c>
      <x:c r="E285" s="11" t="n">
        <x:v>2017</x:v>
      </x:c>
      <x:c r="F285" s="13" t="n">
        <x:v>8.2</x:v>
      </x:c>
      <x:c r="G285" s="10" t="n">
        <x:v>3091</x:v>
      </x:c>
      <x:c r="H285" s="12" t="n">
        <x:v>4.21</x:v>
      </x:c>
      <x:c r="I285" s="10" t="n">
        <x:v>10615</x:v>
      </x:c>
      <x:c r="J285" s="12" t="n">
        <x:f>IF(AND(M285="URL identity aligns",ISNUMBER(F285),ISNUMBER(H285),G285&gt;0,I285&gt;0,SUM(V285:W285)&gt;0),(F285*V285+((H285-1)/4*10)*W285)/SUM(V285:W285),"")</x:f>
        <x:v>8.123924976985752</x:v>
      </x:c>
      <x:c r="K285" s="12" t="n">
        <x:f>IF(ISNUMBER(J285),(X285*J285+'Method'!$B$10*'Method'!$B$11)/(X285+'Method'!$B$10),"")</x:f>
        <x:v>8.094679151143465</x:v>
      </x:c>
      <x:c r="L285" s="10" t="n">
        <x:f>IF(ISNUMBER(J285),COUNTIFS($J$7:$J$1929,"&gt;"&amp;J285)+1,"")</x:f>
        <x:v>58</x:v>
      </x:c>
      <x:c r="M285" s="9" t="str">
        <x:v>URL identity aligns</x:v>
      </x:c>
      <x:c r="N285" s="9" t="str">
        <x:v>Brand, name tokens and concentration agree in saved URLs</x:v>
      </x:c>
      <x:c r="O285" s="9" t="str">
        <x:v>https://www.parfumo.com/Perfumes/Maison_Francis_Kurkdjian/Baccarat_Rouge_540_Extrait_de_Parfum</x:v>
      </x:c>
      <x:c r="P285" s="9" t="str">
        <x:v>https://www.fragrantica.com/perfume/Maison-Francis-Kurkdjian/Baccarat-Rouge-540-Extrait-de-Parfum-46066.html</x:v>
      </x:c>
      <x:c r="Q285" s="9" t="str">
        <x:v>https://media.parfumo.com/perfumes/d8/d83ac7-baccarat-rouge-540-extrait-de-parfum-maison-francis-kurkdjian_1200.jpg?width=720&amp;aspect_ratio=1:1</x:v>
      </x:c>
      <x:c r="R285" s="9" t="str">
        <x:v>https://fimgs.net/mdimg/perfume-thumbs/375x500.46066.jpg</x:v>
      </x:c>
      <x:c r="S285" s="9" t="str">
        <x:v>Baccarat Rouge 540</x:v>
      </x:c>
      <x:c r="T285" s="11" t="str">
        <x:v>2017</x:v>
      </x:c>
      <x:c r="U285" s="10" t="n">
        <x:v>1862</x:v>
      </x:c>
      <x:c r="V285" s="14" t="n">
        <x:f>IF(AND(ISNUMBER(G285),G285&gt;0),LOG10(G285)*'Method'!$B$8,"")</x:f>
        <x:v>4.18811880607596</x:v>
      </x:c>
      <x:c r="W285" s="14" t="n">
        <x:f>IF(AND(ISNUMBER(I285),I285&gt;0),LOG10(I285)*'Method'!$B$9,"")</x:f>
        <x:v>3.220735998801616</x:v>
      </x:c>
      <x:c r="X285" s="10" t="n">
        <x:f>IF(ISNUMBER(J285),SUM(G285,I285),"")</x:f>
        <x:v>13706</x:v>
      </x:c>
      <x:c r="Y285" s="10" t="n">
        <x:f>IF(ISNUMBER(K285),COUNTIFS($K$7:$K$1929,"&gt;"&amp;K285)+1,"")</x:f>
        <x:v>31</x:v>
      </x:c>
      <x:c r="Z285" s="9" t="str"/>
      <x:c r="AA285" s="15" t="n">
        <x:v>46108</x:v>
      </x:c>
      <x:c r="AB285" s="9" t="str">
        <x:v>Unknown</x:v>
      </x:c>
    </x:row>
    <x:row r="286" ht="50" customHeight="1">
      <x:c r="A286" s="10" t="n">
        <x:f>IF(ISNUMBER(F286),RANK(F286,$F$7:$F$1929,0),"")</x:f>
        <x:v>271</x:v>
      </x:c>
      <x:c r="B286" s="9" t="str">
        <x:v>Goldfield  Banks</x:v>
      </x:c>
      <x:c r="C286" s="9" t="str">
        <x:v>Pacific Rock Moss Goldfield &amp; Banks</x:v>
      </x:c>
      <x:c r="D286" s="9" t="str">
        <x:v>Not recorded</x:v>
      </x:c>
      <x:c r="E286" s="11" t="n">
        <x:v>2016</x:v>
      </x:c>
      <x:c r="F286" s="13" t="n">
        <x:v>8.2</x:v>
      </x:c>
      <x:c r="G286" s="10" t="n">
        <x:v>2717</x:v>
      </x:c>
      <x:c r="H286" s="12" t="n">
        <x:v>4.11</x:v>
      </x:c>
      <x:c r="I286" s="10" t="n">
        <x:v>3368</x:v>
      </x:c>
      <x:c r="J286" s="12" t="str">
        <x:f>IF(AND(M286="URL identity aligns",ISNUMBER(F286),ISNUMBER(H286),G286&gt;0,I286&gt;0,SUM(V286:W286)&gt;0),(F286*V286+((H286-1)/4*10)*W286)/SUM(V286:W286),"")</x:f>
      </x:c>
      <x:c r="K286" s="12" t="str">
        <x:f>IF(ISNUMBER(J286),(X286*J286+'Method'!$B$10*'Method'!$B$11)/(X286+'Method'!$B$10),"")</x:f>
      </x:c>
      <x:c r="L286" s="10" t="str">
        <x:f>IF(ISNUMBER(J286),COUNTIFS($J$7:$J$1929,"&gt;"&amp;J286)+1,"")</x:f>
      </x:c>
      <x:c r="M286" s="9" t="str">
        <x:v>Review required</x:v>
      </x:c>
      <x:c r="N286" s="9" t="str">
        <x:v>Brand differs between product URLs; Concentration not explicit on both saved identities</x:v>
      </x:c>
      <x:c r="O286" s="9" t="str">
        <x:v>https://www.parfumo.com/Perfumes/Goldfield__Banks/Pacific_Rock_Moss</x:v>
      </x:c>
      <x:c r="P286" s="9" t="str">
        <x:v>https://www.fragrantica.com/perfume/Goldfield-Banks-Australia/Pacific-Rock-Moss-44120.html</x:v>
      </x:c>
      <x:c r="Q286" s="9" t="str">
        <x:v>https://media.parfumo.com/perfumes/63/63b92e-pacific-rock-moss-goldfield-banks_1200.jpg?width=720&amp;aspect_ratio=1:1</x:v>
      </x:c>
      <x:c r="R286" s="9" t="str">
        <x:v>https://fimgs.net/mdimg/perfume-thumbs/375x500.44120.jpg</x:v>
      </x:c>
      <x:c r="S286" s="9" t="str">
        <x:v>Pacific Rock Moss Goldfield &amp; Banks</x:v>
      </x:c>
      <x:c r="T286" s="11" t="str">
        <x:v>2016</x:v>
      </x:c>
      <x:c r="U286" s="10" t="n">
        <x:v>1551</x:v>
      </x:c>
      <x:c r="V286" s="14" t="n">
        <x:f>IF(AND(ISNUMBER(G286),G286&gt;0),LOG10(G286)*'Method'!$B$8,"")</x:f>
        <x:v>4.120907566101468</x:v>
      </x:c>
      <x:c r="W286" s="14" t="n">
        <x:f>IF(AND(ISNUMBER(I286),I286&gt;0),LOG10(I286)*'Method'!$B$9,"")</x:f>
        <x:v>2.821897666262088</x:v>
      </x:c>
      <x:c r="X286" s="10" t="str">
        <x:f>IF(ISNUMBER(J286),SUM(G286,I286),"")</x:f>
      </x:c>
      <x:c r="Y286" s="10" t="str">
        <x:f>IF(ISNUMBER(K286),COUNTIFS($K$7:$K$1929,"&gt;"&amp;K286)+1,"")</x:f>
      </x:c>
      <x:c r="Z286" s="9" t="str"/>
      <x:c r="AA286" s="15" t="n">
        <x:v>46108</x:v>
      </x:c>
      <x:c r="AB286" s="9" t="str">
        <x:v>Unknown</x:v>
      </x:c>
    </x:row>
    <x:row r="287" ht="50" customHeight="1">
      <x:c r="A287" s="10" t="n">
        <x:f>IF(ISNUMBER(F287),RANK(F287,$F$7:$F$1929,0),"")</x:f>
        <x:v>271</x:v>
      </x:c>
      <x:c r="B287" s="9" t="str">
        <x:v>Tom Ford</x:v>
      </x:c>
      <x:c r="C287" s="9" t="str">
        <x:v>Tuscan Leather</x:v>
      </x:c>
      <x:c r="D287" s="9" t="str">
        <x:v>Eau de Parfum</x:v>
      </x:c>
      <x:c r="E287" s="11" t="n">
        <x:v>2007</x:v>
      </x:c>
      <x:c r="F287" s="13" t="n">
        <x:v>8.2</x:v>
      </x:c>
      <x:c r="G287" s="10" t="n">
        <x:v>2561</x:v>
      </x:c>
      <x:c r="H287" s="12" t="n">
        <x:v>4.26</x:v>
      </x:c>
      <x:c r="I287" s="10" t="n">
        <x:v>10095</x:v>
      </x:c>
      <x:c r="J287" s="12" t="str">
        <x:f>IF(AND(M287="URL identity aligns",ISNUMBER(F287),ISNUMBER(H287),G287&gt;0,I287&gt;0,SUM(V287:W287)&gt;0),(F287*V287+((H287-1)/4*10)*W287)/SUM(V287:W287),"")</x:f>
      </x:c>
      <x:c r="K287" s="12" t="str">
        <x:f>IF(ISNUMBER(J287),(X287*J287+'Method'!$B$10*'Method'!$B$11)/(X287+'Method'!$B$10),"")</x:f>
      </x:c>
      <x:c r="L287" s="10" t="str">
        <x:f>IF(ISNUMBER(J287),COUNTIFS($J$7:$J$1929,"&gt;"&amp;J287)+1,"")</x:f>
      </x:c>
      <x:c r="M287" s="9" t="str">
        <x:v>Review required</x:v>
      </x:c>
      <x:c r="N287" s="9" t="str">
        <x:v>Concentration not explicit on both saved identities</x:v>
      </x:c>
      <x:c r="O287" s="9" t="str">
        <x:v>https://www.parfumo.com/Perfumes/Tom_Ford/Tuscan_Leather_Eau_de_Parfum</x:v>
      </x:c>
      <x:c r="P287" s="9" t="str">
        <x:v>https://www.fragrantica.com/perfume/Tom-Ford/Tuscan-Leather-1849.html</x:v>
      </x:c>
      <x:c r="Q287" s="9" t="str">
        <x:v>https://media.parfumo.com/perfumes/3c/3c62aa-tuscan-leather-eau-de-parfum-tom-ford_1200.jpg?width=720&amp;aspect_ratio=1:1</x:v>
      </x:c>
      <x:c r="R287" s="9" t="str">
        <x:v>https://fimgs.net/mdimg/perfume-thumbs/375x500.1849.jpg</x:v>
      </x:c>
      <x:c r="S287" s="9" t="str">
        <x:v>Tuscan Leather</x:v>
      </x:c>
      <x:c r="T287" s="11" t="str">
        <x:v>2007</x:v>
      </x:c>
      <x:c r="U287" s="10" t="n">
        <x:v>1024</x:v>
      </x:c>
      <x:c r="V287" s="14" t="n">
        <x:f>IF(AND(ISNUMBER(G287),G287&gt;0),LOG10(G287)*'Method'!$B$8,"")</x:f>
        <x:v>4.090091494162116</x:v>
      </x:c>
      <x:c r="W287" s="14" t="n">
        <x:f>IF(AND(ISNUMBER(I287),I287&gt;0),LOG10(I287)*'Method'!$B$9,"")</x:f>
        <x:v>3.2032850586237283</x:v>
      </x:c>
      <x:c r="X287" s="10" t="str">
        <x:f>IF(ISNUMBER(J287),SUM(G287,I287),"")</x:f>
      </x:c>
      <x:c r="Y287" s="10" t="str">
        <x:f>IF(ISNUMBER(K287),COUNTIFS($K$7:$K$1929,"&gt;"&amp;K287)+1,"")</x:f>
      </x:c>
      <x:c r="Z287" s="9" t="str"/>
      <x:c r="AA287" s="15" t="n">
        <x:v>46108</x:v>
      </x:c>
      <x:c r="AB287" s="9" t="str">
        <x:v>Unknown</x:v>
      </x:c>
    </x:row>
    <x:row r="288" ht="50" customHeight="1">
      <x:c r="A288" s="10" t="n">
        <x:f>IF(ISNUMBER(F288),RANK(F288,$F$7:$F$1929,0),"")</x:f>
        <x:v>271</x:v>
      </x:c>
      <x:c r="B288" s="9" t="str">
        <x:v>Acqua di Parma</x:v>
      </x:c>
      <x:c r="C288" s="9" t="str">
        <x:v>Fico di Amalfi</x:v>
      </x:c>
      <x:c r="D288" s="9" t="str">
        <x:v>Not recorded</x:v>
      </x:c>
      <x:c r="E288" s="11" t="n">
        <x:v>2006</x:v>
      </x:c>
      <x:c r="F288" s="13" t="n">
        <x:v>8.2</x:v>
      </x:c>
      <x:c r="G288" s="10" t="n">
        <x:v>2538</x:v>
      </x:c>
      <x:c r="H288" s="12" t="n">
        <x:v>4.33</x:v>
      </x:c>
      <x:c r="I288" s="10" t="n">
        <x:v>8323</x:v>
      </x:c>
      <x:c r="J288" s="12" t="str">
        <x:f>IF(AND(M288="URL identity aligns",ISNUMBER(F288),ISNUMBER(H288),G288&gt;0,I288&gt;0,SUM(V288:W288)&gt;0),(F288*V288+((H288-1)/4*10)*W288)/SUM(V288:W288),"")</x:f>
      </x:c>
      <x:c r="K288" s="12" t="str">
        <x:f>IF(ISNUMBER(J288),(X288*J288+'Method'!$B$10*'Method'!$B$11)/(X288+'Method'!$B$10),"")</x:f>
      </x:c>
      <x:c r="L288" s="10" t="str">
        <x:f>IF(ISNUMBER(J288),COUNTIFS($J$7:$J$1929,"&gt;"&amp;J288)+1,"")</x:f>
      </x:c>
      <x:c r="M288" s="9" t="str">
        <x:v>Review required</x:v>
      </x:c>
      <x:c r="N288" s="9" t="str">
        <x:v>Product, variant, gender or year terms differ between URLs; Concentration not explicit on both saved identities</x:v>
      </x:c>
      <x:c r="O288" s="9" t="str">
        <x:v>https://www.parfumo.com/Perfumes/Acqua_di_Parma/fico-di-amalfi</x:v>
      </x:c>
      <x:c r="P288" s="9" t="str">
        <x:v>https://www.fragrantica.com/perfume/Acqua-di-Parma/Acqua-di-Parma-Blu-Mediterraneo-Fico-di-Amalfi-1687.html</x:v>
      </x:c>
      <x:c r="Q288" s="9" t="str">
        <x:v>https://media.parfumo.com/perfumes/f2/f259bd-fico-di-amalfi-acqua-di-parma_1200.jpg?width=720&amp;aspect_ratio=1:1</x:v>
      </x:c>
      <x:c r="R288" s="9" t="str">
        <x:v>https://fimgs.net/mdimg/perfume-thumbs/375x500.1687.jpg</x:v>
      </x:c>
      <x:c r="S288" s="9" t="str">
        <x:v>Fico di Amalfi</x:v>
      </x:c>
      <x:c r="T288" s="11" t="str">
        <x:v>2006</x:v>
      </x:c>
      <x:c r="U288" s="10" t="n">
        <x:v>842</x:v>
      </x:c>
      <x:c r="V288" s="14" t="n">
        <x:f>IF(AND(ISNUMBER(G288),G288&gt;0),LOG10(G288)*'Method'!$B$8,"")</x:f>
        <x:v>4.085389941310428</x:v>
      </x:c>
      <x:c r="W288" s="14" t="n">
        <x:f>IF(AND(ISNUMBER(I288),I288&gt;0),LOG10(I288)*'Method'!$B$9,"")</x:f>
        <x:v>3.13622391570636</x:v>
      </x:c>
      <x:c r="X288" s="10" t="str">
        <x:f>IF(ISNUMBER(J288),SUM(G288,I288),"")</x:f>
      </x:c>
      <x:c r="Y288" s="10" t="str">
        <x:f>IF(ISNUMBER(K288),COUNTIFS($K$7:$K$1929,"&gt;"&amp;K288)+1,"")</x:f>
      </x:c>
      <x:c r="Z288" s="9" t="str"/>
      <x:c r="AA288" s="15" t="n">
        <x:v>46108</x:v>
      </x:c>
      <x:c r="AB288" s="9" t="str">
        <x:v>Unknown</x:v>
      </x:c>
    </x:row>
    <x:row r="289" ht="50" customHeight="1">
      <x:c r="A289" s="10" t="n">
        <x:f>IF(ISNUMBER(F289),RANK(F289,$F$7:$F$1929,0),"")</x:f>
        <x:v>271</x:v>
      </x:c>
      <x:c r="B289" s="9" t="str">
        <x:v>Initio</x:v>
      </x:c>
      <x:c r="C289" s="9" t="str">
        <x:v>Musk Therapy</x:v>
      </x:c>
      <x:c r="D289" s="9" t="str">
        <x:v>Extrait de Parfum</x:v>
      </x:c>
      <x:c r="E289" s="11" t="n">
        <x:v>2021</x:v>
      </x:c>
      <x:c r="F289" s="13" t="n">
        <x:v>8.2</x:v>
      </x:c>
      <x:c r="G289" s="10" t="n">
        <x:v>2531</x:v>
      </x:c>
      <x:c r="H289" s="12" t="n">
        <x:v>4.2</x:v>
      </x:c>
      <x:c r="I289" s="10" t="n">
        <x:v>6166</x:v>
      </x:c>
      <x:c r="J289" s="12" t="str">
        <x:f>IF(AND(M289="URL identity aligns",ISNUMBER(F289),ISNUMBER(H289),G289&gt;0,I289&gt;0,SUM(V289:W289)&gt;0),(F289*V289+((H289-1)/4*10)*W289)/SUM(V289:W289),"")</x:f>
      </x:c>
      <x:c r="K289" s="12" t="str">
        <x:f>IF(ISNUMBER(J289),(X289*J289+'Method'!$B$10*'Method'!$B$11)/(X289+'Method'!$B$10),"")</x:f>
      </x:c>
      <x:c r="L289" s="10" t="str">
        <x:f>IF(ISNUMBER(J289),COUNTIFS($J$7:$J$1929,"&gt;"&amp;J289)+1,"")</x:f>
      </x:c>
      <x:c r="M289" s="9" t="str">
        <x:v>Review required</x:v>
      </x:c>
      <x:c r="N289" s="9" t="str">
        <x:v>Concentration not explicit on both saved identities</x:v>
      </x:c>
      <x:c r="O289" s="9" t="str">
        <x:v>https://www.parfumo.com/Perfumes/Initio/musk-therapy-extrait-de-parfum</x:v>
      </x:c>
      <x:c r="P289" s="9" t="str">
        <x:v>https://www.fragrantica.com/perfume/Initio-Parfums-Prives/Musk-Therapy-66097.html</x:v>
      </x:c>
      <x:c r="Q289" s="9" t="str">
        <x:v>https://media.parfumo.com/perfumes/cc/ccec28-musk-therapy-extrait-de-parfum-initio_1200.jpg?width=720&amp;aspect_ratio=1:1</x:v>
      </x:c>
      <x:c r="R289" s="9" t="str">
        <x:v>https://fimgs.net/mdimg/perfume-thumbs/375x500.66097.jpg</x:v>
      </x:c>
      <x:c r="S289" s="9" t="str">
        <x:v>Musk Therapy</x:v>
      </x:c>
      <x:c r="T289" s="11" t="str">
        <x:v>2021</x:v>
      </x:c>
      <x:c r="U289" s="10" t="n">
        <x:v>1844</x:v>
      </x:c>
      <x:c r="V289" s="14" t="n">
        <x:f>IF(AND(ISNUMBER(G289),G289&gt;0),LOG10(G289)*'Method'!$B$8,"")</x:f>
        <x:v>4.0839505741899</x:v>
      </x:c>
      <x:c r="W289" s="14" t="n">
        <x:f>IF(AND(ISNUMBER(I289),I289&gt;0),LOG10(I289)*'Method'!$B$9,"")</x:f>
        <x:v>3.032002816312392</x:v>
      </x:c>
      <x:c r="X289" s="10" t="str">
        <x:f>IF(ISNUMBER(J289),SUM(G289,I289),"")</x:f>
      </x:c>
      <x:c r="Y289" s="10" t="str">
        <x:f>IF(ISNUMBER(K289),COUNTIFS($K$7:$K$1929,"&gt;"&amp;K289)+1,"")</x:f>
      </x:c>
      <x:c r="Z289" s="9" t="str"/>
      <x:c r="AA289" s="15" t="n">
        <x:v>46108</x:v>
      </x:c>
      <x:c r="AB289" s="9" t="str">
        <x:v>Unknown</x:v>
      </x:c>
    </x:row>
    <x:row r="290" ht="50" customHeight="1">
      <x:c r="A290" s="10" t="n">
        <x:f>IF(ISNUMBER(F290),RANK(F290,$F$7:$F$1929,0),"")</x:f>
        <x:v>271</x:v>
      </x:c>
      <x:c r="B290" s="9" t="str">
        <x:v>Hermes</x:v>
      </x:c>
      <x:c r="C290" s="9" t="str">
        <x:v>Terre d'Hermès Hermès  Parfum</x:v>
      </x:c>
      <x:c r="D290" s="9" t="str">
        <x:v>Parfum</x:v>
      </x:c>
      <x:c r="E290" s="11" t="n">
        <x:v>2009</x:v>
      </x:c>
      <x:c r="F290" s="13" t="n">
        <x:v>8.2</x:v>
      </x:c>
      <x:c r="G290" s="10" t="n">
        <x:v>2199</x:v>
      </x:c>
      <x:c r="H290" s="12" t="n">
        <x:v>4.39</x:v>
      </x:c>
      <x:c r="I290" s="10" t="n">
        <x:v>8244</x:v>
      </x:c>
      <x:c r="J290" s="12" t="n">
        <x:f>IF(AND(M290="URL identity aligns",ISNUMBER(F290),ISNUMBER(H290),G290&gt;0,I290&gt;0,SUM(V290:W290)&gt;0),(F290*V290+((H290-1)/4*10)*W290)/SUM(V290:W290),"")</x:f>
        <x:v>8.320604833497644</x:v>
      </x:c>
      <x:c r="K290" s="12" t="n">
        <x:f>IF(ISNUMBER(J290),(X290*J290+'Method'!$B$10*'Method'!$B$11)/(X290+'Method'!$B$10),"")</x:f>
        <x:v>8.250896636333728</x:v>
      </x:c>
      <x:c r="L290" s="10" t="n">
        <x:f>IF(ISNUMBER(J290),COUNTIFS($J$7:$J$1929,"&gt;"&amp;J290)+1,"")</x:f>
        <x:v>27</x:v>
      </x:c>
      <x:c r="M290" s="9" t="str">
        <x:v>URL identity aligns</x:v>
      </x:c>
      <x:c r="N290" s="9" t="str">
        <x:v>Brand, name tokens and concentration agree in saved URLs</x:v>
      </x:c>
      <x:c r="O290" s="9" t="str">
        <x:v>https://www.parfumo.com/Perfumes/Hermes/Terre_d_Hermes_Parfum</x:v>
      </x:c>
      <x:c r="P290" s="9" t="str">
        <x:v>https://www.fragrantica.com/perfume/Hermes/Terre-d-Hermes-Parfum-8282.html</x:v>
      </x:c>
      <x:c r="Q290" s="9" t="str">
        <x:v>https://media.parfumo.com/perfumes/c1/c18520-terre-d-hermes-parfum-hermes_1200.jpg?width=720&amp;aspect_ratio=1:1</x:v>
      </x:c>
      <x:c r="R290" s="9" t="str">
        <x:v>https://fimgs.net/mdimg/perfume-thumbs/375x500.8282.jpg</x:v>
      </x:c>
      <x:c r="S290" s="9" t="str">
        <x:v>Terre d'Hermès Hermès  Parfum</x:v>
      </x:c>
      <x:c r="T290" s="11" t="str">
        <x:v>2009</x:v>
      </x:c>
      <x:c r="U290" s="10" t="n">
        <x:v>1841</x:v>
      </x:c>
      <x:c r="V290" s="14" t="n">
        <x:f>IF(AND(ISNUMBER(G290),G290&gt;0),LOG10(G290)*'Method'!$B$8,"")</x:f>
        <x:v>4.010670275232948</x:v>
      </x:c>
      <x:c r="W290" s="14" t="n">
        <x:f>IF(AND(ISNUMBER(I290),I290&gt;0),LOG10(I290)*'Method'!$B$9,"")</x:f>
        <x:v>3.132910386485744</x:v>
      </x:c>
      <x:c r="X290" s="10" t="n">
        <x:f>IF(ISNUMBER(J290),SUM(G290,I290),"")</x:f>
        <x:v>10443</x:v>
      </x:c>
      <x:c r="Y290" s="10" t="n">
        <x:f>IF(ISNUMBER(K290),COUNTIFS($K$7:$K$1929,"&gt;"&amp;K290)+1,"")</x:f>
        <x:v>13</x:v>
      </x:c>
      <x:c r="Z290" s="9" t="str"/>
      <x:c r="AA290" s="15" t="n">
        <x:v>46108</x:v>
      </x:c>
      <x:c r="AB290" s="9" t="str">
        <x:v>Unknown</x:v>
      </x:c>
    </x:row>
    <x:row r="291" ht="50" customHeight="1">
      <x:c r="A291" s="10" t="n">
        <x:f>IF(ISNUMBER(F291),RANK(F291,$F$7:$F$1929,0),"")</x:f>
        <x:v>271</x:v>
      </x:c>
      <x:c r="B291" s="9" t="str">
        <x:v>Mercedes Benz</x:v>
      </x:c>
      <x:c r="C291" s="9" t="str">
        <x:v>Club Black Mercedes-Benz</x:v>
      </x:c>
      <x:c r="D291" s="9" t="str">
        <x:v>Eau de Toilette</x:v>
      </x:c>
      <x:c r="E291" s="11" t="n">
        <x:v>2017</x:v>
      </x:c>
      <x:c r="F291" s="13" t="n">
        <x:v>8.2</x:v>
      </x:c>
      <x:c r="G291" s="10" t="n">
        <x:v>1955</x:v>
      </x:c>
      <x:c r="H291" s="12" t="n">
        <x:v>4.48</x:v>
      </x:c>
      <x:c r="I291" s="10" t="n">
        <x:v>5978</x:v>
      </x:c>
      <x:c r="J291" s="12" t="n">
        <x:f>IF(AND(M291="URL identity aligns",ISNUMBER(F291),ISNUMBER(H291),G291&gt;0,I291&gt;0,SUM(V291:W291)&gt;0),(F291*V291+((H291-1)/4*10)*W291)/SUM(V291:W291),"")</x:f>
        <x:v>8.416712743152013</x:v>
      </x:c>
      <x:c r="K291" s="12" t="n">
        <x:f>IF(ISNUMBER(J291),(X291*J291+'Method'!$B$10*'Method'!$B$11)/(X291+'Method'!$B$10),"")</x:f>
        <x:v>8.309484097429438</x:v>
      </x:c>
      <x:c r="L291" s="10" t="n">
        <x:f>IF(ISNUMBER(J291),COUNTIFS($J$7:$J$1929,"&gt;"&amp;J291)+1,"")</x:f>
        <x:v>17</x:v>
      </x:c>
      <x:c r="M291" s="9" t="str">
        <x:v>URL identity aligns</x:v>
      </x:c>
      <x:c r="N291" s="9" t="str">
        <x:v>Brand, name tokens and concentration agree in saved URLs</x:v>
      </x:c>
      <x:c r="O291" s="9" t="str">
        <x:v>https://www.parfumo.com/Perfumes/Mercedes_Benz/club-black-eau-de-toilette</x:v>
      </x:c>
      <x:c r="P291" s="9" t="str">
        <x:v>https://www.fragrantica.com/perfume/Mercedes-Benz/Mercedes-Benz-Club-Black-Eau-de-Toilette-46797.html</x:v>
      </x:c>
      <x:c r="Q291" s="9" t="str">
        <x:v>https://media.parfumo.com/perfumes/dd/dd8a95-club-black-mercedes-benz_1200.jpg?width=480&amp;aspect_ratio=1:1</x:v>
      </x:c>
      <x:c r="R291" s="9" t="str">
        <x:v>https://fimgs.net/mdimg/perfume-thumbs/375x500.46797.jpg</x:v>
      </x:c>
      <x:c r="S291" s="9" t="str">
        <x:v>Club Black Mercedes-Benz</x:v>
      </x:c>
      <x:c r="T291" s="11" t="str">
        <x:v>2017</x:v>
      </x:c>
      <x:c r="U291" s="10" t="n">
        <x:v>1879</x:v>
      </x:c>
      <x:c r="V291" s="14" t="n">
        <x:f>IF(AND(ISNUMBER(G291),G291&gt;0),LOG10(G291)*'Method'!$B$8,"")</x:f>
        <x:v>3.9493761140782677</x:v>
      </x:c>
      <x:c r="W291" s="14" t="n">
        <x:f>IF(AND(ISNUMBER(I291),I291&gt;0),LOG10(I291)*'Method'!$B$9,"")</x:f>
        <x:v>3.0212447285626083</x:v>
      </x:c>
      <x:c r="X291" s="10" t="n">
        <x:f>IF(ISNUMBER(J291),SUM(G291,I291),"")</x:f>
        <x:v>7933</x:v>
      </x:c>
      <x:c r="Y291" s="10" t="n">
        <x:f>IF(ISNUMBER(K291),COUNTIFS($K$7:$K$1929,"&gt;"&amp;K291)+1,"")</x:f>
        <x:v>10</x:v>
      </x:c>
      <x:c r="Z291" s="9" t="str"/>
      <x:c r="AA291" s="15" t="n">
        <x:v>46108</x:v>
      </x:c>
      <x:c r="AB291" s="9" t="str">
        <x:v>Unknown</x:v>
      </x:c>
    </x:row>
    <x:row r="292" ht="50" customHeight="1">
      <x:c r="A292" s="10" t="n">
        <x:f>IF(ISNUMBER(F292),RANK(F292,$F$7:$F$1929,0),"")</x:f>
        <x:v>271</x:v>
      </x:c>
      <x:c r="B292" s="9" t="str">
        <x:v>Xerjoff</x:v>
      </x:c>
      <x:c r="C292" s="9" t="str">
        <x:v>Erba Gold</x:v>
      </x:c>
      <x:c r="D292" s="9" t="str">
        <x:v>Not recorded</x:v>
      </x:c>
      <x:c r="E292" s="11" t="n">
        <x:v>2016</x:v>
      </x:c>
      <x:c r="F292" s="13" t="n">
        <x:v>8.2</x:v>
      </x:c>
      <x:c r="G292" s="10" t="n">
        <x:v>1870</x:v>
      </x:c>
      <x:c r="H292" s="12" t="n">
        <x:v>4.36</x:v>
      </x:c>
      <x:c r="I292" s="10" t="n">
        <x:v>2892</x:v>
      </x:c>
      <x:c r="J292" s="12" t="str">
        <x:f>IF(AND(M292="URL identity aligns",ISNUMBER(F292),ISNUMBER(H292),G292&gt;0,I292&gt;0,SUM(V292:W292)&gt;0),(F292*V292+((H292-1)/4*10)*W292)/SUM(V292:W292),"")</x:f>
      </x:c>
      <x:c r="K292" s="12" t="str">
        <x:f>IF(ISNUMBER(J292),(X292*J292+'Method'!$B$10*'Method'!$B$11)/(X292+'Method'!$B$10),"")</x:f>
      </x:c>
      <x:c r="L292" s="10" t="str">
        <x:f>IF(ISNUMBER(J292),COUNTIFS($J$7:$J$1929,"&gt;"&amp;J292)+1,"")</x:f>
      </x:c>
      <x:c r="M292" s="9" t="str">
        <x:v>Review required</x:v>
      </x:c>
      <x:c r="N292" s="9" t="str">
        <x:v>Concentration not explicit on both saved identities</x:v>
      </x:c>
      <x:c r="O292" s="9" t="str">
        <x:v>https://www.parfumo.com/Perfumes/Xerjoff/Erba_Gold</x:v>
      </x:c>
      <x:c r="P292" s="9" t="str">
        <x:v>https://www.fragrantica.com/perfume/Xerjoff/Erba-Gold-76683.html</x:v>
      </x:c>
      <x:c r="Q292" s="9" t="str">
        <x:v>https://media.parfumo.com/perfumes/14/144b9b_erba-gold-xerjoff_1200.jpg?width=720&amp;aspect_ratio=1:1</x:v>
      </x:c>
      <x:c r="R292" s="9" t="str">
        <x:v>https://fimgs.net/mdimg/perfume-thumbs/375x500.76683.jpg</x:v>
      </x:c>
      <x:c r="S292" s="9" t="str">
        <x:v>Erba Gold</x:v>
      </x:c>
      <x:c r="T292" s="11" t="str">
        <x:v>2016</x:v>
      </x:c>
      <x:c r="U292" s="10" t="n">
        <x:v>671</x:v>
      </x:c>
      <x:c r="V292" s="14" t="n">
        <x:f>IF(AND(ISNUMBER(G292),G292&gt;0),LOG10(G292)*'Method'!$B$8,"")</x:f>
        <x:v>3.9262099278437996</x:v>
      </x:c>
      <x:c r="W292" s="14" t="n">
        <x:f>IF(AND(ISNUMBER(I292),I292&gt;0),LOG10(I292)*'Method'!$B$9,"")</x:f>
        <x:v>2.768958630897992</x:v>
      </x:c>
      <x:c r="X292" s="10" t="str">
        <x:f>IF(ISNUMBER(J292),SUM(G292,I292),"")</x:f>
      </x:c>
      <x:c r="Y292" s="10" t="str">
        <x:f>IF(ISNUMBER(K292),COUNTIFS($K$7:$K$1929,"&gt;"&amp;K292)+1,"")</x:f>
      </x:c>
      <x:c r="Z292" s="9" t="str"/>
      <x:c r="AA292" s="15" t="n">
        <x:v>46108</x:v>
      </x:c>
      <x:c r="AB292" s="9" t="str">
        <x:v>Unknown</x:v>
      </x:c>
    </x:row>
    <x:row r="293" ht="50" customHeight="1">
      <x:c r="A293" s="10" t="n">
        <x:f>IF(ISNUMBER(F293),RANK(F293,$F$7:$F$1929,0),"")</x:f>
        <x:v>271</x:v>
      </x:c>
      <x:c r="B293" s="9" t="str">
        <x:v>Creed</x:v>
      </x:c>
      <x:c r="C293" s="9" t="str">
        <x:v>Royal Oud</x:v>
      </x:c>
      <x:c r="D293" s="9" t="str">
        <x:v>Not recorded</x:v>
      </x:c>
      <x:c r="E293" s="11" t="n">
        <x:v>2011</x:v>
      </x:c>
      <x:c r="F293" s="13" t="n">
        <x:v>8.2</x:v>
      </x:c>
      <x:c r="G293" s="10" t="n">
        <x:v>1867</x:v>
      </x:c>
      <x:c r="H293" s="12" t="n">
        <x:v>4.36</x:v>
      </x:c>
      <x:c r="I293" s="10" t="n">
        <x:v>5463</x:v>
      </x:c>
      <x:c r="J293" s="12" t="str">
        <x:f>IF(AND(M293="URL identity aligns",ISNUMBER(F293),ISNUMBER(H293),G293&gt;0,I293&gt;0,SUM(V293:W293)&gt;0),(F293*V293+((H293-1)/4*10)*W293)/SUM(V293:W293),"")</x:f>
      </x:c>
      <x:c r="K293" s="12" t="str">
        <x:f>IF(ISNUMBER(J293),(X293*J293+'Method'!$B$10*'Method'!$B$11)/(X293+'Method'!$B$10),"")</x:f>
      </x:c>
      <x:c r="L293" s="10" t="str">
        <x:f>IF(ISNUMBER(J293),COUNTIFS($J$7:$J$1929,"&gt;"&amp;J293)+1,"")</x:f>
      </x:c>
      <x:c r="M293" s="9" t="str">
        <x:v>Review required</x:v>
      </x:c>
      <x:c r="N293" s="9" t="str">
        <x:v>Concentration not explicit on both saved identities</x:v>
      </x:c>
      <x:c r="O293" s="9" t="str">
        <x:v>https://www.parfumo.com/Perfumes/Creed/Royal_Oud</x:v>
      </x:c>
      <x:c r="P293" s="9" t="str">
        <x:v>https://www.fragrantica.com/perfume/Creed/Royal-Oud-12317.html</x:v>
      </x:c>
      <x:c r="Q293" s="9" t="str">
        <x:v>https://media.parfumo.com/perfumes/90/907915-royal-oud-creed_1200.jpg?width=720&amp;aspect_ratio=1:1</x:v>
      </x:c>
      <x:c r="R293" s="9" t="str">
        <x:v>https://fimgs.net/mdimg/perfume-thumbs/375x500.12317.jpg</x:v>
      </x:c>
      <x:c r="S293" s="9" t="str">
        <x:v>Royal Oud</x:v>
      </x:c>
      <x:c r="T293" s="11" t="str">
        <x:v>2011</x:v>
      </x:c>
      <x:c r="U293" s="10" t="n">
        <x:v>901</x:v>
      </x:c>
      <x:c r="V293" s="14" t="n">
        <x:f>IF(AND(ISNUMBER(G293),G293&gt;0),LOG10(G293)*'Method'!$B$8,"")</x:f>
        <x:v>3.925373181538896</x:v>
      </x:c>
      <x:c r="W293" s="14" t="n">
        <x:f>IF(AND(ISNUMBER(I293),I293&gt;0),LOG10(I293)*'Method'!$B$9,"")</x:f>
        <x:v>2.9899449604116644</x:v>
      </x:c>
      <x:c r="X293" s="10" t="str">
        <x:f>IF(ISNUMBER(J293),SUM(G293,I293),"")</x:f>
      </x:c>
      <x:c r="Y293" s="10" t="str">
        <x:f>IF(ISNUMBER(K293),COUNTIFS($K$7:$K$1929,"&gt;"&amp;K293)+1,"")</x:f>
      </x:c>
      <x:c r="Z293" s="9" t="str"/>
      <x:c r="AA293" s="15" t="n">
        <x:v>46108</x:v>
      </x:c>
      <x:c r="AB293" s="9" t="str">
        <x:v>Unknown</x:v>
      </x:c>
    </x:row>
    <x:row r="294" ht="50" customHeight="1">
      <x:c r="A294" s="10" t="n">
        <x:f>IF(ISNUMBER(F294),RANK(F294,$F$7:$F$1929,0),"")</x:f>
        <x:v>271</x:v>
      </x:c>
      <x:c r="B294" s="9" t="str">
        <x:v>Tom Ford</x:v>
      </x:c>
      <x:c r="C294" s="9" t="str">
        <x:v>Beau de Jour</x:v>
      </x:c>
      <x:c r="D294" s="9" t="str">
        <x:v>Eau de Parfum</x:v>
      </x:c>
      <x:c r="E294" s="11" t="n">
        <x:v>2019</x:v>
      </x:c>
      <x:c r="F294" s="13" t="n">
        <x:v>8.2</x:v>
      </x:c>
      <x:c r="G294" s="10" t="n">
        <x:v>1667</x:v>
      </x:c>
      <x:c r="H294" s="12" t="n">
        <x:v>4.25</x:v>
      </x:c>
      <x:c r="I294" s="10" t="n">
        <x:v>769</x:v>
      </x:c>
      <x:c r="J294" s="12" t="str">
        <x:f>IF(AND(M294="URL identity aligns",ISNUMBER(F294),ISNUMBER(H294),G294&gt;0,I294&gt;0,SUM(V294:W294)&gt;0),(F294*V294+((H294-1)/4*10)*W294)/SUM(V294:W294),"")</x:f>
      </x:c>
      <x:c r="K294" s="12" t="str">
        <x:f>IF(ISNUMBER(J294),(X294*J294+'Method'!$B$10*'Method'!$B$11)/(X294+'Method'!$B$10),"")</x:f>
      </x:c>
      <x:c r="L294" s="10" t="str">
        <x:f>IF(ISNUMBER(J294),COUNTIFS($J$7:$J$1929,"&gt;"&amp;J294)+1,"")</x:f>
      </x:c>
      <x:c r="M294" s="9" t="str">
        <x:v>Review required</x:v>
      </x:c>
      <x:c r="N294" s="9" t="str">
        <x:v>Concentration not explicit on both saved identities</x:v>
      </x:c>
      <x:c r="O294" s="9" t="str">
        <x:v>https://www.parfumo.com/Perfumes/Tom_Ford/beau-de-jour-eau-de-parfum</x:v>
      </x:c>
      <x:c r="P294" s="9" t="str">
        <x:v>https://www.fragrantica.com/perfume/Tom-Ford/Beau-de-Jour-52790.html</x:v>
      </x:c>
      <x:c r="Q294" s="9" t="str">
        <x:v>https://media.parfumo.com/perfumes/50/5087ea-beau-de-jour-eau-de-parfum-tom-ford_1200.jpg?width=720&amp;aspect_ratio=1:1</x:v>
      </x:c>
      <x:c r="R294" s="9" t="str">
        <x:v>https://fimgs.net/mdimg/perfume-thumbs/375x500.52790.jpg</x:v>
      </x:c>
      <x:c r="S294" s="9" t="str">
        <x:v>Beau de Jour</x:v>
      </x:c>
      <x:c r="T294" s="11" t="str">
        <x:v>2019</x:v>
      </x:c>
      <x:c r="U294" s="10" t="n">
        <x:v>1171</x:v>
      </x:c>
      <x:c r="V294" s="14" t="n">
        <x:f>IF(AND(ISNUMBER(G294),G294&gt;0),LOG10(G294)*'Method'!$B$8,"")</x:f>
        <x:v>3.866322719793612</x:v>
      </x:c>
      <x:c r="W294" s="14" t="n">
        <x:f>IF(AND(ISNUMBER(I294),I294&gt;0),LOG10(I294)*'Method'!$B$9,"")</x:f>
        <x:v>2.308741071841144</x:v>
      </x:c>
      <x:c r="X294" s="10" t="str">
        <x:f>IF(ISNUMBER(J294),SUM(G294,I294),"")</x:f>
      </x:c>
      <x:c r="Y294" s="10" t="str">
        <x:f>IF(ISNUMBER(K294),COUNTIFS($K$7:$K$1929,"&gt;"&amp;K294)+1,"")</x:f>
      </x:c>
      <x:c r="Z294" s="9" t="str"/>
      <x:c r="AA294" s="15" t="n">
        <x:v>46108</x:v>
      </x:c>
      <x:c r="AB294" s="9" t="str">
        <x:v>Unknown</x:v>
      </x:c>
    </x:row>
    <x:row r="295" ht="50" customHeight="1">
      <x:c r="A295" s="10" t="n">
        <x:f>IF(ISNUMBER(F295),RANK(F295,$F$7:$F$1929,0),"")</x:f>
        <x:v>271</x:v>
      </x:c>
      <x:c r="B295" s="9" t="str">
        <x:v>Tom Ford</x:v>
      </x:c>
      <x:c r="C295" s="9" t="str">
        <x:v>Noir de Noir</x:v>
      </x:c>
      <x:c r="D295" s="9" t="str">
        <x:v>Eau de Parfum</x:v>
      </x:c>
      <x:c r="E295" s="11" t="n">
        <x:v>2007</x:v>
      </x:c>
      <x:c r="F295" s="13" t="n">
        <x:v>8.2</x:v>
      </x:c>
      <x:c r="G295" s="10" t="n">
        <x:v>1638</x:v>
      </x:c>
      <x:c r="H295" s="12" t="n">
        <x:v>4.32</x:v>
      </x:c>
      <x:c r="I295" s="10" t="n">
        <x:v>8545</x:v>
      </x:c>
      <x:c r="J295" s="12" t="str">
        <x:f>IF(AND(M295="URL identity aligns",ISNUMBER(F295),ISNUMBER(H295),G295&gt;0,I295&gt;0,SUM(V295:W295)&gt;0),(F295*V295+((H295-1)/4*10)*W295)/SUM(V295:W295),"")</x:f>
      </x:c>
      <x:c r="K295" s="12" t="str">
        <x:f>IF(ISNUMBER(J295),(X295*J295+'Method'!$B$10*'Method'!$B$11)/(X295+'Method'!$B$10),"")</x:f>
      </x:c>
      <x:c r="L295" s="10" t="str">
        <x:f>IF(ISNUMBER(J295),COUNTIFS($J$7:$J$1929,"&gt;"&amp;J295)+1,"")</x:f>
      </x:c>
      <x:c r="M295" s="9" t="str">
        <x:v>Review required</x:v>
      </x:c>
      <x:c r="N295" s="9" t="str">
        <x:v>Concentration not explicit on both saved identities</x:v>
      </x:c>
      <x:c r="O295" s="9" t="str">
        <x:v>https://www.parfumo.com/Perfumes/Tom_Ford/Noir_de_Noir_Eau_de_Parfum</x:v>
      </x:c>
      <x:c r="P295" s="9" t="str">
        <x:v>https://www.fragrantica.com/perfume/Tom-Ford/Noir-de-Noir-1822.html</x:v>
      </x:c>
      <x:c r="Q295" s="9" t="str">
        <x:v>https://media.parfumo.com/perfumes/33/3365c4-noir-de-noir-eau-de-parfum-tom-ford_1200.jpg?width=720&amp;aspect_ratio=1:1</x:v>
      </x:c>
      <x:c r="R295" s="9" t="str">
        <x:v>https://fimgs.net/mdimg/perfume-thumbs/375x500.1822.jpg</x:v>
      </x:c>
      <x:c r="S295" s="9" t="str">
        <x:v>Noir de Noir</x:v>
      </x:c>
      <x:c r="T295" s="11" t="str">
        <x:v>2007</x:v>
      </x:c>
      <x:c r="U295" s="10" t="n">
        <x:v>1025</x:v>
      </x:c>
      <x:c r="V295" s="14" t="n">
        <x:f>IF(AND(ISNUMBER(G295),G295&gt;0),LOG10(G295)*'Method'!$B$8,"")</x:f>
        <x:v>3.8571766769092797</x:v>
      </x:c>
      <x:c r="W295" s="14" t="n">
        <x:f>IF(AND(ISNUMBER(I295),I295&gt;0),LOG10(I295)*'Method'!$B$9,"")</x:f>
        <x:v>3.145369653645408</x:v>
      </x:c>
      <x:c r="X295" s="10" t="str">
        <x:f>IF(ISNUMBER(J295),SUM(G295,I295),"")</x:f>
      </x:c>
      <x:c r="Y295" s="10" t="str">
        <x:f>IF(ISNUMBER(K295),COUNTIFS($K$7:$K$1929,"&gt;"&amp;K295)+1,"")</x:f>
      </x:c>
      <x:c r="Z295" s="9" t="str"/>
      <x:c r="AA295" s="15" t="n">
        <x:v>46108</x:v>
      </x:c>
      <x:c r="AB295" s="9" t="str">
        <x:v>Unknown</x:v>
      </x:c>
    </x:row>
    <x:row r="296" ht="50" customHeight="1">
      <x:c r="A296" s="10" t="n">
        <x:f>IF(ISNUMBER(F296),RANK(F296,$F$7:$F$1929,0),"")</x:f>
        <x:v>271</x:v>
      </x:c>
      <x:c r="B296" s="9" t="str">
        <x:v>Maison Francis Kurkdjian</x:v>
      </x:c>
      <x:c r="C296" s="9" t="str">
        <x:v>Maison Francis Kurkdjian masculin Pluriel</x:v>
      </x:c>
      <x:c r="D296" s="9" t="str">
        <x:v>Not recorded</x:v>
      </x:c>
      <x:c r="E296" s="11" t="n">
        <x:v>2014</x:v>
      </x:c>
      <x:c r="F296" s="13" t="n">
        <x:v>8.2</x:v>
      </x:c>
      <x:c r="G296" s="10" t="n">
        <x:v>1624</x:v>
      </x:c>
      <x:c r="H296" s="12" t="n">
        <x:v>4.25</x:v>
      </x:c>
      <x:c r="I296" s="10" t="n">
        <x:v>1997</x:v>
      </x:c>
      <x:c r="J296" s="12" t="str">
        <x:f>IF(AND(M296="URL identity aligns",ISNUMBER(F296),ISNUMBER(H296),G296&gt;0,I296&gt;0,SUM(V296:W296)&gt;0),(F296*V296+((H296-1)/4*10)*W296)/SUM(V296:W296),"")</x:f>
      </x:c>
      <x:c r="K296" s="12" t="str">
        <x:f>IF(ISNUMBER(J296),(X296*J296+'Method'!$B$10*'Method'!$B$11)/(X296+'Method'!$B$10),"")</x:f>
      </x:c>
      <x:c r="L296" s="10" t="str">
        <x:f>IF(ISNUMBER(J296),COUNTIFS($J$7:$J$1929,"&gt;"&amp;J296)+1,"")</x:f>
      </x:c>
      <x:c r="M296" s="9" t="str">
        <x:v>Review required</x:v>
      </x:c>
      <x:c r="N296" s="9" t="str">
        <x:v>Concentration not explicit on both saved identities</x:v>
      </x:c>
      <x:c r="O296" s="9" t="str">
        <x:v>https://www.parfumo.com/Perfumes/Maison_Francis_Kurkdjian/masculin-pluriel</x:v>
      </x:c>
      <x:c r="P296" s="9" t="str">
        <x:v>https://www.fragrantica.com/perfume/Maison-Francis-Kurkdjian/Masculin-Pluriel-26252.html</x:v>
      </x:c>
      <x:c r="Q296" s="9" t="str">
        <x:v>https://media.parfumo.com/perfumes/b2/b25a4d-masculin-pluriel-maison-francis-kurkdjian_1200.jpg?width=720&amp;aspect_ratio=1:1</x:v>
      </x:c>
      <x:c r="R296" s="9" t="str">
        <x:v>https://fimgs.net/mdimg/perfume-thumbs/375x500.26252.jpg</x:v>
      </x:c>
      <x:c r="S296" s="9" t="str">
        <x:v>Maison Francis Kurkdjian masculin Pluriel</x:v>
      </x:c>
      <x:c r="T296" s="11" t="str">
        <x:v>2014</x:v>
      </x:c>
      <x:c r="U296" s="10" t="n">
        <x:v>709</x:v>
      </x:c>
      <x:c r="V296" s="14" t="n">
        <x:f>IF(AND(ISNUMBER(G296),G296&gt;0),LOG10(G296)*'Method'!$B$8,"")</x:f>
        <x:v>3.852703229886192</x:v>
      </x:c>
      <x:c r="W296" s="14" t="n">
        <x:f>IF(AND(ISNUMBER(I296),I296&gt;0),LOG10(I296)*'Method'!$B$9,"")</x:f>
        <x:v>2.6403024518965603</x:v>
      </x:c>
      <x:c r="X296" s="10" t="str">
        <x:f>IF(ISNUMBER(J296),SUM(G296,I296),"")</x:f>
      </x:c>
      <x:c r="Y296" s="10" t="str">
        <x:f>IF(ISNUMBER(K296),COUNTIFS($K$7:$K$1929,"&gt;"&amp;K296)+1,"")</x:f>
      </x:c>
      <x:c r="Z296" s="9" t="str"/>
      <x:c r="AA296" s="15" t="n">
        <x:v>46108</x:v>
      </x:c>
      <x:c r="AB296" s="9" t="str">
        <x:v>Unknown</x:v>
      </x:c>
    </x:row>
    <x:row r="297" ht="50" customHeight="1">
      <x:c r="A297" s="10" t="n">
        <x:f>IF(ISNUMBER(F297),RANK(F297,$F$7:$F$1929,0),"")</x:f>
        <x:v>271</x:v>
      </x:c>
      <x:c r="B297" s="9" t="str">
        <x:v>Xerjoff</x:v>
      </x:c>
      <x:c r="C297" s="9" t="str">
        <x:v>La Capitale</x:v>
      </x:c>
      <x:c r="D297" s="9" t="str">
        <x:v>Not recorded</x:v>
      </x:c>
      <x:c r="E297" s="11" t="n">
        <x:v>2019</x:v>
      </x:c>
      <x:c r="F297" s="13" t="n">
        <x:v>8.2</x:v>
      </x:c>
      <x:c r="G297" s="10" t="n">
        <x:v>1572</x:v>
      </x:c>
      <x:c r="H297" s="12" t="n">
        <x:v>4.1</x:v>
      </x:c>
      <x:c r="I297" s="10" t="n">
        <x:v>2757</x:v>
      </x:c>
      <x:c r="J297" s="12" t="str">
        <x:f>IF(AND(M297="URL identity aligns",ISNUMBER(F297),ISNUMBER(H297),G297&gt;0,I297&gt;0,SUM(V297:W297)&gt;0),(F297*V297+((H297-1)/4*10)*W297)/SUM(V297:W297),"")</x:f>
      </x:c>
      <x:c r="K297" s="12" t="str">
        <x:f>IF(ISNUMBER(J297),(X297*J297+'Method'!$B$10*'Method'!$B$11)/(X297+'Method'!$B$10),"")</x:f>
      </x:c>
      <x:c r="L297" s="10" t="str">
        <x:f>IF(ISNUMBER(J297),COUNTIFS($J$7:$J$1929,"&gt;"&amp;J297)+1,"")</x:f>
      </x:c>
      <x:c r="M297" s="9" t="str">
        <x:v>Review required</x:v>
      </x:c>
      <x:c r="N297" s="9" t="str">
        <x:v>Concentration not explicit on both saved identities</x:v>
      </x:c>
      <x:c r="O297" s="9" t="str">
        <x:v>https://www.parfumo.com/Perfumes/Xerjoff/la-capitale</x:v>
      </x:c>
      <x:c r="P297" s="9" t="str">
        <x:v>https://www.fragrantica.com/perfume/Xerjoff/La-Capitale-55782.html</x:v>
      </x:c>
      <x:c r="Q297" s="9" t="str">
        <x:v>https://media.parfumo.com/perfumes/2c/2c7c40-la-capitale-xerjoff_1200.jpg?width=720&amp;aspect_ratio=1:1</x:v>
      </x:c>
      <x:c r="R297" s="9" t="str">
        <x:v>https://fimgs.net/mdimg/perfume-thumbs/375x500.55782.jpg</x:v>
      </x:c>
      <x:c r="S297" s="9" t="str">
        <x:v>La Capitale</x:v>
      </x:c>
      <x:c r="T297" s="11" t="str">
        <x:v>2019</x:v>
      </x:c>
      <x:c r="U297" s="10" t="n">
        <x:v>718</x:v>
      </x:c>
      <x:c r="V297" s="14" t="n">
        <x:f>IF(AND(ISNUMBER(G297),G297&gt;0),LOG10(G297)*'Method'!$B$8,"")</x:f>
        <x:v>3.835743050044068</x:v>
      </x:c>
      <x:c r="W297" s="14" t="n">
        <x:f>IF(AND(ISNUMBER(I297),I297&gt;0),LOG10(I297)*'Method'!$B$9,"")</x:f>
        <x:v>2.752349412884616</x:v>
      </x:c>
      <x:c r="X297" s="10" t="str">
        <x:f>IF(ISNUMBER(J297),SUM(G297,I297),"")</x:f>
      </x:c>
      <x:c r="Y297" s="10" t="str">
        <x:f>IF(ISNUMBER(K297),COUNTIFS($K$7:$K$1929,"&gt;"&amp;K297)+1,"")</x:f>
      </x:c>
      <x:c r="Z297" s="9" t="str"/>
      <x:c r="AA297" s="15" t="n">
        <x:v>46108</x:v>
      </x:c>
      <x:c r="AB297" s="9" t="str">
        <x:v>Unknown</x:v>
      </x:c>
    </x:row>
    <x:row r="298" ht="50" customHeight="1">
      <x:c r="A298" s="10" t="n">
        <x:f>IF(ISNUMBER(F298),RANK(F298,$F$7:$F$1929,0),"")</x:f>
        <x:v>271</x:v>
      </x:c>
      <x:c r="B298" s="9" t="str">
        <x:v>Roja Parfums</x:v>
      </x:c>
      <x:c r="C298" s="9" t="str">
        <x:v>A Midsummer Dream</x:v>
      </x:c>
      <x:c r="D298" s="9" t="str">
        <x:v>Parfum</x:v>
      </x:c>
      <x:c r="E298" s="11" t="n">
        <x:v>2016</x:v>
      </x:c>
      <x:c r="F298" s="13" t="n">
        <x:v>8.2</x:v>
      </x:c>
      <x:c r="G298" s="10" t="n">
        <x:v>1540</x:v>
      </x:c>
      <x:c r="H298" s="12" t="n">
        <x:v>4.15</x:v>
      </x:c>
      <x:c r="I298" s="10" t="n">
        <x:v>963</x:v>
      </x:c>
      <x:c r="J298" s="12" t="str">
        <x:f>IF(AND(M298="URL identity aligns",ISNUMBER(F298),ISNUMBER(H298),G298&gt;0,I298&gt;0,SUM(V298:W298)&gt;0),(F298*V298+((H298-1)/4*10)*W298)/SUM(V298:W298),"")</x:f>
      </x:c>
      <x:c r="K298" s="12" t="str">
        <x:f>IF(ISNUMBER(J298),(X298*J298+'Method'!$B$10*'Method'!$B$11)/(X298+'Method'!$B$10),"")</x:f>
      </x:c>
      <x:c r="L298" s="10" t="str">
        <x:f>IF(ISNUMBER(J298),COUNTIFS($J$7:$J$1929,"&gt;"&amp;J298)+1,"")</x:f>
      </x:c>
      <x:c r="M298" s="9" t="str">
        <x:v>Review required</x:v>
      </x:c>
      <x:c r="N298" s="9" t="str">
        <x:v>Concentration not explicit on both saved identities</x:v>
      </x:c>
      <x:c r="O298" s="9" t="str">
        <x:v>https://www.parfumo.com/Perfumes/Roja_Parfums/A_Midsummer_Dream</x:v>
      </x:c>
      <x:c r="P298" s="9" t="str">
        <x:v>https://www.fragrantica.com/perfume/Roja-Dove/A-Midsummer-Dream-38901.html</x:v>
      </x:c>
      <x:c r="Q298" s="9" t="str">
        <x:v>https://media.parfumo.com/perfumes/e2/e28a27_a-midsummer-dream-roja-parfums_1200.jpg?width=720&amp;aspect_ratio=1:1</x:v>
      </x:c>
      <x:c r="R298" s="9" t="str">
        <x:v>https://fimgs.net/mdimg/perfume-thumbs/375x500.38901.jpg</x:v>
      </x:c>
      <x:c r="S298" s="9" t="str">
        <x:v>A Midsummer Dream</x:v>
      </x:c>
      <x:c r="T298" s="11" t="str">
        <x:v>2016</x:v>
      </x:c>
      <x:c r="U298" s="10" t="n">
        <x:v>9</x:v>
      </x:c>
      <x:c r="V298" s="14" t="n">
        <x:f>IF(AND(ISNUMBER(G298),G298&gt;0),LOG10(G298)*'Method'!$B$8,"")</x:f>
        <x:v>3.8250248650037517</x:v>
      </x:c>
      <x:c r="W298" s="14" t="n">
        <x:f>IF(AND(ISNUMBER(I298),I298&gt;0),LOG10(I298)*'Method'!$B$9,"")</x:f>
        <x:v>2.386901029699624</x:v>
      </x:c>
      <x:c r="X298" s="10" t="str">
        <x:f>IF(ISNUMBER(J298),SUM(G298,I298),"")</x:f>
      </x:c>
      <x:c r="Y298" s="10" t="str">
        <x:f>IF(ISNUMBER(K298),COUNTIFS($K$7:$K$1929,"&gt;"&amp;K298)+1,"")</x:f>
      </x:c>
      <x:c r="Z298" s="9" t="str"/>
      <x:c r="AA298" s="15" t="n">
        <x:v>46108</x:v>
      </x:c>
      <x:c r="AB298" s="9" t="str">
        <x:v>Unknown</x:v>
      </x:c>
    </x:row>
    <x:row r="299" ht="50" customHeight="1">
      <x:c r="A299" s="10" t="n">
        <x:f>IF(ISNUMBER(F299),RANK(F299,$F$7:$F$1929,0),"")</x:f>
        <x:v>271</x:v>
      </x:c>
      <x:c r="B299" s="9" t="str">
        <x:v>Xerjoff</x:v>
      </x:c>
      <x:c r="C299" s="9" t="str">
        <x:v>Torino22</x:v>
      </x:c>
      <x:c r="D299" s="9" t="str">
        <x:v>Not recorded</x:v>
      </x:c>
      <x:c r="E299" s="11" t="n">
        <x:v>2022</x:v>
      </x:c>
      <x:c r="F299" s="13" t="n">
        <x:v>8.2</x:v>
      </x:c>
      <x:c r="G299" s="10" t="n">
        <x:v>1506</x:v>
      </x:c>
      <x:c r="H299" s="12" t="n">
        <x:v>4.35</x:v>
      </x:c>
      <x:c r="I299" s="10" t="n">
        <x:v>1993</x:v>
      </x:c>
      <x:c r="J299" s="12" t="str">
        <x:f>IF(AND(M299="URL identity aligns",ISNUMBER(F299),ISNUMBER(H299),G299&gt;0,I299&gt;0,SUM(V299:W299)&gt;0),(F299*V299+((H299-1)/4*10)*W299)/SUM(V299:W299),"")</x:f>
      </x:c>
      <x:c r="K299" s="12" t="str">
        <x:f>IF(ISNUMBER(J299),(X299*J299+'Method'!$B$10*'Method'!$B$11)/(X299+'Method'!$B$10),"")</x:f>
      </x:c>
      <x:c r="L299" s="10" t="str">
        <x:f>IF(ISNUMBER(J299),COUNTIFS($J$7:$J$1929,"&gt;"&amp;J299)+1,"")</x:f>
      </x:c>
      <x:c r="M299" s="9" t="str">
        <x:v>Review required</x:v>
      </x:c>
      <x:c r="N299" s="9" t="str">
        <x:v>Concentration not explicit on both saved identities</x:v>
      </x:c>
      <x:c r="O299" s="9" t="str">
        <x:v>https://www.parfumo.com/Perfumes/Xerjoff/torino22</x:v>
      </x:c>
      <x:c r="P299" s="9" t="str">
        <x:v>https://www.fragrantica.com/perfume/Xerjoff/Torino22-77059.html</x:v>
      </x:c>
      <x:c r="Q299" s="9" t="str">
        <x:v>https://media.parfumo.com/perfumes/b5/b5c8a5-torino22-xerjoff_1200.jpg?width=720&amp;aspect_ratio=1:1</x:v>
      </x:c>
      <x:c r="R299" s="9" t="str">
        <x:v>https://fimgs.net/mdimg/perfume-thumbs/375x500.77059.jpg</x:v>
      </x:c>
      <x:c r="S299" s="9" t="str">
        <x:v>Torino22</x:v>
      </x:c>
      <x:c r="T299" s="11" t="str">
        <x:v>2022</x:v>
      </x:c>
      <x:c r="U299" s="10" t="n">
        <x:v>582</x:v>
      </x:c>
      <x:c r="V299" s="14" t="n">
        <x:f>IF(AND(ISNUMBER(G299),G299&gt;0),LOG10(G299)*'Method'!$B$8,"")</x:f>
        <x:v>3.813389966237616</x:v>
      </x:c>
      <x:c r="W299" s="14" t="n">
        <x:f>IF(AND(ISNUMBER(I299),I299&gt;0),LOG10(I299)*'Method'!$B$9,"")</x:f>
        <x:v>2.6396058389603922</x:v>
      </x:c>
      <x:c r="X299" s="10" t="str">
        <x:f>IF(ISNUMBER(J299),SUM(G299,I299),"")</x:f>
      </x:c>
      <x:c r="Y299" s="10" t="str">
        <x:f>IF(ISNUMBER(K299),COUNTIFS($K$7:$K$1929,"&gt;"&amp;K299)+1,"")</x:f>
      </x:c>
      <x:c r="Z299" s="9" t="str"/>
      <x:c r="AA299" s="15" t="n">
        <x:v>46108</x:v>
      </x:c>
      <x:c r="AB299" s="9" t="str">
        <x:v>Unknown</x:v>
      </x:c>
    </x:row>
    <x:row r="300" ht="50" customHeight="1">
      <x:c r="A300" s="10" t="n">
        <x:f>IF(ISNUMBER(F300),RANK(F300,$F$7:$F$1929,0),"")</x:f>
        <x:v>271</x:v>
      </x:c>
      <x:c r="B300" s="9" t="str">
        <x:v>Initio</x:v>
      </x:c>
      <x:c r="C300" s="9" t="str">
        <x:v>Blessed Baraka</x:v>
      </x:c>
      <x:c r="D300" s="9" t="str">
        <x:v>Parfum</x:v>
      </x:c>
      <x:c r="E300" s="11" t="n">
        <x:v>2015</x:v>
      </x:c>
      <x:c r="F300" s="13" t="n">
        <x:v>8.2</x:v>
      </x:c>
      <x:c r="G300" s="10" t="n">
        <x:v>1465</x:v>
      </x:c>
      <x:c r="H300" s="12" t="n">
        <x:v>4.2</x:v>
      </x:c>
      <x:c r="I300" s="10" t="n">
        <x:v>2514</x:v>
      </x:c>
      <x:c r="J300" s="12" t="str">
        <x:f>IF(AND(M300="URL identity aligns",ISNUMBER(F300),ISNUMBER(H300),G300&gt;0,I300&gt;0,SUM(V300:W300)&gt;0),(F300*V300+((H300-1)/4*10)*W300)/SUM(V300:W300),"")</x:f>
      </x:c>
      <x:c r="K300" s="12" t="str">
        <x:f>IF(ISNUMBER(J300),(X300*J300+'Method'!$B$10*'Method'!$B$11)/(X300+'Method'!$B$10),"")</x:f>
      </x:c>
      <x:c r="L300" s="10" t="str">
        <x:f>IF(ISNUMBER(J300),COUNTIFS($J$7:$J$1929,"&gt;"&amp;J300)+1,"")</x:f>
      </x:c>
      <x:c r="M300" s="9" t="str">
        <x:v>Review required</x:v>
      </x:c>
      <x:c r="N300" s="9" t="str">
        <x:v>Concentration not explicit on both saved identities</x:v>
      </x:c>
      <x:c r="O300" s="9" t="str">
        <x:v>https://www.parfumo.com/Perfumes/Initio/Blessed_Baraka</x:v>
      </x:c>
      <x:c r="P300" s="9" t="str">
        <x:v>https://www.fragrantica.com/perfume/Initio-Parfums-Prives/Blessed-Baraka-30991.html</x:v>
      </x:c>
      <x:c r="Q300" s="9" t="str">
        <x:v>https://media.parfumo.com/perfumes/e7/e7cbfa-blessed-baraka-initio_1200.jpg?width=720&amp;aspect_ratio=1:1</x:v>
      </x:c>
      <x:c r="R300" s="9" t="str">
        <x:v>https://fimgs.net/mdimg/perfume-thumbs/375x500.30991.jpg</x:v>
      </x:c>
      <x:c r="S300" s="9" t="str">
        <x:v>Blessed Baraka</x:v>
      </x:c>
      <x:c r="T300" s="11" t="str">
        <x:v>2015</x:v>
      </x:c>
      <x:c r="U300" s="10" t="n">
        <x:v>1142</x:v>
      </x:c>
      <x:c r="V300" s="14" t="n">
        <x:f>IF(AND(ISNUMBER(G300),G300&gt;0),LOG10(G300)*'Method'!$B$8,"")</x:f>
        <x:v>3.799005149628156</x:v>
      </x:c>
      <x:c r="W300" s="14" t="n">
        <x:f>IF(AND(ISNUMBER(I300),I300&gt;0),LOG10(I300)*'Method'!$B$9,"")</x:f>
        <x:v>2.720292218679952</x:v>
      </x:c>
      <x:c r="X300" s="10" t="str">
        <x:f>IF(ISNUMBER(J300),SUM(G300,I300),"")</x:f>
      </x:c>
      <x:c r="Y300" s="10" t="str">
        <x:f>IF(ISNUMBER(K300),COUNTIFS($K$7:$K$1929,"&gt;"&amp;K300)+1,"")</x:f>
      </x:c>
      <x:c r="Z300" s="9" t="str"/>
      <x:c r="AA300" s="15" t="n">
        <x:v>46108</x:v>
      </x:c>
      <x:c r="AB300" s="9" t="str">
        <x:v>Unknown</x:v>
      </x:c>
    </x:row>
    <x:row r="301" ht="50" customHeight="1">
      <x:c r="A301" s="10" t="n">
        <x:f>IF(ISNUMBER(F301),RANK(F301,$F$7:$F$1929,0),"")</x:f>
        <x:v>271</x:v>
      </x:c>
      <x:c r="B301" s="9" t="str">
        <x:v>Dior</x:v>
      </x:c>
      <x:c r="C301" s="9" t="str">
        <x:v>Homme Cologne</x:v>
      </x:c>
      <x:c r="D301" s="9" t="str">
        <x:v>Eau de Cologne</x:v>
      </x:c>
      <x:c r="E301" s="11" t="n">
        <x:v>2013</x:v>
      </x:c>
      <x:c r="F301" s="13" t="n">
        <x:v>8.2</x:v>
      </x:c>
      <x:c r="G301" s="10" t="n">
        <x:v>1454</x:v>
      </x:c>
      <x:c r="H301" s="12" t="n">
        <x:v>4.44</x:v>
      </x:c>
      <x:c r="I301" s="10" t="n">
        <x:v>6005</x:v>
      </x:c>
      <x:c r="J301" s="12" t="n">
        <x:f>IF(AND(M301="URL identity aligns",ISNUMBER(F301),ISNUMBER(H301),G301&gt;0,I301&gt;0,SUM(V301:W301)&gt;0),(F301*V301+((H301-1)/4*10)*W301)/SUM(V301:W301),"")</x:f>
        <x:v>8.377345860984143</x:v>
      </x:c>
      <x:c r="K301" s="12" t="n">
        <x:f>IF(ISNUMBER(J301),(X301*J301+'Method'!$B$10*'Method'!$B$11)/(X301+'Method'!$B$10),"")</x:f>
        <x:v>8.273425900824952</x:v>
      </x:c>
      <x:c r="L301" s="10" t="n">
        <x:f>IF(ISNUMBER(J301),COUNTIFS($J$7:$J$1929,"&gt;"&amp;J301)+1,"")</x:f>
        <x:v>22</x:v>
      </x:c>
      <x:c r="M301" s="9" t="str">
        <x:v>URL identity aligns</x:v>
      </x:c>
      <x:c r="N301" s="9" t="str">
        <x:v>Brand, name tokens and concentration agree in saved URLs</x:v>
      </x:c>
      <x:c r="O301" s="9" t="str">
        <x:v>https://www.parfumo.com/Perfumes/Dior/Dior_Homme_Cologne_2013</x:v>
      </x:c>
      <x:c r="P301" s="9" t="str">
        <x:v>https://www.fragrantica.com/perfume/Dior/Dior-Homme-Cologne-2013-17256.html</x:v>
      </x:c>
      <x:c r="Q301" s="9" t="str">
        <x:v>https://media.parfumo.com/perfumes/bc/bc2fc6-dior-homme-cologne-2013-dior_1200.jpg?width=720&amp;aspect_ratio=1:1</x:v>
      </x:c>
      <x:c r="R301" s="9" t="str">
        <x:v>https://fimgs.net/mdimg/perfume-thumbs/375x500.17256.jpg</x:v>
      </x:c>
      <x:c r="S301" s="9" t="str">
        <x:v>Homme Cologne</x:v>
      </x:c>
      <x:c r="T301" s="11" t="str">
        <x:v>2013</x:v>
      </x:c>
      <x:c r="U301" s="10" t="n">
        <x:v>680</x:v>
      </x:c>
      <x:c r="V301" s="14" t="n">
        <x:f>IF(AND(ISNUMBER(G301),G301&gt;0),LOG10(G301)*'Method'!$B$8,"")</x:f>
        <x:v>3.7950772878276235</x:v>
      </x:c>
      <x:c r="W301" s="14" t="n">
        <x:f>IF(AND(ISNUMBER(I301),I301&gt;0),LOG10(I301)*'Method'!$B$9,"")</x:f>
        <x:v>3.022810409391136</x:v>
      </x:c>
      <x:c r="X301" s="10" t="n">
        <x:f>IF(ISNUMBER(J301),SUM(G301,I301),"")</x:f>
        <x:v>7459</x:v>
      </x:c>
      <x:c r="Y301" s="10" t="n">
        <x:f>IF(ISNUMBER(K301),COUNTIFS($K$7:$K$1929,"&gt;"&amp;K301)+1,"")</x:f>
        <x:v>12</x:v>
      </x:c>
      <x:c r="Z301" s="9" t="str"/>
      <x:c r="AA301" s="15" t="n">
        <x:v>46108</x:v>
      </x:c>
      <x:c r="AB301" s="9" t="str">
        <x:v>Unknown</x:v>
      </x:c>
    </x:row>
    <x:row r="302" ht="50" customHeight="1">
      <x:c r="A302" s="10" t="n">
        <x:f>IF(ISNUMBER(F302),RANK(F302,$F$7:$F$1929,0),"")</x:f>
        <x:v>271</x:v>
      </x:c>
      <x:c r="B302" s="9" t="str">
        <x:v>Nasomatto</x:v>
      </x:c>
      <x:c r="C302" s="9" t="str">
        <x:v>Pardon</x:v>
      </x:c>
      <x:c r="D302" s="9" t="str">
        <x:v>Extrait de Parfum</x:v>
      </x:c>
      <x:c r="E302" s="11" t="n">
        <x:v>2011</x:v>
      </x:c>
      <x:c r="F302" s="13" t="n">
        <x:v>8.2</x:v>
      </x:c>
      <x:c r="G302" s="10" t="n">
        <x:v>1432</x:v>
      </x:c>
      <x:c r="H302" s="12" t="n">
        <x:v>4.28</x:v>
      </x:c>
      <x:c r="I302" s="10" t="n">
        <x:v>4173</x:v>
      </x:c>
      <x:c r="J302" s="12" t="str">
        <x:f>IF(AND(M302="URL identity aligns",ISNUMBER(F302),ISNUMBER(H302),G302&gt;0,I302&gt;0,SUM(V302:W302)&gt;0),(F302*V302+((H302-1)/4*10)*W302)/SUM(V302:W302),"")</x:f>
      </x:c>
      <x:c r="K302" s="12" t="str">
        <x:f>IF(ISNUMBER(J302),(X302*J302+'Method'!$B$10*'Method'!$B$11)/(X302+'Method'!$B$10),"")</x:f>
      </x:c>
      <x:c r="L302" s="10" t="str">
        <x:f>IF(ISNUMBER(J302),COUNTIFS($J$7:$J$1929,"&gt;"&amp;J302)+1,"")</x:f>
      </x:c>
      <x:c r="M302" s="9" t="str">
        <x:v>Review required</x:v>
      </x:c>
      <x:c r="N302" s="9" t="str">
        <x:v>Concentration not explicit on both saved identities</x:v>
      </x:c>
      <x:c r="O302" s="9" t="str">
        <x:v>https://www.parfumo.com/Perfumes/Nasomatto/Pardon</x:v>
      </x:c>
      <x:c r="P302" s="9" t="str">
        <x:v>https://www.fragrantica.com/perfume/Nasomatto/Pardon-12130.html</x:v>
      </x:c>
      <x:c r="Q302" s="9" t="str">
        <x:v>https://media.parfumo.com/perfumes/d1/d114fb-pardon-extrait-de-parfum-nasomatto_1200.jpg?width=720&amp;aspect_ratio=1:1</x:v>
      </x:c>
      <x:c r="R302" s="9" t="str">
        <x:v>https://fimgs.net/mdimg/perfume-thumbs/375x500.12130.jpg</x:v>
      </x:c>
      <x:c r="S302" s="9" t="str">
        <x:v>Pardon</x:v>
      </x:c>
      <x:c r="T302" s="11" t="str">
        <x:v>2011</x:v>
      </x:c>
      <x:c r="U302" s="10" t="n">
        <x:v>230</x:v>
      </x:c>
      <x:c r="V302" s="14" t="n">
        <x:f>IF(AND(ISNUMBER(G302),G302&gt;0),LOG10(G302)*'Method'!$B$8,"")</x:f>
        <x:v>3.787131621566208</x:v>
      </x:c>
      <x:c r="W302" s="14" t="n">
        <x:f>IF(AND(ISNUMBER(I302),I302&gt;0),LOG10(I302)*'Method'!$B$9,"")</x:f>
        <x:v>2.896358707769368</x:v>
      </x:c>
      <x:c r="X302" s="10" t="str">
        <x:f>IF(ISNUMBER(J302),SUM(G302,I302),"")</x:f>
      </x:c>
      <x:c r="Y302" s="10" t="str">
        <x:f>IF(ISNUMBER(K302),COUNTIFS($K$7:$K$1929,"&gt;"&amp;K302)+1,"")</x:f>
      </x:c>
      <x:c r="Z302" s="9" t="str"/>
      <x:c r="AA302" s="15" t="n">
        <x:v>46108</x:v>
      </x:c>
      <x:c r="AB302" s="9" t="str">
        <x:v>Unknown</x:v>
      </x:c>
    </x:row>
    <x:row r="303" ht="50" customHeight="1">
      <x:c r="A303" s="10" t="n">
        <x:f>IF(ISNUMBER(F303),RANK(F303,$F$7:$F$1929,0),"")</x:f>
        <x:v>271</x:v>
      </x:c>
      <x:c r="B303" s="9" t="str">
        <x:v>Initio</x:v>
      </x:c>
      <x:c r="C303" s="9" t="str">
        <x:v>Paragon</x:v>
      </x:c>
      <x:c r="D303" s="9" t="str">
        <x:v>Parfum</x:v>
      </x:c>
      <x:c r="E303" s="11" t="n">
        <x:v>2022</x:v>
      </x:c>
      <x:c r="F303" s="13" t="n">
        <x:v>8.2</x:v>
      </x:c>
      <x:c r="G303" s="10" t="n">
        <x:v>1392</x:v>
      </x:c>
      <x:c r="H303" s="12" t="n">
        <x:v>4.27</x:v>
      </x:c>
      <x:c r="I303" s="10" t="n">
        <x:v>3628</x:v>
      </x:c>
      <x:c r="J303" s="12" t="str">
        <x:f>IF(AND(M303="URL identity aligns",ISNUMBER(F303),ISNUMBER(H303),G303&gt;0,I303&gt;0,SUM(V303:W303)&gt;0),(F303*V303+((H303-1)/4*10)*W303)/SUM(V303:W303),"")</x:f>
      </x:c>
      <x:c r="K303" s="12" t="str">
        <x:f>IF(ISNUMBER(J303),(X303*J303+'Method'!$B$10*'Method'!$B$11)/(X303+'Method'!$B$10),"")</x:f>
      </x:c>
      <x:c r="L303" s="10" t="str">
        <x:f>IF(ISNUMBER(J303),COUNTIFS($J$7:$J$1929,"&gt;"&amp;J303)+1,"")</x:f>
      </x:c>
      <x:c r="M303" s="9" t="str">
        <x:v>Review required</x:v>
      </x:c>
      <x:c r="N303" s="9" t="str">
        <x:v>Concentration not explicit on both saved identities</x:v>
      </x:c>
      <x:c r="O303" s="9" t="str">
        <x:v>https://www.parfumo.com/Perfumes/Initio/paragon</x:v>
      </x:c>
      <x:c r="P303" s="9" t="str">
        <x:v>https://www.fragrantica.com/perfume/Initio-Parfums-Prives/Paragon-76580.html</x:v>
      </x:c>
      <x:c r="Q303" s="9" t="str">
        <x:v>https://media.parfumo.com/perfumes/64/642e0f-paragon-initio_1200.jpg?width=720&amp;aspect_ratio=1:1</x:v>
      </x:c>
      <x:c r="R303" s="9" t="str">
        <x:v>https://fimgs.net/mdimg/perfume-thumbs/375x500.76580.jpg</x:v>
      </x:c>
      <x:c r="S303" s="9" t="str">
        <x:v>Paragon</x:v>
      </x:c>
      <x:c r="T303" s="11" t="str">
        <x:v>2022</x:v>
      </x:c>
      <x:c r="U303" s="10" t="n">
        <x:v>903</x:v>
      </x:c>
      <x:c r="V303" s="14" t="n">
        <x:f>IF(AND(ISNUMBER(G303),G303&gt;0),LOG10(G303)*'Method'!$B$8,"")</x:f>
        <x:v>3.772367082329448</x:v>
      </x:c>
      <x:c r="W303" s="14" t="n">
        <x:f>IF(AND(ISNUMBER(I303),I303&gt;0),LOG10(I303)*'Method'!$B$9,"")</x:f>
        <x:v>2.847733822710448</x:v>
      </x:c>
      <x:c r="X303" s="10" t="str">
        <x:f>IF(ISNUMBER(J303),SUM(G303,I303),"")</x:f>
      </x:c>
      <x:c r="Y303" s="10" t="str">
        <x:f>IF(ISNUMBER(K303),COUNTIFS($K$7:$K$1929,"&gt;"&amp;K303)+1,"")</x:f>
      </x:c>
      <x:c r="Z303" s="9" t="str"/>
      <x:c r="AA303" s="15" t="n">
        <x:v>46108</x:v>
      </x:c>
      <x:c r="AB303" s="9" t="str">
        <x:v>Unknown</x:v>
      </x:c>
    </x:row>
    <x:row r="304" ht="50" customHeight="1">
      <x:c r="A304" s="10" t="n">
        <x:f>IF(ISNUMBER(F304),RANK(F304,$F$7:$F$1929,0),"")</x:f>
        <x:v>271</x:v>
      </x:c>
      <x:c r="B304" s="9" t="str">
        <x:v>Profumum Roma</x:v>
      </x:c>
      <x:c r="C304" s="9" t="str">
        <x:v>Acqua e Zucchero</x:v>
      </x:c>
      <x:c r="D304" s="9" t="str">
        <x:v>Not recorded</x:v>
      </x:c>
      <x:c r="E304" s="11" t="n">
        <x:v>2002</x:v>
      </x:c>
      <x:c r="F304" s="13" t="n">
        <x:v>8.2</x:v>
      </x:c>
      <x:c r="G304" s="10" t="n">
        <x:v>1330</x:v>
      </x:c>
      <x:c r="H304" s="12" t="n">
        <x:v>4.11</x:v>
      </x:c>
      <x:c r="I304" s="10" t="n">
        <x:v>1252</x:v>
      </x:c>
      <x:c r="J304" s="12" t="str">
        <x:f>IF(AND(M304="URL identity aligns",ISNUMBER(F304),ISNUMBER(H304),G304&gt;0,I304&gt;0,SUM(V304:W304)&gt;0),(F304*V304+((H304-1)/4*10)*W304)/SUM(V304:W304),"")</x:f>
      </x:c>
      <x:c r="K304" s="12" t="str">
        <x:f>IF(ISNUMBER(J304),(X304*J304+'Method'!$B$10*'Method'!$B$11)/(X304+'Method'!$B$10),"")</x:f>
      </x:c>
      <x:c r="L304" s="10" t="str">
        <x:f>IF(ISNUMBER(J304),COUNTIFS($J$7:$J$1929,"&gt;"&amp;J304)+1,"")</x:f>
      </x:c>
      <x:c r="M304" s="9" t="str">
        <x:v>Review required</x:v>
      </x:c>
      <x:c r="N304" s="9" t="str">
        <x:v>Concentration not explicit on both saved identities</x:v>
      </x:c>
      <x:c r="O304" s="9" t="str">
        <x:v>https://www.parfumo.com/Perfumes/Profumum_Roma/Acqua_e_Zucchero</x:v>
      </x:c>
      <x:c r="P304" s="9" t="str">
        <x:v>https://www.fragrantica.com/perfume/Profumum-Roma/Acqua-e-Zucchero-3887.html</x:v>
      </x:c>
      <x:c r="Q304" s="9" t="str">
        <x:v>https://media.parfumo.com/perfumes/84/84299f-acqua-e-zucchero-profumum-roma_1200.jpg?width=480&amp;aspect_ratio=1:1</x:v>
      </x:c>
      <x:c r="R304" s="9" t="str">
        <x:v>https://fimgs.net/mdimg/perfume-thumbs/375x500.3887.jpg</x:v>
      </x:c>
      <x:c r="S304" s="9" t="str">
        <x:v>Acqua e Zucchero</x:v>
      </x:c>
      <x:c r="T304" s="11" t="str">
        <x:v>2002</x:v>
      </x:c>
      <x:c r="U304" s="10" t="n">
        <x:v>419</x:v>
      </x:c>
      <x:c r="V304" s="14" t="n">
        <x:f>IF(AND(ISNUMBER(G304),G304&gt;0),LOG10(G304)*'Method'!$B$8,"")</x:f>
        <x:v>3.7486219691605074</x:v>
      </x:c>
      <x:c r="W304" s="14" t="n">
        <x:f>IF(AND(ISNUMBER(I304),I304&gt;0),LOG10(I304)*'Method'!$B$9,"")</x:f>
        <x:v>2.4780834630995283</x:v>
      </x:c>
      <x:c r="X304" s="10" t="str">
        <x:f>IF(ISNUMBER(J304),SUM(G304,I304),"")</x:f>
      </x:c>
      <x:c r="Y304" s="10" t="str">
        <x:f>IF(ISNUMBER(K304),COUNTIFS($K$7:$K$1929,"&gt;"&amp;K304)+1,"")</x:f>
      </x:c>
      <x:c r="Z304" s="9" t="str"/>
      <x:c r="AA304" s="15" t="n">
        <x:v>46108</x:v>
      </x:c>
      <x:c r="AB304" s="9" t="str">
        <x:v>Unknown</x:v>
      </x:c>
    </x:row>
    <x:row r="305" ht="50" customHeight="1">
      <x:c r="A305" s="10" t="n">
        <x:f>IF(ISNUMBER(F305),RANK(F305,$F$7:$F$1929,0),"")</x:f>
        <x:v>271</x:v>
      </x:c>
      <x:c r="B305" s="9" t="str">
        <x:v>Dior</x:v>
      </x:c>
      <x:c r="C305" s="9" t="str">
        <x:v>Eau Sauvage</x:v>
      </x:c>
      <x:c r="D305" s="9" t="str">
        <x:v>Eau de Toilette</x:v>
      </x:c>
      <x:c r="E305" s="11" t="n">
        <x:v>1966</x:v>
      </x:c>
      <x:c r="F305" s="13" t="n">
        <x:v>8.2</x:v>
      </x:c>
      <x:c r="G305" s="10" t="n">
        <x:v>1323</x:v>
      </x:c>
      <x:c r="H305" s="12" t="n">
        <x:v>4.22</x:v>
      </x:c>
      <x:c r="I305" s="10" t="n">
        <x:v>6231</x:v>
      </x:c>
      <x:c r="J305" s="12" t="str">
        <x:f>IF(AND(M305="URL identity aligns",ISNUMBER(F305),ISNUMBER(H305),G305&gt;0,I305&gt;0,SUM(V305:W305)&gt;0),(F305*V305+((H305-1)/4*10)*W305)/SUM(V305:W305),"")</x:f>
      </x:c>
      <x:c r="K305" s="12" t="str">
        <x:f>IF(ISNUMBER(J305),(X305*J305+'Method'!$B$10*'Method'!$B$11)/(X305+'Method'!$B$10),"")</x:f>
      </x:c>
      <x:c r="L305" s="10" t="str">
        <x:f>IF(ISNUMBER(J305),COUNTIFS($J$7:$J$1929,"&gt;"&amp;J305)+1,"")</x:f>
      </x:c>
      <x:c r="M305" s="9" t="str">
        <x:v>Review required</x:v>
      </x:c>
      <x:c r="N305" s="9" t="str">
        <x:v>Concentration not explicit on both saved identities</x:v>
      </x:c>
      <x:c r="O305" s="9" t="str">
        <x:v>https://www.parfumo.com/Perfumes/Dior/Eau_Sauvage_Eau_de_Toilette</x:v>
      </x:c>
      <x:c r="P305" s="9" t="str">
        <x:v>https://www.fragrantica.com/perfume/Dior/Eau-Sauvage-231.html</x:v>
      </x:c>
      <x:c r="Q305" s="9" t="str">
        <x:v>https://media.parfumo.com/perfumes/60/60efd3-eau-sauvage-eau-de-toilette-dior_1200.jpg?width=720&amp;aspect_ratio=1:1</x:v>
      </x:c>
      <x:c r="R305" s="9" t="str">
        <x:v>https://fimgs.net/mdimg/perfume-thumbs/375x500.231.jpg</x:v>
      </x:c>
      <x:c r="S305" s="9" t="str">
        <x:v>Eau Sauvage</x:v>
      </x:c>
      <x:c r="T305" s="11" t="str">
        <x:v>1966</x:v>
      </x:c>
      <x:c r="U305" s="10" t="n">
        <x:v>1060</x:v>
      </x:c>
      <x:c r="V305" s="14" t="n">
        <x:f>IF(AND(ISNUMBER(G305),G305&gt;0),LOG10(G305)*'Method'!$B$8,"")</x:f>
        <x:v>3.7458718130249995</x:v>
      </x:c>
      <x:c r="W305" s="14" t="n">
        <x:f>IF(AND(ISNUMBER(I305),I305&gt;0),LOG10(I305)*'Method'!$B$9,"")</x:f>
        <x:v>3.035646201003808</x:v>
      </x:c>
      <x:c r="X305" s="10" t="str">
        <x:f>IF(ISNUMBER(J305),SUM(G305,I305),"")</x:f>
      </x:c>
      <x:c r="Y305" s="10" t="str">
        <x:f>IF(ISNUMBER(K305),COUNTIFS($K$7:$K$1929,"&gt;"&amp;K305)+1,"")</x:f>
      </x:c>
      <x:c r="Z305" s="9" t="str"/>
      <x:c r="AA305" s="15" t="n">
        <x:v>46108</x:v>
      </x:c>
      <x:c r="AB305" s="9" t="str">
        <x:v>Unknown</x:v>
      </x:c>
    </x:row>
    <x:row r="306" ht="50" customHeight="1">
      <x:c r="A306" s="10" t="n">
        <x:f>IF(ISNUMBER(F306),RANK(F306,$F$7:$F$1929,0),"")</x:f>
        <x:v>271</x:v>
      </x:c>
      <x:c r="B306" s="9" t="str">
        <x:v>Stéphane Humbert Lucas</x:v>
      </x:c>
      <x:c r="C306" s="9" t="str">
        <x:v>God of Fire</x:v>
      </x:c>
      <x:c r="D306" s="9" t="str">
        <x:v>Not recorded</x:v>
      </x:c>
      <x:c r="E306" s="11" t="n">
        <x:v>2022</x:v>
      </x:c>
      <x:c r="F306" s="13" t="n">
        <x:v>8.2</x:v>
      </x:c>
      <x:c r="G306" s="10" t="n">
        <x:v>1320</x:v>
      </x:c>
      <x:c r="H306" s="12" t="n">
        <x:v>4.27</x:v>
      </x:c>
      <x:c r="I306" s="10" t="n">
        <x:v>3481</x:v>
      </x:c>
      <x:c r="J306" s="12" t="str">
        <x:f>IF(AND(M306="URL identity aligns",ISNUMBER(F306),ISNUMBER(H306),G306&gt;0,I306&gt;0,SUM(V306:W306)&gt;0),(F306*V306+((H306-1)/4*10)*W306)/SUM(V306:W306),"")</x:f>
      </x:c>
      <x:c r="K306" s="12" t="str">
        <x:f>IF(ISNUMBER(J306),(X306*J306+'Method'!$B$10*'Method'!$B$11)/(X306+'Method'!$B$10),"")</x:f>
      </x:c>
      <x:c r="L306" s="10" t="str">
        <x:f>IF(ISNUMBER(J306),COUNTIFS($J$7:$J$1929,"&gt;"&amp;J306)+1,"")</x:f>
      </x:c>
      <x:c r="M306" s="9" t="str">
        <x:v>Review required</x:v>
      </x:c>
      <x:c r="N306" s="9" t="str">
        <x:v>Concentration not explicit on both saved identities</x:v>
      </x:c>
      <x:c r="O306" s="9" t="str">
        <x:v>https://www.parfumo.com/Perfumes/Stephane_Humbert_Lucas/god-of-fire</x:v>
      </x:c>
      <x:c r="P306" s="9" t="str">
        <x:v>https://www.fragrantica.com/perfume/Stephane-Humbert-Lucas-777/God-of-Fire-72381.html</x:v>
      </x:c>
      <x:c r="Q306" s="9" t="str">
        <x:v>https://media.parfumo.com/perfumes/58/58b0fb-god-of-fire-stephane-humbert-lucas_1200.jpg?width=720&amp;aspect_ratio=1:1</x:v>
      </x:c>
      <x:c r="R306" s="9" t="str">
        <x:v>https://fimgs.net/mdimg/perfume-thumbs/375x500.72381.jpg</x:v>
      </x:c>
      <x:c r="S306" s="9" t="str">
        <x:v>God of Fire</x:v>
      </x:c>
      <x:c r="T306" s="11" t="str">
        <x:v>2022</x:v>
      </x:c>
      <x:c r="U306" s="10" t="n">
        <x:v>95</x:v>
      </x:c>
      <x:c r="V306" s="14" t="n">
        <x:f>IF(AND(ISNUMBER(G306),G306&gt;0),LOG10(G306)*'Method'!$B$8,"")</x:f>
        <x:v>3.74468871744702</x:v>
      </x:c>
      <x:c r="W306" s="14" t="n">
        <x:f>IF(AND(ISNUMBER(I306),I306&gt;0),LOG10(I306)*'Method'!$B$9,"")</x:f>
        <x:v>2.833363218627432</x:v>
      </x:c>
      <x:c r="X306" s="10" t="str">
        <x:f>IF(ISNUMBER(J306),SUM(G306,I306),"")</x:f>
      </x:c>
      <x:c r="Y306" s="10" t="str">
        <x:f>IF(ISNUMBER(K306),COUNTIFS($K$7:$K$1929,"&gt;"&amp;K306)+1,"")</x:f>
      </x:c>
      <x:c r="Z306" s="9" t="str"/>
      <x:c r="AA306" s="15" t="n">
        <x:v>46108</x:v>
      </x:c>
      <x:c r="AB306" s="9" t="str">
        <x:v>Unknown</x:v>
      </x:c>
    </x:row>
    <x:row r="307" ht="50" customHeight="1">
      <x:c r="A307" s="10" t="n">
        <x:f>IF(ISNUMBER(F307),RANK(F307,$F$7:$F$1929,0),"")</x:f>
        <x:v>271</x:v>
      </x:c>
      <x:c r="B307" s="9" t="str">
        <x:v>Armaf</x:v>
      </x:c>
      <x:c r="C307" s="9" t="str">
        <x:v>Club de Nuit Intense Man Limited Edition</x:v>
      </x:c>
      <x:c r="D307" s="9" t="str">
        <x:v>Intense</x:v>
      </x:c>
      <x:c r="E307" s="11" t="n">
        <x:v>2021</x:v>
      </x:c>
      <x:c r="F307" s="13" t="n">
        <x:v>8.2</x:v>
      </x:c>
      <x:c r="G307" s="10" t="n">
        <x:v>1306</x:v>
      </x:c>
      <x:c r="H307" s="12" t="n">
        <x:v>4.47</x:v>
      </x:c>
      <x:c r="I307" s="10" t="n">
        <x:v>2573</x:v>
      </x:c>
      <x:c r="J307" s="12" t="str">
        <x:f>IF(AND(M307="URL identity aligns",ISNUMBER(F307),ISNUMBER(H307),G307&gt;0,I307&gt;0,SUM(V307:W307)&gt;0),(F307*V307+((H307-1)/4*10)*W307)/SUM(V307:W307),"")</x:f>
      </x:c>
      <x:c r="K307" s="12" t="str">
        <x:f>IF(ISNUMBER(J307),(X307*J307+'Method'!$B$10*'Method'!$B$11)/(X307+'Method'!$B$10),"")</x:f>
      </x:c>
      <x:c r="L307" s="10" t="str">
        <x:f>IF(ISNUMBER(J307),COUNTIFS($J$7:$J$1929,"&gt;"&amp;J307)+1,"")</x:f>
      </x:c>
      <x:c r="M307" s="9" t="str">
        <x:v>Review required</x:v>
      </x:c>
      <x:c r="N307" s="9" t="str">
        <x:v>Concentration not explicit on both saved identities</x:v>
      </x:c>
      <x:c r="O307" s="9" t="str">
        <x:v>https://www.parfumo.com/Perfumes/Armaf/club-de-nuit-intense-man-limited-edition</x:v>
      </x:c>
      <x:c r="P307" s="9" t="str">
        <x:v>https://www.fragrantica.com/perfume/Armaf/Club-de-Nuit-Intense-Man-Limited-Edition-Parfum-77861.html</x:v>
      </x:c>
      <x:c r="Q307" s="9" t="str">
        <x:v>https://media.parfumo.com/perfumes/82/82c24a-club-de-nuit-intense-man-limited-edition-armaf_1200.jpg?width=720&amp;aspect_ratio=1:1</x:v>
      </x:c>
      <x:c r="R307" s="9" t="str">
        <x:v>https://fimgs.net/mdimg/perfume-thumbs/375x500.77861.jpg</x:v>
      </x:c>
      <x:c r="S307" s="9" t="str">
        <x:v>Club de Nuit Intense Man Limited Edition</x:v>
      </x:c>
      <x:c r="T307" s="11" t="str">
        <x:v>2021</x:v>
      </x:c>
      <x:c r="U307" s="10" t="n">
        <x:v>1770</x:v>
      </x:c>
      <x:c r="V307" s="14" t="n">
        <x:f>IF(AND(ISNUMBER(G307),G307&gt;0),LOG10(G307)*'Method'!$B$8,"")</x:f>
        <x:v>3.73913181232686</x:v>
      </x:c>
      <x:c r="W307" s="14" t="n">
        <x:f>IF(AND(ISNUMBER(I307),I307&gt;0),LOG10(I307)*'Method'!$B$9,"")</x:f>
        <x:v>2.72835182896828</x:v>
      </x:c>
      <x:c r="X307" s="10" t="str">
        <x:f>IF(ISNUMBER(J307),SUM(G307,I307),"")</x:f>
      </x:c>
      <x:c r="Y307" s="10" t="str">
        <x:f>IF(ISNUMBER(K307),COUNTIFS($K$7:$K$1929,"&gt;"&amp;K307)+1,"")</x:f>
      </x:c>
      <x:c r="Z307" s="9" t="str"/>
      <x:c r="AA307" s="15" t="n">
        <x:v>46108</x:v>
      </x:c>
      <x:c r="AB307" s="9" t="str">
        <x:v>Unknown</x:v>
      </x:c>
    </x:row>
    <x:row r="308" ht="50" customHeight="1">
      <x:c r="A308" s="10" t="n">
        <x:f>IF(ISNUMBER(F308),RANK(F308,$F$7:$F$1929,0),"")</x:f>
        <x:v>271</x:v>
      </x:c>
      <x:c r="B308" s="9" t="str">
        <x:v>casamorati</x:v>
      </x:c>
      <x:c r="C308" s="9" t="str">
        <x:v>1888</x:v>
      </x:c>
      <x:c r="D308" s="9" t="str">
        <x:v>Not recorded</x:v>
      </x:c>
      <x:c r="E308" s="11" t="n">
        <x:v>2013</x:v>
      </x:c>
      <x:c r="F308" s="13" t="n">
        <x:v>8.2</x:v>
      </x:c>
      <x:c r="G308" s="10" t="n">
        <x:v>1271</x:v>
      </x:c>
      <x:c r="H308" s="12" t="n">
        <x:v>4.18</x:v>
      </x:c>
      <x:c r="I308" s="10" t="n">
        <x:v>2318</x:v>
      </x:c>
      <x:c r="J308" s="12" t="str">
        <x:f>IF(AND(M308="URL identity aligns",ISNUMBER(F308),ISNUMBER(H308),G308&gt;0,I308&gt;0,SUM(V308:W308)&gt;0),(F308*V308+((H308-1)/4*10)*W308)/SUM(V308:W308),"")</x:f>
      </x:c>
      <x:c r="K308" s="12" t="str">
        <x:f>IF(ISNUMBER(J308),(X308*J308+'Method'!$B$10*'Method'!$B$11)/(X308+'Method'!$B$10),"")</x:f>
      </x:c>
      <x:c r="L308" s="10" t="str">
        <x:f>IF(ISNUMBER(J308),COUNTIFS($J$7:$J$1929,"&gt;"&amp;J308)+1,"")</x:f>
      </x:c>
      <x:c r="M308" s="9" t="str">
        <x:v>Review required</x:v>
      </x:c>
      <x:c r="N308" s="9" t="str">
        <x:v>Concentration not explicit on both saved identities</x:v>
      </x:c>
      <x:c r="O308" s="9" t="str">
        <x:v>https://www.parfumo.com/Perfumes/casamorati/1888</x:v>
      </x:c>
      <x:c r="P308" s="9" t="str">
        <x:v>https://www.fragrantica.com/perfume/Casamorati-1888/1888-21616.html</x:v>
      </x:c>
      <x:c r="Q308" s="9" t="str">
        <x:v>https://media.parfumo.com/perfumes/d7/d7beb4-casamorati-1888-xerjoff_1200.jpg?width=720&amp;aspect_ratio=1:1</x:v>
      </x:c>
      <x:c r="R308" s="9" t="str">
        <x:v>https://fimgs.net/mdimg/perfume-thumbs/375x500.21616.jpg?t=1774448946</x:v>
      </x:c>
      <x:c r="S308" s="9" t="str">
        <x:v>1888</x:v>
      </x:c>
      <x:c r="T308" s="11" t="str">
        <x:v>2013</x:v>
      </x:c>
      <x:c r="U308" s="10" t="n">
        <x:v>708</x:v>
      </x:c>
      <x:c r="V308" s="14" t="n">
        <x:f>IF(AND(ISNUMBER(G308),G308&gt;0),LOG10(G308)*'Method'!$B$8,"")</x:f>
        <x:v>3.7249746606648118</x:v>
      </x:c>
      <x:c r="W308" s="14" t="n">
        <x:f>IF(AND(ISNUMBER(I308),I308&gt;0),LOG10(I308)*'Method'!$B$9,"")</x:f>
        <x:v>2.692090745302064</x:v>
      </x:c>
      <x:c r="X308" s="10" t="str">
        <x:f>IF(ISNUMBER(J308),SUM(G308,I308),"")</x:f>
      </x:c>
      <x:c r="Y308" s="10" t="str">
        <x:f>IF(ISNUMBER(K308),COUNTIFS($K$7:$K$1929,"&gt;"&amp;K308)+1,"")</x:f>
      </x:c>
      <x:c r="Z308" s="9" t="str"/>
      <x:c r="AA308" s="15" t="n">
        <x:v>46108</x:v>
      </x:c>
      <x:c r="AB308" s="9" t="str">
        <x:v>Unknown</x:v>
      </x:c>
    </x:row>
    <x:row r="309" ht="50" customHeight="1">
      <x:c r="A309" s="10" t="n">
        <x:f>IF(ISNUMBER(F309),RANK(F309,$F$7:$F$1929,0),"")</x:f>
        <x:v>271</x:v>
      </x:c>
      <x:c r="B309" s="9" t="str">
        <x:v>Xerjoff</x:v>
      </x:c>
      <x:c r="C309" s="9" t="str">
        <x:v>Uden Overdose</x:v>
      </x:c>
      <x:c r="D309" s="9" t="str">
        <x:v>Not recorded</x:v>
      </x:c>
      <x:c r="E309" s="11" t="n">
        <x:v>2018</x:v>
      </x:c>
      <x:c r="F309" s="13" t="n">
        <x:v>8.2</x:v>
      </x:c>
      <x:c r="G309" s="10" t="n">
        <x:v>1262</x:v>
      </x:c>
      <x:c r="H309" s="12" t="n">
        <x:v>4.17</x:v>
      </x:c>
      <x:c r="I309" s="10" t="n">
        <x:v>977</x:v>
      </x:c>
      <x:c r="J309" s="12" t="str">
        <x:f>IF(AND(M309="URL identity aligns",ISNUMBER(F309),ISNUMBER(H309),G309&gt;0,I309&gt;0,SUM(V309:W309)&gt;0),(F309*V309+((H309-1)/4*10)*W309)/SUM(V309:W309),"")</x:f>
      </x:c>
      <x:c r="K309" s="12" t="str">
        <x:f>IF(ISNUMBER(J309),(X309*J309+'Method'!$B$10*'Method'!$B$11)/(X309+'Method'!$B$10),"")</x:f>
      </x:c>
      <x:c r="L309" s="10" t="str">
        <x:f>IF(ISNUMBER(J309),COUNTIFS($J$7:$J$1929,"&gt;"&amp;J309)+1,"")</x:f>
      </x:c>
      <x:c r="M309" s="9" t="str">
        <x:v>Review required</x:v>
      </x:c>
      <x:c r="N309" s="9" t="str">
        <x:v>Concentration not explicit on both saved identities</x:v>
      </x:c>
      <x:c r="O309" s="9" t="str">
        <x:v>https://www.parfumo.com/Perfumes/Xerjoff/Uden_Overdose</x:v>
      </x:c>
      <x:c r="P309" s="9" t="str">
        <x:v>https://www.fragrantica.com/perfume/Xerjoff/Uden-Overdose-52433.html</x:v>
      </x:c>
      <x:c r="Q309" s="9" t="str">
        <x:v>https://media.parfumo.com/perfumes/2f/2f261d_uden-overdose-xerjoff_1200.jpg?width=720&amp;aspect_ratio=1:1</x:v>
      </x:c>
      <x:c r="R309" s="9" t="str">
        <x:v>https://fimgs.net/mdimg/perfume-thumbs/375x500.52433.jpg</x:v>
      </x:c>
      <x:c r="S309" s="9" t="str">
        <x:v>Uden Overdose</x:v>
      </x:c>
      <x:c r="T309" s="11" t="str">
        <x:v>2018</x:v>
      </x:c>
      <x:c r="U309" s="10" t="n">
        <x:v>205</x:v>
      </x:c>
      <x:c r="V309" s="14" t="n">
        <x:f>IF(AND(ISNUMBER(G309),G309&gt;0),LOG10(G309)*'Method'!$B$8,"")</x:f>
        <x:v>3.721271225889744</x:v>
      </x:c>
      <x:c r="W309" s="14" t="n">
        <x:f>IF(AND(ISNUMBER(I309),I309&gt;0),LOG10(I309)*'Method'!$B$9,"")</x:f>
        <x:v>2.391915650975016</x:v>
      </x:c>
      <x:c r="X309" s="10" t="str">
        <x:f>IF(ISNUMBER(J309),SUM(G309,I309),"")</x:f>
      </x:c>
      <x:c r="Y309" s="10" t="str">
        <x:f>IF(ISNUMBER(K309),COUNTIFS($K$7:$K$1929,"&gt;"&amp;K309)+1,"")</x:f>
      </x:c>
      <x:c r="Z309" s="9" t="str"/>
      <x:c r="AA309" s="15" t="n">
        <x:v>46108</x:v>
      </x:c>
      <x:c r="AB309" s="9" t="str">
        <x:v>Unknown</x:v>
      </x:c>
    </x:row>
    <x:row r="310" ht="50" customHeight="1">
      <x:c r="A310" s="10" t="n">
        <x:f>IF(ISNUMBER(F310),RANK(F310,$F$7:$F$1929,0),"")</x:f>
        <x:v>271</x:v>
      </x:c>
      <x:c r="B310" s="9" t="str">
        <x:v>Ex Nihilo</x:v>
      </x:c>
      <x:c r="C310" s="9" t="str">
        <x:v>Blue Talisman</x:v>
      </x:c>
      <x:c r="D310" s="9" t="str">
        <x:v>Eau de Parfum</x:v>
      </x:c>
      <x:c r="E310" s="11" t="n">
        <x:v>2023</x:v>
      </x:c>
      <x:c r="F310" s="13" t="n">
        <x:v>8.2</x:v>
      </x:c>
      <x:c r="G310" s="10" t="n">
        <x:v>1197</x:v>
      </x:c>
      <x:c r="H310" s="12" t="n">
        <x:v>4.16</x:v>
      </x:c>
      <x:c r="I310" s="10" t="n">
        <x:v>4472</x:v>
      </x:c>
      <x:c r="J310" s="12" t="str">
        <x:f>IF(AND(M310="URL identity aligns",ISNUMBER(F310),ISNUMBER(H310),G310&gt;0,I310&gt;0,SUM(V310:W310)&gt;0),(F310*V310+((H310-1)/4*10)*W310)/SUM(V310:W310),"")</x:f>
      </x:c>
      <x:c r="K310" s="12" t="str">
        <x:f>IF(ISNUMBER(J310),(X310*J310+'Method'!$B$10*'Method'!$B$11)/(X310+'Method'!$B$10),"")</x:f>
      </x:c>
      <x:c r="L310" s="10" t="str">
        <x:f>IF(ISNUMBER(J310),COUNTIFS($J$7:$J$1929,"&gt;"&amp;J310)+1,"")</x:f>
      </x:c>
      <x:c r="M310" s="9" t="str">
        <x:v>Review required</x:v>
      </x:c>
      <x:c r="N310" s="9" t="str">
        <x:v>Concentration not explicit on both saved identities</x:v>
      </x:c>
      <x:c r="O310" s="9" t="str">
        <x:v>https://www.parfumo.com/Perfumes/Ex_Nihilo/blue-talisman-eau-de-parfum</x:v>
      </x:c>
      <x:c r="P310" s="9" t="str">
        <x:v>https://www.fragrantica.com/perfume/Ex-Nihilo/Blue-Talisman-84224.html</x:v>
      </x:c>
      <x:c r="Q310" s="9" t="str">
        <x:v>https://media.parfumo.com/perfumes/ab/abd32e-blue-talisman-ex-nihilo_1200.jpg?width=720&amp;aspect_ratio=1:1</x:v>
      </x:c>
      <x:c r="R310" s="9" t="str">
        <x:v>https://fimgs.net/mdimg/perfume-thumbs/375x500.84224.jpg</x:v>
      </x:c>
      <x:c r="S310" s="9" t="str">
        <x:v>Blue Talisman</x:v>
      </x:c>
      <x:c r="T310" s="11" t="str">
        <x:v>2023</x:v>
      </x:c>
      <x:c r="U310" s="10" t="n">
        <x:v>1813</x:v>
      </x:c>
      <x:c r="V310" s="14" t="n">
        <x:f>IF(AND(ISNUMBER(G310),G310&gt;0),LOG10(G310)*'Method'!$B$8,"")</x:f>
        <x:v>3.693712980487692</x:v>
      </x:c>
      <x:c r="W310" s="14" t="n">
        <x:f>IF(AND(ISNUMBER(I310),I310&gt;0),LOG10(I310)*'Method'!$B$9,"")</x:f>
        <x:v>2.920401435902696</x:v>
      </x:c>
      <x:c r="X310" s="10" t="str">
        <x:f>IF(ISNUMBER(J310),SUM(G310,I310),"")</x:f>
      </x:c>
      <x:c r="Y310" s="10" t="str">
        <x:f>IF(ISNUMBER(K310),COUNTIFS($K$7:$K$1929,"&gt;"&amp;K310)+1,"")</x:f>
      </x:c>
      <x:c r="Z310" s="9" t="str"/>
      <x:c r="AA310" s="15" t="n">
        <x:v>46108</x:v>
      </x:c>
      <x:c r="AB310" s="9" t="str">
        <x:v>Unknown</x:v>
      </x:c>
    </x:row>
    <x:row r="311" ht="50" customHeight="1">
      <x:c r="A311" s="10" t="n">
        <x:f>IF(ISNUMBER(F311),RANK(F311,$F$7:$F$1929,0),"")</x:f>
        <x:v>271</x:v>
      </x:c>
      <x:c r="B311" s="9" t="str">
        <x:v>Xerjoff</x:v>
      </x:c>
      <x:c r="C311" s="9" t="str">
        <x:v>Fars</x:v>
      </x:c>
      <x:c r="D311" s="9" t="str">
        <x:v>Not recorded</x:v>
      </x:c>
      <x:c r="E311" s="11" t="n">
        <x:v>2012</x:v>
      </x:c>
      <x:c r="F311" s="13" t="n">
        <x:v>8.2</x:v>
      </x:c>
      <x:c r="G311" s="10" t="n">
        <x:v>1164</x:v>
      </x:c>
      <x:c r="H311" s="12" t="n">
        <x:v>4.24</x:v>
      </x:c>
      <x:c r="I311" s="10" t="n">
        <x:v>762</x:v>
      </x:c>
      <x:c r="J311" s="12" t="str">
        <x:f>IF(AND(M311="URL identity aligns",ISNUMBER(F311),ISNUMBER(H311),G311&gt;0,I311&gt;0,SUM(V311:W311)&gt;0),(F311*V311+((H311-1)/4*10)*W311)/SUM(V311:W311),"")</x:f>
      </x:c>
      <x:c r="K311" s="12" t="str">
        <x:f>IF(ISNUMBER(J311),(X311*J311+'Method'!$B$10*'Method'!$B$11)/(X311+'Method'!$B$10),"")</x:f>
      </x:c>
      <x:c r="L311" s="10" t="str">
        <x:f>IF(ISNUMBER(J311),COUNTIFS($J$7:$J$1929,"&gt;"&amp;J311)+1,"")</x:f>
      </x:c>
      <x:c r="M311" s="9" t="str">
        <x:v>Review required</x:v>
      </x:c>
      <x:c r="N311" s="9" t="str">
        <x:v>Concentration not explicit on both saved identities</x:v>
      </x:c>
      <x:c r="O311" s="9" t="str">
        <x:v>https://www.parfumo.com/Perfumes/Xerjoff/fars</x:v>
      </x:c>
      <x:c r="P311" s="9" t="str">
        <x:v>https://www.fragrantica.com/perfume/Xerjoff/Fars-14916.html</x:v>
      </x:c>
      <x:c r="Q311" s="9" t="str">
        <x:v>https://media.parfumo.com/perfumes/f3/f3ed29-fars-xerjoff_1200.jpg?width=720&amp;aspect_ratio=1:1</x:v>
      </x:c>
      <x:c r="R311" s="9" t="str">
        <x:v>https://fimgs.net/mdimg/perfume-thumbs/375x500.14916.jpg</x:v>
      </x:c>
      <x:c r="S311" s="9" t="str">
        <x:v>Fars</x:v>
      </x:c>
      <x:c r="T311" s="11" t="str">
        <x:v>2012</x:v>
      </x:c>
      <x:c r="U311" s="10" t="n">
        <x:v>1191</x:v>
      </x:c>
      <x:c r="V311" s="14" t="n">
        <x:f>IF(AND(ISNUMBER(G311),G311&gt;0),LOG10(G311)*'Method'!$B$8,"")</x:f>
        <x:v>3.6791435763766436</x:v>
      </x:c>
      <x:c r="W311" s="14" t="n">
        <x:f>IF(AND(ISNUMBER(I311),I311&gt;0),LOG10(I311)*'Method'!$B$9,"")</x:f>
        <x:v>2.3055639770716803</x:v>
      </x:c>
      <x:c r="X311" s="10" t="str">
        <x:f>IF(ISNUMBER(J311),SUM(G311,I311),"")</x:f>
      </x:c>
      <x:c r="Y311" s="10" t="str">
        <x:f>IF(ISNUMBER(K311),COUNTIFS($K$7:$K$1929,"&gt;"&amp;K311)+1,"")</x:f>
      </x:c>
      <x:c r="Z311" s="9" t="str"/>
      <x:c r="AA311" s="15" t="n">
        <x:v>46108</x:v>
      </x:c>
      <x:c r="AB311" s="9" t="str">
        <x:v>Unknown</x:v>
      </x:c>
    </x:row>
    <x:row r="312" ht="50" customHeight="1">
      <x:c r="A312" s="10" t="n">
        <x:f>IF(ISNUMBER(F312),RANK(F312,$F$7:$F$1929,0),"")</x:f>
        <x:v>271</x:v>
      </x:c>
      <x:c r="B312" s="9" t="str">
        <x:v>Diptyque</x:v>
      </x:c>
      <x:c r="C312" s="9" t="str">
        <x:v>Philosykos</x:v>
      </x:c>
      <x:c r="D312" s="9" t="str">
        <x:v>Eau de Parfum</x:v>
      </x:c>
      <x:c r="E312" s="11" t="n">
        <x:v>2012</x:v>
      </x:c>
      <x:c r="F312" s="13" t="n">
        <x:v>8.2</x:v>
      </x:c>
      <x:c r="G312" s="10" t="n">
        <x:v>1150</x:v>
      </x:c>
      <x:c r="H312" s="12" t="n">
        <x:v>4.23</x:v>
      </x:c>
      <x:c r="I312" s="10" t="n">
        <x:v>1089</x:v>
      </x:c>
      <x:c r="J312" s="12" t="str">
        <x:f>IF(AND(M312="URL identity aligns",ISNUMBER(F312),ISNUMBER(H312),G312&gt;0,I312&gt;0,SUM(V312:W312)&gt;0),(F312*V312+((H312-1)/4*10)*W312)/SUM(V312:W312),"")</x:f>
      </x:c>
      <x:c r="K312" s="12" t="str">
        <x:f>IF(ISNUMBER(J312),(X312*J312+'Method'!$B$10*'Method'!$B$11)/(X312+'Method'!$B$10),"")</x:f>
      </x:c>
      <x:c r="L312" s="10" t="str">
        <x:f>IF(ISNUMBER(J312),COUNTIFS($J$7:$J$1929,"&gt;"&amp;J312)+1,"")</x:f>
      </x:c>
      <x:c r="M312" s="9" t="str">
        <x:v>Review required</x:v>
      </x:c>
      <x:c r="N312" s="9" t="str">
        <x:v>Product, variant, gender or year terms differ between URLs</x:v>
      </x:c>
      <x:c r="O312" s="9" t="str">
        <x:v>https://www.parfumo.com/Perfumes/Diptyque/Philosykos_Eau_de_Parfum</x:v>
      </x:c>
      <x:c r="P312" s="9" t="str">
        <x:v>https://www.fragrantica.com/perfume/Diptyque/Philosykos-Eau-de-Parfum-2012-56405.html</x:v>
      </x:c>
      <x:c r="Q312" s="9" t="str">
        <x:v>https://media.parfumo.com/perfumes/8e/8eec99-philosykos-eau-de-parfum-diptyque_1200.jpg?width=720&amp;aspect_ratio=1:1</x:v>
      </x:c>
      <x:c r="R312" s="9" t="str">
        <x:v>https://fimgs.net/mdimg/perfume-thumbs/375x500.56405.jpg</x:v>
      </x:c>
      <x:c r="S312" s="9" t="str">
        <x:v>Philosykos</x:v>
      </x:c>
      <x:c r="T312" s="11" t="str">
        <x:v>2012</x:v>
      </x:c>
      <x:c r="U312" s="10" t="n">
        <x:v>442</x:v>
      </x:c>
      <x:c r="V312" s="14" t="n">
        <x:f>IF(AND(ISNUMBER(G312),G312&gt;0),LOG10(G312)*'Method'!$B$8,"")</x:f>
        <x:v>3.672837408424332</x:v>
      </x:c>
      <x:c r="W312" s="14" t="n">
        <x:f>IF(AND(ISNUMBER(I312),I312&gt;0),LOG10(I312)*'Method'!$B$9,"")</x:f>
        <x:v>2.4296223038046163</x:v>
      </x:c>
      <x:c r="X312" s="10" t="str">
        <x:f>IF(ISNUMBER(J312),SUM(G312,I312),"")</x:f>
      </x:c>
      <x:c r="Y312" s="10" t="str">
        <x:f>IF(ISNUMBER(K312),COUNTIFS($K$7:$K$1929,"&gt;"&amp;K312)+1,"")</x:f>
      </x:c>
      <x:c r="Z312" s="9" t="str"/>
      <x:c r="AA312" s="15" t="n">
        <x:v>46108</x:v>
      </x:c>
      <x:c r="AB312" s="9" t="str">
        <x:v>Unknown</x:v>
      </x:c>
    </x:row>
    <x:row r="313" ht="50" customHeight="1">
      <x:c r="A313" s="10" t="n">
        <x:f>IF(ISNUMBER(F313),RANK(F313,$F$7:$F$1929,0),"")</x:f>
        <x:v>271</x:v>
      </x:c>
      <x:c r="B313" s="9" t="str">
        <x:v>Dior</x:v>
      </x:c>
      <x:c r="C313" s="9" t="str">
        <x:v>Fève Délicieuse</x:v>
      </x:c>
      <x:c r="D313" s="9" t="str">
        <x:v>Not recorded</x:v>
      </x:c>
      <x:c r="E313" s="11" t="n">
        <x:v>2015</x:v>
      </x:c>
      <x:c r="F313" s="13" t="n">
        <x:v>8.2</x:v>
      </x:c>
      <x:c r="G313" s="10" t="n">
        <x:v>1115</x:v>
      </x:c>
      <x:c r="H313" s="12" t="n">
        <x:v>4.26</x:v>
      </x:c>
      <x:c r="I313" s="10" t="n">
        <x:v>3062</x:v>
      </x:c>
      <x:c r="J313" s="12" t="str">
        <x:f>IF(AND(M313="URL identity aligns",ISNUMBER(F313),ISNUMBER(H313),G313&gt;0,I313&gt;0,SUM(V313:W313)&gt;0),(F313*V313+((H313-1)/4*10)*W313)/SUM(V313:W313),"")</x:f>
      </x:c>
      <x:c r="K313" s="12" t="str">
        <x:f>IF(ISNUMBER(J313),(X313*J313+'Method'!$B$10*'Method'!$B$11)/(X313+'Method'!$B$10),"")</x:f>
      </x:c>
      <x:c r="L313" s="10" t="str">
        <x:f>IF(ISNUMBER(J313),COUNTIFS($J$7:$J$1929,"&gt;"&amp;J313)+1,"")</x:f>
      </x:c>
      <x:c r="M313" s="9" t="str">
        <x:v>Review required</x:v>
      </x:c>
      <x:c r="N313" s="9" t="str">
        <x:v>Product, variant, gender or year terms differ between URLs; Concentration not explicit on both saved identities</x:v>
      </x:c>
      <x:c r="O313" s="9" t="str">
        <x:v>https://www.parfumo.com/Perfumes/Dior/La_Collection_Privee__Feve_Delicieuse</x:v>
      </x:c>
      <x:c r="P313" s="9" t="str">
        <x:v>https://www.fragrantica.com/perfume/Dior/Feve-Delicieuse-30164.html</x:v>
      </x:c>
      <x:c r="Q313" s="9" t="str">
        <x:v>https://media.parfumo.com/perfumes/83/83fdaa-feve-delicieuse-dior_1200.jpg?width=720&amp;aspect_ratio=1:1</x:v>
      </x:c>
      <x:c r="R313" s="9" t="str">
        <x:v>https://fimgs.net/mdimg/perfume-thumbs/375x500.30164.jpg</x:v>
      </x:c>
      <x:c r="S313" s="9" t="str">
        <x:v>Fève Délicieuse</x:v>
      </x:c>
      <x:c r="T313" s="11" t="str">
        <x:v>2015</x:v>
      </x:c>
      <x:c r="U313" s="10" t="n">
        <x:v>408</x:v>
      </x:c>
      <x:c r="V313" s="14" t="n">
        <x:f>IF(AND(ISNUMBER(G313),G313&gt;0),LOG10(G313)*'Method'!$B$8,"")</x:f>
        <x:v>3.656729840861016</x:v>
      </x:c>
      <x:c r="W313" s="14" t="n">
        <x:f>IF(AND(ISNUMBER(I313),I313&gt;0),LOG10(I313)*'Method'!$B$9,"")</x:f>
        <x:v>2.788804149089792</x:v>
      </x:c>
      <x:c r="X313" s="10" t="str">
        <x:f>IF(ISNUMBER(J313),SUM(G313,I313),"")</x:f>
      </x:c>
      <x:c r="Y313" s="10" t="str">
        <x:f>IF(ISNUMBER(K313),COUNTIFS($K$7:$K$1929,"&gt;"&amp;K313)+1,"")</x:f>
      </x:c>
      <x:c r="Z313" s="9" t="str"/>
      <x:c r="AA313" s="15" t="n">
        <x:v>46108</x:v>
      </x:c>
      <x:c r="AB313" s="9" t="str">
        <x:v>Unknown</x:v>
      </x:c>
    </x:row>
    <x:row r="314" ht="50" customHeight="1">
      <x:c r="A314" s="10" t="n">
        <x:f>IF(ISNUMBER(F314),RANK(F314,$F$7:$F$1929,0),"")</x:f>
        <x:v>271</x:v>
      </x:c>
      <x:c r="B314" s="9" t="str">
        <x:v>Xerjoff</x:v>
      </x:c>
      <x:c r="C314" s="9" t="str">
        <x:v>Starlight</x:v>
      </x:c>
      <x:c r="D314" s="9" t="str">
        <x:v>Not recorded</x:v>
      </x:c>
      <x:c r="E314" s="11" t="n">
        <x:v>2019</x:v>
      </x:c>
      <x:c r="F314" s="13" t="n">
        <x:v>8.2</x:v>
      </x:c>
      <x:c r="G314" s="10" t="n">
        <x:v>1106</x:v>
      </x:c>
      <x:c r="H314" s="12" t="n">
        <x:v>4.43</x:v>
      </x:c>
      <x:c r="I314" s="10" t="n">
        <x:v>2746</x:v>
      </x:c>
      <x:c r="J314" s="12" t="str">
        <x:f>IF(AND(M314="URL identity aligns",ISNUMBER(F314),ISNUMBER(H314),G314&gt;0,I314&gt;0,SUM(V314:W314)&gt;0),(F314*V314+((H314-1)/4*10)*W314)/SUM(V314:W314),"")</x:f>
      </x:c>
      <x:c r="K314" s="12" t="str">
        <x:f>IF(ISNUMBER(J314),(X314*J314+'Method'!$B$10*'Method'!$B$11)/(X314+'Method'!$B$10),"")</x:f>
      </x:c>
      <x:c r="L314" s="10" t="str">
        <x:f>IF(ISNUMBER(J314),COUNTIFS($J$7:$J$1929,"&gt;"&amp;J314)+1,"")</x:f>
      </x:c>
      <x:c r="M314" s="9" t="str">
        <x:v>Review required</x:v>
      </x:c>
      <x:c r="N314" s="9" t="str">
        <x:v>Concentration not explicit on both saved identities</x:v>
      </x:c>
      <x:c r="O314" s="9" t="str">
        <x:v>https://www.parfumo.com/Perfumes/Xerjoff/starlight</x:v>
      </x:c>
      <x:c r="P314" s="9" t="str">
        <x:v>https://www.fragrantica.com/perfume/Xerjoff/Starlight-58246.html</x:v>
      </x:c>
      <x:c r="Q314" s="9" t="str">
        <x:v>https://media.parfumo.com/perfumes/a4/a4ec76-starlight-xerjoff_1200.jpg?width=720&amp;aspect_ratio=1:1</x:v>
      </x:c>
      <x:c r="R314" s="9" t="str">
        <x:v>https://fimgs.net/mdimg/perfume-thumbs/375x500.58246.jpg</x:v>
      </x:c>
      <x:c r="S314" s="9" t="str">
        <x:v>Starlight</x:v>
      </x:c>
      <x:c r="T314" s="11" t="str">
        <x:v>2019</x:v>
      </x:c>
      <x:c r="U314" s="10" t="n">
        <x:v>296</x:v>
      </x:c>
      <x:c r="V314" s="14" t="n">
        <x:f>IF(AND(ISNUMBER(G314),G314&gt;0),LOG10(G314)*'Method'!$B$8,"")</x:f>
        <x:v>3.652506152362416</x:v>
      </x:c>
      <x:c r="W314" s="14" t="n">
        <x:f>IF(AND(ISNUMBER(I314),I314&gt;0),LOG10(I314)*'Method'!$B$9,"")</x:f>
        <x:v>2.7509604263205922</x:v>
      </x:c>
      <x:c r="X314" s="10" t="str">
        <x:f>IF(ISNUMBER(J314),SUM(G314,I314),"")</x:f>
      </x:c>
      <x:c r="Y314" s="10" t="str">
        <x:f>IF(ISNUMBER(K314),COUNTIFS($K$7:$K$1929,"&gt;"&amp;K314)+1,"")</x:f>
      </x:c>
      <x:c r="Z314" s="9" t="str"/>
      <x:c r="AA314" s="15" t="n">
        <x:v>46108</x:v>
      </x:c>
      <x:c r="AB314" s="9" t="str">
        <x:v>Unknown</x:v>
      </x:c>
    </x:row>
    <x:row r="315" ht="50" customHeight="1">
      <x:c r="A315" s="10" t="n">
        <x:f>IF(ISNUMBER(F315),RANK(F315,$F$7:$F$1929,0),"")</x:f>
        <x:v>271</x:v>
      </x:c>
      <x:c r="B315" s="9" t="str">
        <x:v>Montale</x:v>
      </x:c>
      <x:c r="C315" s="9" t="str">
        <x:v>Infinity</x:v>
      </x:c>
      <x:c r="D315" s="9" t="str">
        <x:v>Not recorded</x:v>
      </x:c>
      <x:c r="E315" s="11" t="n">
        <x:v>2023</x:v>
      </x:c>
      <x:c r="F315" s="13" t="n">
        <x:v>8.2</x:v>
      </x:c>
      <x:c r="G315" s="10" t="n">
        <x:v>1096</x:v>
      </x:c>
      <x:c r="H315" s="12" t="n">
        <x:v>4.15</x:v>
      </x:c>
      <x:c r="I315" s="10" t="n">
        <x:v>1046</x:v>
      </x:c>
      <x:c r="J315" s="12" t="str">
        <x:f>IF(AND(M315="URL identity aligns",ISNUMBER(F315),ISNUMBER(H315),G315&gt;0,I315&gt;0,SUM(V315:W315)&gt;0),(F315*V315+((H315-1)/4*10)*W315)/SUM(V315:W315),"")</x:f>
      </x:c>
      <x:c r="K315" s="12" t="str">
        <x:f>IF(ISNUMBER(J315),(X315*J315+'Method'!$B$10*'Method'!$B$11)/(X315+'Method'!$B$10),"")</x:f>
      </x:c>
      <x:c r="L315" s="10" t="str">
        <x:f>IF(ISNUMBER(J315),COUNTIFS($J$7:$J$1929,"&gt;"&amp;J315)+1,"")</x:f>
      </x:c>
      <x:c r="M315" s="9" t="str">
        <x:v>Review required</x:v>
      </x:c>
      <x:c r="N315" s="9" t="str">
        <x:v>Concentration not explicit on both saved identities</x:v>
      </x:c>
      <x:c r="O315" s="9" t="str">
        <x:v>https://www.parfumo.com/Perfumes/Montale/infinity</x:v>
      </x:c>
      <x:c r="P315" s="9" t="str">
        <x:v>https://www.fragrantica.com/perfume/Montale/Infinity-81773.html</x:v>
      </x:c>
      <x:c r="Q315" s="9" t="str">
        <x:v>https://media.parfumo.com/perfumes/0b/0b693c-infinity-montale_1200.jpg?width=720&amp;aspect_ratio=1:1</x:v>
      </x:c>
      <x:c r="R315" s="9" t="str">
        <x:v>https://fimgs.net/mdimg/perfume-thumbs/375x500.81773.jpg</x:v>
      </x:c>
      <x:c r="S315" s="9" t="str">
        <x:v>Infinity</x:v>
      </x:c>
      <x:c r="T315" s="11" t="str">
        <x:v>2023</x:v>
      </x:c>
      <x:c r="U315" s="10" t="n">
        <x:v>1392</x:v>
      </x:c>
      <x:c r="V315" s="14" t="n">
        <x:f>IF(AND(ISNUMBER(G315),G315&gt;0),LOG10(G315)*'Method'!$B$8,"")</x:f>
        <x:v>3.64777266497802</x:v>
      </x:c>
      <x:c r="W315" s="14" t="n">
        <x:f>IF(AND(ISNUMBER(I315),I315&gt;0),LOG10(I315)*'Method'!$B$9,"")</x:f>
        <x:v>2.4156253476250082</x:v>
      </x:c>
      <x:c r="X315" s="10" t="str">
        <x:f>IF(ISNUMBER(J315),SUM(G315,I315),"")</x:f>
      </x:c>
      <x:c r="Y315" s="10" t="str">
        <x:f>IF(ISNUMBER(K315),COUNTIFS($K$7:$K$1929,"&gt;"&amp;K315)+1,"")</x:f>
      </x:c>
      <x:c r="Z315" s="9" t="str"/>
      <x:c r="AA315" s="15" t="n">
        <x:v>46108</x:v>
      </x:c>
      <x:c r="AB315" s="9" t="str">
        <x:v>Unknown</x:v>
      </x:c>
    </x:row>
    <x:row r="316" ht="50" customHeight="1">
      <x:c r="A316" s="10" t="n">
        <x:f>IF(ISNUMBER(F316),RANK(F316,$F$7:$F$1929,0),"")</x:f>
        <x:v>271</x:v>
      </x:c>
      <x:c r="B316" s="9" t="str">
        <x:v>Al Haramain</x:v>
      </x:c>
      <x:c r="C316" s="9" t="str">
        <x:v>Haramain Amber Oud Tobacco Edition</x:v>
      </x:c>
      <x:c r="D316" s="9" t="str">
        <x:v>Parfum</x:v>
      </x:c>
      <x:c r="E316" s="11" t="n">
        <x:v>2019</x:v>
      </x:c>
      <x:c r="F316" s="13" t="n">
        <x:v>8.2</x:v>
      </x:c>
      <x:c r="G316" s="10" t="n">
        <x:v>1094</x:v>
      </x:c>
      <x:c r="H316" s="12" t="n">
        <x:v>4.23</x:v>
      </x:c>
      <x:c r="I316" s="10" t="n">
        <x:v>3048</x:v>
      </x:c>
      <x:c r="J316" s="12" t="str">
        <x:f>IF(AND(M316="URL identity aligns",ISNUMBER(F316),ISNUMBER(H316),G316&gt;0,I316&gt;0,SUM(V316:W316)&gt;0),(F316*V316+((H316-1)/4*10)*W316)/SUM(V316:W316),"")</x:f>
      </x:c>
      <x:c r="K316" s="12" t="str">
        <x:f>IF(ISNUMBER(J316),(X316*J316+'Method'!$B$10*'Method'!$B$11)/(X316+'Method'!$B$10),"")</x:f>
      </x:c>
      <x:c r="L316" s="10" t="str">
        <x:f>IF(ISNUMBER(J316),COUNTIFS($J$7:$J$1929,"&gt;"&amp;J316)+1,"")</x:f>
      </x:c>
      <x:c r="M316" s="9" t="str">
        <x:v>Review required</x:v>
      </x:c>
      <x:c r="N316" s="9" t="str">
        <x:v>Brand differs between product URLs; Product, variant, gender or year terms differ between URLs; Concentration not explicit on both saved identities</x:v>
      </x:c>
      <x:c r="O316" s="9" t="str">
        <x:v>https://www.parfumo.com/Perfumes/Al_Haramain/haramain-amber-oud-tobacco-edition</x:v>
      </x:c>
      <x:c r="P316" s="9" t="str">
        <x:v>https://www.fragrantica.com/perfume/Al-Haramain-Perfumes/Amber-Oud-Tobacco-Edition-55791.html</x:v>
      </x:c>
      <x:c r="Q316" s="9" t="str">
        <x:v>https://media.parfumo.com/perfumes/f1/f1531c-amber-oud-tobacco-edition-al-haramain_1200.jpg?width=720&amp;aspect_ratio=1:1</x:v>
      </x:c>
      <x:c r="R316" s="9" t="str">
        <x:v>https://fimgs.net/mdimg/perfume-thumbs/375x500.55791.jpg</x:v>
      </x:c>
      <x:c r="S316" s="9" t="str">
        <x:v>Haramain Amber Oud Tobacco Edition</x:v>
      </x:c>
      <x:c r="T316" s="11" t="str">
        <x:v>2019</x:v>
      </x:c>
      <x:c r="U316" s="10" t="n">
        <x:v>1137</x:v>
      </x:c>
      <x:c r="V316" s="14" t="n">
        <x:f>IF(AND(ISNUMBER(G316),G316&gt;0),LOG10(G316)*'Method'!$B$8,"")</x:f>
        <x:v>3.6468207863968916</x:v>
      </x:c>
      <x:c r="W316" s="14" t="n">
        <x:f>IF(AND(ISNUMBER(I316),I316&gt;0),LOG10(I316)*'Method'!$B$9,"")</x:f>
        <x:v>2.7872119701340483</x:v>
      </x:c>
      <x:c r="X316" s="10" t="str">
        <x:f>IF(ISNUMBER(J316),SUM(G316,I316),"")</x:f>
      </x:c>
      <x:c r="Y316" s="10" t="str">
        <x:f>IF(ISNUMBER(K316),COUNTIFS($K$7:$K$1929,"&gt;"&amp;K316)+1,"")</x:f>
      </x:c>
      <x:c r="Z316" s="9" t="str"/>
      <x:c r="AA316" s="15" t="n">
        <x:v>46108</x:v>
      </x:c>
      <x:c r="AB316" s="9" t="str">
        <x:v>Unknown</x:v>
      </x:c>
    </x:row>
    <x:row r="317" ht="50" customHeight="1">
      <x:c r="A317" s="10" t="n">
        <x:f>IF(ISNUMBER(F317),RANK(F317,$F$7:$F$1929,0),"")</x:f>
        <x:v>271</x:v>
      </x:c>
      <x:c r="B317" s="9" t="str">
        <x:v>Gucci</x:v>
      </x:c>
      <x:c r="C317" s="9" t="str">
        <x:v>Guilty Elixir de Parfum pour Homme</x:v>
      </x:c>
      <x:c r="D317" s="9" t="str">
        <x:v>Elixir</x:v>
      </x:c>
      <x:c r="E317" s="11" t="n">
        <x:v>2023</x:v>
      </x:c>
      <x:c r="F317" s="13" t="n">
        <x:v>8.2</x:v>
      </x:c>
      <x:c r="G317" s="10" t="n">
        <x:v>1083</x:v>
      </x:c>
      <x:c r="H317" s="12" t="n">
        <x:v>4.26</x:v>
      </x:c>
      <x:c r="I317" s="10" t="n">
        <x:v>4105</x:v>
      </x:c>
      <x:c r="J317" s="12" t="n">
        <x:f>IF(AND(M317="URL identity aligns",ISNUMBER(F317),ISNUMBER(H317),G317&gt;0,I317&gt;0,SUM(V317:W317)&gt;0),(F317*V317+((H317-1)/4*10)*W317)/SUM(V317:W317),"")</x:f>
        <x:v>8.177873852152155</x:v>
      </x:c>
      <x:c r="K317" s="12" t="n">
        <x:f>IF(ISNUMBER(J317),(X317*J317+'Method'!$B$10*'Method'!$B$11)/(X317+'Method'!$B$10),"")</x:f>
        <x:v>8.098904751231176</x:v>
      </x:c>
      <x:c r="L317" s="10" t="n">
        <x:f>IF(ISNUMBER(J317),COUNTIFS($J$7:$J$1929,"&gt;"&amp;J317)+1,"")</x:f>
        <x:v>45</x:v>
      </x:c>
      <x:c r="M317" s="9" t="str">
        <x:v>URL identity aligns</x:v>
      </x:c>
      <x:c r="N317" s="9" t="str">
        <x:v>Brand, name tokens and concentration agree in saved URLs</x:v>
      </x:c>
      <x:c r="O317" s="9" t="str">
        <x:v>https://www.parfumo.com/Perfumes/Gucci/guilty-elixir-de-parfum-pour-homme</x:v>
      </x:c>
      <x:c r="P317" s="9" t="str">
        <x:v>https://www.fragrantica.com/perfume/Gucci/Guilty-Elixir-de-Parfum-pour-Homme-84547.html</x:v>
      </x:c>
      <x:c r="Q317" s="9" t="str">
        <x:v>https://media.parfumo.com/perfumes/a6/a685fd-guilty-elixir-de-parfum-pour-homme-gucci_1200.jpg?width=720&amp;aspect_ratio=1:1</x:v>
      </x:c>
      <x:c r="R317" s="9" t="str">
        <x:v>https://fimgs.net/mdimg/perfume-thumbs/375x500.84547.jpg</x:v>
      </x:c>
      <x:c r="S317" s="9" t="str">
        <x:v>Guilty Elixir de Parfum pour Homme</x:v>
      </x:c>
      <x:c r="T317" s="11" t="str">
        <x:v>2023</x:v>
      </x:c>
      <x:c r="U317" s="10" t="n">
        <x:v>139</x:v>
      </x:c>
      <x:c r="V317" s="14" t="n">
        <x:f>IF(AND(ISNUMBER(G317),G317&gt;0),LOG10(G317)*'Method'!$B$8,"")</x:f>
        <x:v>3.6415541479503837</x:v>
      </x:c>
      <x:c r="W317" s="14" t="n">
        <x:f>IF(AND(ISNUMBER(I317),I317&gt;0),LOG10(I317)*'Method'!$B$9,"")</x:f>
        <x:v>2.8906505291643683</x:v>
      </x:c>
      <x:c r="X317" s="10" t="n">
        <x:f>IF(ISNUMBER(J317),SUM(G317,I317),"")</x:f>
        <x:v>5188</x:v>
      </x:c>
      <x:c r="Y317" s="10" t="n">
        <x:f>IF(ISNUMBER(K317),COUNTIFS($K$7:$K$1929,"&gt;"&amp;K317)+1,"")</x:f>
        <x:v>29</x:v>
      </x:c>
      <x:c r="Z317" s="9" t="str"/>
      <x:c r="AA317" s="15" t="n">
        <x:v>46108</x:v>
      </x:c>
      <x:c r="AB317" s="9" t="str">
        <x:v>Unknown</x:v>
      </x:c>
    </x:row>
    <x:row r="318" ht="50" customHeight="1">
      <x:c r="A318" s="10" t="n">
        <x:f>IF(ISNUMBER(F318),RANK(F318,$F$7:$F$1929,0),"")</x:f>
        <x:v>271</x:v>
      </x:c>
      <x:c r="B318" s="9" t="str">
        <x:v>Amouage</x:v>
      </x:c>
      <x:c r="C318" s="9" t="str">
        <x:v>Interlude Black Iris</x:v>
      </x:c>
      <x:c r="D318" s="9" t="str">
        <x:v>Not recorded</x:v>
      </x:c>
      <x:c r="E318" s="11" t="n">
        <x:v>2020</x:v>
      </x:c>
      <x:c r="F318" s="13" t="n">
        <x:v>8.2</x:v>
      </x:c>
      <x:c r="G318" s="10" t="n">
        <x:v>1080</x:v>
      </x:c>
      <x:c r="H318" s="12" t="n">
        <x:v>4.22</x:v>
      </x:c>
      <x:c r="I318" s="10" t="n">
        <x:v>3328</x:v>
      </x:c>
      <x:c r="J318" s="12" t="str">
        <x:f>IF(AND(M318="URL identity aligns",ISNUMBER(F318),ISNUMBER(H318),G318&gt;0,I318&gt;0,SUM(V318:W318)&gt;0),(F318*V318+((H318-1)/4*10)*W318)/SUM(V318:W318),"")</x:f>
      </x:c>
      <x:c r="K318" s="12" t="str">
        <x:f>IF(ISNUMBER(J318),(X318*J318+'Method'!$B$10*'Method'!$B$11)/(X318+'Method'!$B$10),"")</x:f>
      </x:c>
      <x:c r="L318" s="10" t="str">
        <x:f>IF(ISNUMBER(J318),COUNTIFS($J$7:$J$1929,"&gt;"&amp;J318)+1,"")</x:f>
      </x:c>
      <x:c r="M318" s="9" t="str">
        <x:v>Review required</x:v>
      </x:c>
      <x:c r="N318" s="9" t="str">
        <x:v>Concentration not explicit on both saved identities</x:v>
      </x:c>
      <x:c r="O318" s="9" t="str">
        <x:v>https://www.parfumo.com/Perfumes/Amouage/interlude-black-iris</x:v>
      </x:c>
      <x:c r="P318" s="9" t="str">
        <x:v>https://www.fragrantica.com/perfume/Amouage/Interlude-Black-Iris-60929.html</x:v>
      </x:c>
      <x:c r="Q318" s="9" t="str">
        <x:v>https://media.parfumo.com/perfumes/b6/b69616-interlude-black-iris-amouage_1200.jpg?width=720&amp;aspect_ratio=1:1</x:v>
      </x:c>
      <x:c r="R318" s="9" t="str">
        <x:v>https://fimgs.net/mdimg/perfume-thumbs/375x500.60929.jpg</x:v>
      </x:c>
      <x:c r="S318" s="9" t="str">
        <x:v>Interlude Black Iris</x:v>
      </x:c>
      <x:c r="T318" s="11" t="str">
        <x:v>2020</x:v>
      </x:c>
      <x:c r="U318" s="10" t="n">
        <x:v>828</x:v>
      </x:c>
      <x:c r="V318" s="14" t="n">
        <x:f>IF(AND(ISNUMBER(G318),G318&gt;0),LOG10(G318)*'Method'!$B$8,"")</x:f>
        <x:v>3.6401085065843395</x:v>
      </x:c>
      <x:c r="W318" s="14" t="n">
        <x:f>IF(AND(ISNUMBER(I318),I318&gt;0),LOG10(I318)*'Method'!$B$9,"")</x:f>
        <x:v>2.817746654094952</x:v>
      </x:c>
      <x:c r="X318" s="10" t="str">
        <x:f>IF(ISNUMBER(J318),SUM(G318,I318),"")</x:f>
      </x:c>
      <x:c r="Y318" s="10" t="str">
        <x:f>IF(ISNUMBER(K318),COUNTIFS($K$7:$K$1929,"&gt;"&amp;K318)+1,"")</x:f>
      </x:c>
      <x:c r="Z318" s="9" t="str"/>
      <x:c r="AA318" s="15" t="n">
        <x:v>46108</x:v>
      </x:c>
      <x:c r="AB318" s="9" t="str">
        <x:v>Unknown</x:v>
      </x:c>
    </x:row>
    <x:row r="319" ht="50" customHeight="1">
      <x:c r="A319" s="10" t="n">
        <x:f>IF(ISNUMBER(F319),RANK(F319,$F$7:$F$1929,0),"")</x:f>
        <x:v>271</x:v>
      </x:c>
      <x:c r="B319" s="9" t="str">
        <x:v>Acqua di Parma</x:v>
      </x:c>
      <x:c r="C319" s="9" t="str">
        <x:v>Oud</x:v>
      </x:c>
      <x:c r="D319" s="9" t="str">
        <x:v>Eau de Parfum</x:v>
      </x:c>
      <x:c r="E319" s="11" t="n">
        <x:v>2019</x:v>
      </x:c>
      <x:c r="F319" s="13" t="n">
        <x:v>8.2</x:v>
      </x:c>
      <x:c r="G319" s="10" t="n">
        <x:v>1044</x:v>
      </x:c>
      <x:c r="H319" s="12" t="n">
        <x:v>4.28</x:v>
      </x:c>
      <x:c r="I319" s="10" t="n">
        <x:v>1516</x:v>
      </x:c>
      <x:c r="J319" s="12" t="n">
        <x:f>IF(AND(M319="URL identity aligns",ISNUMBER(F319),ISNUMBER(H319),G319&gt;0,I319&gt;0,SUM(V319:W319)&gt;0),(F319*V319+((H319-1)/4*10)*W319)/SUM(V319:W319),"")</x:f>
        <x:v>8.2</x:v>
      </x:c>
      <x:c r="K319" s="12" t="n">
        <x:f>IF(ISNUMBER(J319),(X319*J319+'Method'!$B$10*'Method'!$B$11)/(X319+'Method'!$B$10),"")</x:f>
        <x:v>8.066483638483035</x:v>
      </x:c>
      <x:c r="L319" s="10" t="n">
        <x:f>IF(ISNUMBER(J319),COUNTIFS($J$7:$J$1929,"&gt;"&amp;J319)+1,"")</x:f>
        <x:v>40</x:v>
      </x:c>
      <x:c r="M319" s="9" t="str">
        <x:v>URL identity aligns</x:v>
      </x:c>
      <x:c r="N319" s="9" t="str">
        <x:v>Brand, name tokens and concentration agree in saved URLs</x:v>
      </x:c>
      <x:c r="O319" s="9" t="str">
        <x:v>https://www.parfumo.com/Perfumes/Acqua_di_Parma/oud-eau-de-parfum</x:v>
      </x:c>
      <x:c r="P319" s="9" t="str">
        <x:v>https://www.fragrantica.com/perfume/Acqua-di-Parma/Oud-Eau-de-Parfum-55998.html</x:v>
      </x:c>
      <x:c r="Q319" s="9" t="str">
        <x:v>https://media.parfumo.com/perfumes/6e/6e1484-oud-eau-de-parfum-acqua-di-parma_1200.jpg?width=720&amp;aspect_ratio=1:1</x:v>
      </x:c>
      <x:c r="R319" s="9" t="str">
        <x:v>https://fimgs.net/mdimg/perfume-thumbs/375x500.55998.jpg</x:v>
      </x:c>
      <x:c r="S319" s="9" t="str">
        <x:v>Oud</x:v>
      </x:c>
      <x:c r="T319" s="11" t="str">
        <x:v>2019</x:v>
      </x:c>
      <x:c r="U319" s="10" t="n">
        <x:v>457</x:v>
      </x:c>
      <x:c r="V319" s="14" t="n">
        <x:f>IF(AND(ISNUMBER(G319),G319&gt;0),LOG10(G319)*'Method'!$B$8,"")</x:f>
        <x:v>3.6224405983994874</x:v>
      </x:c>
      <x:c r="W319" s="14" t="n">
        <x:f>IF(AND(ISNUMBER(I319),I319&gt;0),LOG10(I319)*'Method'!$B$9,"")</x:f>
        <x:v>2.544559361036824</x:v>
      </x:c>
      <x:c r="X319" s="10" t="n">
        <x:f>IF(ISNUMBER(J319),SUM(G319,I319),"")</x:f>
        <x:v>2560</x:v>
      </x:c>
      <x:c r="Y319" s="10" t="n">
        <x:f>IF(ISNUMBER(K319),COUNTIFS($K$7:$K$1929,"&gt;"&amp;K319)+1,"")</x:f>
        <x:v>36</x:v>
      </x:c>
      <x:c r="Z319" s="9" t="str"/>
      <x:c r="AA319" s="15" t="n">
        <x:v>46108</x:v>
      </x:c>
      <x:c r="AB319" s="9" t="str">
        <x:v>Unknown</x:v>
      </x:c>
    </x:row>
    <x:row r="320" ht="50" customHeight="1">
      <x:c r="A320" s="10" t="n">
        <x:f>IF(ISNUMBER(F320),RANK(F320,$F$7:$F$1929,0),"")</x:f>
        <x:v>271</x:v>
      </x:c>
      <x:c r="B320" s="9" t="str">
        <x:v>Prada</x:v>
      </x:c>
      <x:c r="C320" s="9" t="str">
        <x:v>L'Homme L'Eau</x:v>
      </x:c>
      <x:c r="D320" s="9" t="str">
        <x:v>Not recorded</x:v>
      </x:c>
      <x:c r="E320" s="11" t="n">
        <x:v>2017</x:v>
      </x:c>
      <x:c r="F320" s="13" t="n">
        <x:v>8.2</x:v>
      </x:c>
      <x:c r="G320" s="10" t="n">
        <x:v>1023</x:v>
      </x:c>
      <x:c r="H320" s="12" t="n">
        <x:v>4.44</x:v>
      </x:c>
      <x:c r="I320" s="10" t="n">
        <x:v>3174</x:v>
      </x:c>
      <x:c r="J320" s="12" t="str">
        <x:f>IF(AND(M320="URL identity aligns",ISNUMBER(F320),ISNUMBER(H320),G320&gt;0,I320&gt;0,SUM(V320:W320)&gt;0),(F320*V320+((H320-1)/4*10)*W320)/SUM(V320:W320),"")</x:f>
      </x:c>
      <x:c r="K320" s="12" t="str">
        <x:f>IF(ISNUMBER(J320),(X320*J320+'Method'!$B$10*'Method'!$B$11)/(X320+'Method'!$B$10),"")</x:f>
      </x:c>
      <x:c r="L320" s="10" t="str">
        <x:f>IF(ISNUMBER(J320),COUNTIFS($J$7:$J$1929,"&gt;"&amp;J320)+1,"")</x:f>
      </x:c>
      <x:c r="M320" s="9" t="str">
        <x:v>Review required</x:v>
      </x:c>
      <x:c r="N320" s="9" t="str">
        <x:v>Concentration not explicit on both saved identities</x:v>
      </x:c>
      <x:c r="O320" s="9" t="str">
        <x:v>https://www.parfumo.com/Perfumes/Prada/L_Homme_L_Eau</x:v>
      </x:c>
      <x:c r="P320" s="9" t="str">
        <x:v>https://www.fragrantica.com/perfume/Prada/Prada-L-Homme-L-Eau-46400.html</x:v>
      </x:c>
      <x:c r="Q320" s="9" t="str">
        <x:v>https://media.parfumo.com/perfumes/ce/ce1821-l-homme-l-eau-prada_1200.jpg?width=720&amp;aspect_ratio=1:1</x:v>
      </x:c>
      <x:c r="R320" s="9" t="str">
        <x:v>https://fimgs.net/mdimg/perfume-thumbs/375x500.46400.jpg</x:v>
      </x:c>
      <x:c r="S320" s="9" t="str">
        <x:v>L'Homme L'Eau</x:v>
      </x:c>
      <x:c r="T320" s="11" t="str">
        <x:v>2017</x:v>
      </x:c>
      <x:c r="U320" s="10" t="n">
        <x:v>1757</x:v>
      </x:c>
      <x:c r="V320" s="14" t="n">
        <x:f>IF(AND(ISNUMBER(G320),G320&gt;0),LOG10(G320)*'Method'!$B$8,"")</x:f>
        <x:v>3.611850760454592</x:v>
      </x:c>
      <x:c r="W320" s="14" t="n">
        <x:f>IF(AND(ISNUMBER(I320),I320&gt;0),LOG10(I320)*'Method'!$B$9,"")</x:f>
        <x:v>2.801285537935064</x:v>
      </x:c>
      <x:c r="X320" s="10" t="str">
        <x:f>IF(ISNUMBER(J320),SUM(G320,I320),"")</x:f>
      </x:c>
      <x:c r="Y320" s="10" t="str">
        <x:f>IF(ISNUMBER(K320),COUNTIFS($K$7:$K$1929,"&gt;"&amp;K320)+1,"")</x:f>
      </x:c>
      <x:c r="Z320" s="9" t="str"/>
      <x:c r="AA320" s="15" t="n">
        <x:v>46108</x:v>
      </x:c>
      <x:c r="AB320" s="9" t="str">
        <x:v>Unknown</x:v>
      </x:c>
    </x:row>
    <x:row r="321" ht="50" customHeight="1">
      <x:c r="A321" s="10" t="n">
        <x:f>IF(ISNUMBER(F321),RANK(F321,$F$7:$F$1929,0),"")</x:f>
        <x:v>271</x:v>
      </x:c>
      <x:c r="B321" s="9" t="str">
        <x:v>Xerjoff</x:v>
      </x:c>
      <x:c r="C321" s="9" t="str">
        <x:v>400</x:v>
      </x:c>
      <x:c r="D321" s="9" t="str">
        <x:v>Not recorded</x:v>
      </x:c>
      <x:c r="E321" s="11" t="n">
        <x:v>2018</x:v>
      </x:c>
      <x:c r="F321" s="13" t="n">
        <x:v>8.2</x:v>
      </x:c>
      <x:c r="G321" s="10" t="n">
        <x:v>970</x:v>
      </x:c>
      <x:c r="H321" s="12" t="n">
        <x:v>4.15</x:v>
      </x:c>
      <x:c r="I321" s="10" t="n">
        <x:v>745</x:v>
      </x:c>
      <x:c r="J321" s="12" t="str">
        <x:f>IF(AND(M321="URL identity aligns",ISNUMBER(F321),ISNUMBER(H321),G321&gt;0,I321&gt;0,SUM(V321:W321)&gt;0),(F321*V321+((H321-1)/4*10)*W321)/SUM(V321:W321),"")</x:f>
      </x:c>
      <x:c r="K321" s="12" t="str">
        <x:f>IF(ISNUMBER(J321),(X321*J321+'Method'!$B$10*'Method'!$B$11)/(X321+'Method'!$B$10),"")</x:f>
      </x:c>
      <x:c r="L321" s="10" t="str">
        <x:f>IF(ISNUMBER(J321),COUNTIFS($J$7:$J$1929,"&gt;"&amp;J321)+1,"")</x:f>
      </x:c>
      <x:c r="M321" s="9" t="str">
        <x:v>Review required</x:v>
      </x:c>
      <x:c r="N321" s="9" t="str">
        <x:v>Product, variant, gender or year terms differ between URLs; Concentration not explicit on both saved identities</x:v>
      </x:c>
      <x:c r="O321" s="9" t="str">
        <x:v>https://www.parfumo.com/Perfumes/Xerjoff/400</x:v>
      </x:c>
      <x:c r="P321" s="9" t="str">
        <x:v>https://www.fragrantica.com/perfume/Xerjoff/JTC-400-52181.html</x:v>
      </x:c>
      <x:c r="Q321" s="9" t="str">
        <x:v>https://media.parfumo.com/perfumes/a7/a76924-400-xerjoff_1200.jpg?width=720&amp;aspect_ratio=1:1</x:v>
      </x:c>
      <x:c r="R321" s="9" t="str">
        <x:v>https://fimgs.net/mdimg/perfume-thumbs/375x500.52181.jpg</x:v>
      </x:c>
      <x:c r="S321" s="9" t="str">
        <x:v>400</x:v>
      </x:c>
      <x:c r="T321" s="11" t="str">
        <x:v>2018</x:v>
      </x:c>
      <x:c r="U321" s="10" t="n">
        <x:v>390</x:v>
      </x:c>
      <x:c r="V321" s="14" t="n">
        <x:f>IF(AND(ISNUMBER(G321),G321&gt;0),LOG10(G321)*'Method'!$B$8,"")</x:f>
        <x:v>3.584126081119488</x:v>
      </x:c>
      <x:c r="W321" s="14" t="n">
        <x:f>IF(AND(ISNUMBER(I321),I321&gt;0),LOG10(I321)*'Method'!$B$9,"")</x:f>
        <x:v>2.297725018198632</x:v>
      </x:c>
      <x:c r="X321" s="10" t="str">
        <x:f>IF(ISNUMBER(J321),SUM(G321,I321),"")</x:f>
      </x:c>
      <x:c r="Y321" s="10" t="str">
        <x:f>IF(ISNUMBER(K321),COUNTIFS($K$7:$K$1929,"&gt;"&amp;K321)+1,"")</x:f>
      </x:c>
      <x:c r="Z321" s="9" t="str"/>
      <x:c r="AA321" s="15" t="n">
        <x:v>46108</x:v>
      </x:c>
      <x:c r="AB321" s="9" t="str">
        <x:v>Unknown</x:v>
      </x:c>
    </x:row>
    <x:row r="322" ht="50" customHeight="1">
      <x:c r="A322" s="10" t="n">
        <x:f>IF(ISNUMBER(F322),RANK(F322,$F$7:$F$1929,0),"")</x:f>
        <x:v>271</x:v>
      </x:c>
      <x:c r="B322" s="9" t="str">
        <x:v>Maison Francis Kurkdjian</x:v>
      </x:c>
      <x:c r="C322" s="9" t="str">
        <x:v>Lumière Noire Homme</x:v>
      </x:c>
      <x:c r="D322" s="9" t="str">
        <x:v>Not recorded</x:v>
      </x:c>
      <x:c r="E322" s="11" t="n">
        <x:v>2009</x:v>
      </x:c>
      <x:c r="F322" s="13" t="n">
        <x:v>8.2</x:v>
      </x:c>
      <x:c r="G322" s="10" t="n">
        <x:v>914</x:v>
      </x:c>
      <x:c r="H322" s="12" t="n">
        <x:v>4.42</x:v>
      </x:c>
      <x:c r="I322" s="10" t="n">
        <x:v>1163</x:v>
      </x:c>
      <x:c r="J322" s="12" t="str">
        <x:f>IF(AND(M322="URL identity aligns",ISNUMBER(F322),ISNUMBER(H322),G322&gt;0,I322&gt;0,SUM(V322:W322)&gt;0),(F322*V322+((H322-1)/4*10)*W322)/SUM(V322:W322),"")</x:f>
      </x:c>
      <x:c r="K322" s="12" t="str">
        <x:f>IF(ISNUMBER(J322),(X322*J322+'Method'!$B$10*'Method'!$B$11)/(X322+'Method'!$B$10),"")</x:f>
      </x:c>
      <x:c r="L322" s="10" t="str">
        <x:f>IF(ISNUMBER(J322),COUNTIFS($J$7:$J$1929,"&gt;"&amp;J322)+1,"")</x:f>
      </x:c>
      <x:c r="M322" s="9" t="str">
        <x:v>Review required</x:v>
      </x:c>
      <x:c r="N322" s="9" t="str">
        <x:v>Product, variant, gender or year terms differ between URLs; Concentration not explicit on both saved identities</x:v>
      </x:c>
      <x:c r="O322" s="9" t="str">
        <x:v>https://www.parfumo.com/Perfumes/Maison_Francis_Kurkdjian/lumiere-noire-homme</x:v>
      </x:c>
      <x:c r="P322" s="9" t="str">
        <x:v>https://www.fragrantica.com/perfume/Maison-Francis-Kurkdjian/Lumiere-Noire-Pour-Homme-6808.html</x:v>
      </x:c>
      <x:c r="Q322" s="9" t="str">
        <x:v>https://media.parfumo.com/perfumes/38/38170e-lumiere-noire-homme-maison-francis-kurkdjian_1200.jpg?width=720&amp;aspect_ratio=1:1</x:v>
      </x:c>
      <x:c r="R322" s="9" t="str">
        <x:v>https://fimgs.net/mdimg/perfume-thumbs/375x500.6808.jpg</x:v>
      </x:c>
      <x:c r="S322" s="9" t="str">
        <x:v>Lumière Noire Homme</x:v>
      </x:c>
      <x:c r="T322" s="11" t="str">
        <x:v>2009</x:v>
      </x:c>
      <x:c r="U322" s="10" t="n">
        <x:v>977</x:v>
      </x:c>
      <x:c r="V322" s="14" t="n">
        <x:f>IF(AND(ISNUMBER(G322),G322&gt;0),LOG10(G322)*'Method'!$B$8,"")</x:f>
        <x:v>3.5531354348805957</x:v>
      </x:c>
      <x:c r="W322" s="14" t="n">
        <x:f>IF(AND(ISNUMBER(I322),I322&gt;0),LOG10(I322)*'Method'!$B$9,"")</x:f>
        <x:v>2.45246377178276</x:v>
      </x:c>
      <x:c r="X322" s="10" t="str">
        <x:f>IF(ISNUMBER(J322),SUM(G322,I322),"")</x:f>
      </x:c>
      <x:c r="Y322" s="10" t="str">
        <x:f>IF(ISNUMBER(K322),COUNTIFS($K$7:$K$1929,"&gt;"&amp;K322)+1,"")</x:f>
      </x:c>
      <x:c r="Z322" s="9" t="str"/>
      <x:c r="AA322" s="15" t="n">
        <x:v>46108</x:v>
      </x:c>
      <x:c r="AB322" s="9" t="str">
        <x:v>Unknown</x:v>
      </x:c>
    </x:row>
    <x:row r="323" ht="50" customHeight="1">
      <x:c r="A323" s="10" t="n">
        <x:f>IF(ISNUMBER(F323),RANK(F323,$F$7:$F$1929,0),"")</x:f>
        <x:v>271</x:v>
      </x:c>
      <x:c r="B323" s="9" t="str">
        <x:v>Stéphane Humbert Lucas</x:v>
      </x:c>
      <x:c r="C323" s="9" t="str">
        <x:v>Black Gemstone</x:v>
      </x:c>
      <x:c r="D323" s="9" t="str">
        <x:v>Not recorded</x:v>
      </x:c>
      <x:c r="E323" s="11" t="n">
        <x:v>2013</x:v>
      </x:c>
      <x:c r="F323" s="13" t="n">
        <x:v>8.2</x:v>
      </x:c>
      <x:c r="G323" s="10" t="n">
        <x:v>863</x:v>
      </x:c>
      <x:c r="H323" s="12" t="n">
        <x:v>4.33</x:v>
      </x:c>
      <x:c r="I323" s="10" t="n">
        <x:v>959</x:v>
      </x:c>
      <x:c r="J323" s="12" t="str">
        <x:f>IF(AND(M323="URL identity aligns",ISNUMBER(F323),ISNUMBER(H323),G323&gt;0,I323&gt;0,SUM(V323:W323)&gt;0),(F323*V323+((H323-1)/4*10)*W323)/SUM(V323:W323),"")</x:f>
      </x:c>
      <x:c r="K323" s="12" t="str">
        <x:f>IF(ISNUMBER(J323),(X323*J323+'Method'!$B$10*'Method'!$B$11)/(X323+'Method'!$B$10),"")</x:f>
      </x:c>
      <x:c r="L323" s="10" t="str">
        <x:f>IF(ISNUMBER(J323),COUNTIFS($J$7:$J$1929,"&gt;"&amp;J323)+1,"")</x:f>
      </x:c>
      <x:c r="M323" s="9" t="str">
        <x:v>Review required</x:v>
      </x:c>
      <x:c r="N323" s="9" t="str">
        <x:v>Concentration not explicit on both saved identities</x:v>
      </x:c>
      <x:c r="O323" s="9" t="str">
        <x:v>https://www.parfumo.com/Perfumes/Stephane_Humbert_Lucas/Black_Gemstone</x:v>
      </x:c>
      <x:c r="P323" s="9" t="str">
        <x:v>https://www.fragrantica.com/perfume/Stephane-Humbert-Lucas-777/Black-Gemstone-18312.html</x:v>
      </x:c>
      <x:c r="Q323" s="9" t="str">
        <x:v>https://media.parfumo.com/perfumes/71/71facb-black-gemstone-stephane-humbert-lucas_1200.jpg?width=720&amp;aspect_ratio=1:1</x:v>
      </x:c>
      <x:c r="R323" s="9" t="str">
        <x:v>https://fimgs.net/mdimg/perfume-thumbs/375x500.18312.jpg</x:v>
      </x:c>
      <x:c r="S323" s="9" t="str">
        <x:v>Black Gemstone</x:v>
      </x:c>
      <x:c r="T323" s="11" t="str">
        <x:v>2013</x:v>
      </x:c>
      <x:c r="U323" s="10" t="n">
        <x:v>810</x:v>
      </x:c>
      <x:c r="V323" s="14" t="n">
        <x:f>IF(AND(ISNUMBER(G323),G323&gt;0),LOG10(G323)*'Method'!$B$8,"")</x:f>
        <x:v>3.523212954858252</x:v>
      </x:c>
      <x:c r="W323" s="14" t="n">
        <x:f>IF(AND(ISNUMBER(I323),I323&gt;0),LOG10(I323)*'Method'!$B$9,"")</x:f>
        <x:v>2.3854548857365283</x:v>
      </x:c>
      <x:c r="X323" s="10" t="str">
        <x:f>IF(ISNUMBER(J323),SUM(G323,I323),"")</x:f>
      </x:c>
      <x:c r="Y323" s="10" t="str">
        <x:f>IF(ISNUMBER(K323),COUNTIFS($K$7:$K$1929,"&gt;"&amp;K323)+1,"")</x:f>
      </x:c>
      <x:c r="Z323" s="9" t="str"/>
      <x:c r="AA323" s="15" t="n">
        <x:v>46108</x:v>
      </x:c>
      <x:c r="AB323" s="9" t="str">
        <x:v>Unknown</x:v>
      </x:c>
    </x:row>
    <x:row r="324" ht="50" customHeight="1">
      <x:c r="A324" s="10" t="n">
        <x:f>IF(ISNUMBER(F324),RANK(F324,$F$7:$F$1929,0),"")</x:f>
        <x:v>271</x:v>
      </x:c>
      <x:c r="B324" s="9" t="str">
        <x:v>Chanel</x:v>
      </x:c>
      <x:c r="C324" s="9" t="str">
        <x:v>Le Lion de</x:v>
      </x:c>
      <x:c r="D324" s="9" t="str">
        <x:v>Eau de Parfum</x:v>
      </x:c>
      <x:c r="E324" s="11" t="n">
        <x:v>2020</x:v>
      </x:c>
      <x:c r="F324" s="13" t="n">
        <x:v>8.2</x:v>
      </x:c>
      <x:c r="G324" s="10" t="n">
        <x:v>838</x:v>
      </x:c>
      <x:c r="H324" s="12" t="n">
        <x:v>4.12</x:v>
      </x:c>
      <x:c r="I324" s="10" t="n">
        <x:v>2743</x:v>
      </x:c>
      <x:c r="J324" s="12" t="str">
        <x:f>IF(AND(M324="URL identity aligns",ISNUMBER(F324),ISNUMBER(H324),G324&gt;0,I324&gt;0,SUM(V324:W324)&gt;0),(F324*V324+((H324-1)/4*10)*W324)/SUM(V324:W324),"")</x:f>
      </x:c>
      <x:c r="K324" s="12" t="str">
        <x:f>IF(ISNUMBER(J324),(X324*J324+'Method'!$B$10*'Method'!$B$11)/(X324+'Method'!$B$10),"")</x:f>
      </x:c>
      <x:c r="L324" s="10" t="str">
        <x:f>IF(ISNUMBER(J324),COUNTIFS($J$7:$J$1929,"&gt;"&amp;J324)+1,"")</x:f>
      </x:c>
      <x:c r="M324" s="9" t="str">
        <x:v>Review required</x:v>
      </x:c>
      <x:c r="N324" s="9" t="str">
        <x:v>Product, variant, gender or year terms differ between URLs</x:v>
      </x:c>
      <x:c r="O324" s="9" t="str">
        <x:v>https://www.parfumo.com/Perfumes/Chanel/le-lion-de-chanel</x:v>
      </x:c>
      <x:c r="P324" s="9" t="str">
        <x:v>https://www.fragrantica.com/perfume/Chanel/Le-Lion-Eau-de-Parfum-61036.html</x:v>
      </x:c>
      <x:c r="Q324" s="9" t="str">
        <x:v>https://media.parfumo.com/perfumes/a7/a7121b-le-lion-de-chanel-chanel_1200.jpg?width=720&amp;aspect_ratio=1:1</x:v>
      </x:c>
      <x:c r="R324" s="9" t="str">
        <x:v>https://fimgs.net/mdimg/perfume-thumbs/375x500.61036.jpg</x:v>
      </x:c>
      <x:c r="S324" s="9" t="str">
        <x:v>Le Lion de</x:v>
      </x:c>
      <x:c r="T324" s="11" t="str">
        <x:v>2020</x:v>
      </x:c>
      <x:c r="U324" s="10" t="n">
        <x:v>104</x:v>
      </x:c>
      <x:c r="V324" s="14" t="n">
        <x:f>IF(AND(ISNUMBER(G324),G324&gt;0),LOG10(G324)*'Method'!$B$8,"")</x:f>
        <x:v>3.507892822356336</x:v>
      </x:c>
      <x:c r="W324" s="14" t="n">
        <x:f>IF(AND(ISNUMBER(I324),I324&gt;0),LOG10(I324)*'Method'!$B$9,"")</x:f>
        <x:v>2.750580646083624</x:v>
      </x:c>
      <x:c r="X324" s="10" t="str">
        <x:f>IF(ISNUMBER(J324),SUM(G324,I324),"")</x:f>
      </x:c>
      <x:c r="Y324" s="10" t="str">
        <x:f>IF(ISNUMBER(K324),COUNTIFS($K$7:$K$1929,"&gt;"&amp;K324)+1,"")</x:f>
      </x:c>
      <x:c r="Z324" s="9" t="str"/>
      <x:c r="AA324" s="15" t="n">
        <x:v>46108</x:v>
      </x:c>
      <x:c r="AB324" s="9" t="str">
        <x:v>Unknown</x:v>
      </x:c>
    </x:row>
    <x:row r="325" ht="50" customHeight="1">
      <x:c r="A325" s="10" t="n">
        <x:f>IF(ISNUMBER(F325),RANK(F325,$F$7:$F$1929,0),"")</x:f>
        <x:v>271</x:v>
      </x:c>
      <x:c r="B325" s="9" t="str">
        <x:v>Serge Lutens</x:v>
      </x:c>
      <x:c r="C325" s="9" t="str">
        <x:v>Fille en aiguilles</x:v>
      </x:c>
      <x:c r="D325" s="9" t="str">
        <x:v>Not recorded</x:v>
      </x:c>
      <x:c r="E325" s="11" t="n">
        <x:v>2009</x:v>
      </x:c>
      <x:c r="F325" s="13" t="n">
        <x:v>8.2</x:v>
      </x:c>
      <x:c r="G325" s="10" t="n">
        <x:v>816</x:v>
      </x:c>
      <x:c r="H325" s="12" t="n">
        <x:v>4.34</x:v>
      </x:c>
      <x:c r="I325" s="10" t="n">
        <x:v>4870</x:v>
      </x:c>
      <x:c r="J325" s="12" t="str">
        <x:f>IF(AND(M325="URL identity aligns",ISNUMBER(F325),ISNUMBER(H325),G325&gt;0,I325&gt;0,SUM(V325:W325)&gt;0),(F325*V325+((H325-1)/4*10)*W325)/SUM(V325:W325),"")</x:f>
      </x:c>
      <x:c r="K325" s="12" t="str">
        <x:f>IF(ISNUMBER(J325),(X325*J325+'Method'!$B$10*'Method'!$B$11)/(X325+'Method'!$B$10),"")</x:f>
      </x:c>
      <x:c r="L325" s="10" t="str">
        <x:f>IF(ISNUMBER(J325),COUNTIFS($J$7:$J$1929,"&gt;"&amp;J325)+1,"")</x:f>
      </x:c>
      <x:c r="M325" s="9" t="str">
        <x:v>Review required</x:v>
      </x:c>
      <x:c r="N325" s="9" t="str">
        <x:v>Concentration not explicit on both saved identities</x:v>
      </x:c>
      <x:c r="O325" s="9" t="str">
        <x:v>https://www.parfumo.com/Perfumes/Serge_Lutens/Fille_en_Aiguilles</x:v>
      </x:c>
      <x:c r="P325" s="9" t="str">
        <x:v>https://www.fragrantica.com/perfume/Serge-Lutens/Fille-en-Aiguilles-6619.html</x:v>
      </x:c>
      <x:c r="Q325" s="9" t="str">
        <x:v>https://media.parfumo.com/perfumes/09/095466_fille-en-aiguilles-serge-lutens_1200.jpg?width=720&amp;aspect_ratio=1:1</x:v>
      </x:c>
      <x:c r="R325" s="9" t="str">
        <x:v>https://fimgs.net/mdimg/perfume-thumbs/375x500.6619.jpg</x:v>
      </x:c>
      <x:c r="S325" s="9" t="str">
        <x:v>Fille en aiguilles</x:v>
      </x:c>
      <x:c r="T325" s="11" t="str">
        <x:v>2009</x:v>
      </x:c>
      <x:c r="U325" s="10" t="n">
        <x:v>733</x:v>
      </x:c>
      <x:c r="V325" s="14" t="n">
        <x:f>IF(AND(ISNUMBER(G325),G325&gt;0),LOG10(G325)*'Method'!$B$8,"")</x:f>
        <x:v>3.4940281905046318</x:v>
      </x:c>
      <x:c r="W325" s="14" t="n">
        <x:f>IF(AND(ISNUMBER(I325),I325&gt;0),LOG10(I325)*'Method'!$B$9,"")</x:f>
        <x:v>2.950023168971704</x:v>
      </x:c>
      <x:c r="X325" s="10" t="str">
        <x:f>IF(ISNUMBER(J325),SUM(G325,I325),"")</x:f>
      </x:c>
      <x:c r="Y325" s="10" t="str">
        <x:f>IF(ISNUMBER(K325),COUNTIFS($K$7:$K$1929,"&gt;"&amp;K325)+1,"")</x:f>
      </x:c>
      <x:c r="Z325" s="9" t="str"/>
      <x:c r="AA325" s="15" t="n">
        <x:v>46108</x:v>
      </x:c>
      <x:c r="AB325" s="9" t="str">
        <x:v>Unknown</x:v>
      </x:c>
    </x:row>
    <x:row r="326" ht="50" customHeight="1">
      <x:c r="A326" s="10" t="n">
        <x:f>IF(ISNUMBER(F326),RANK(F326,$F$7:$F$1929,0),"")</x:f>
        <x:v>271</x:v>
      </x:c>
      <x:c r="B326" s="9" t="str">
        <x:v>Xerjoff</x:v>
      </x:c>
      <x:c r="C326" s="9" t="str">
        <x:v>White on White</x:v>
      </x:c>
      <x:c r="D326" s="9" t="str">
        <x:v>Not recorded</x:v>
      </x:c>
      <x:c r="E326" s="11" t="n">
        <x:v>2022</x:v>
      </x:c>
      <x:c r="F326" s="13" t="n">
        <x:v>8.2</x:v>
      </x:c>
      <x:c r="G326" s="10" t="n">
        <x:v>796</x:v>
      </x:c>
      <x:c r="H326" s="12" t="n">
        <x:v>4.04</x:v>
      </x:c>
      <x:c r="I326" s="10" t="n">
        <x:v>159</x:v>
      </x:c>
      <x:c r="J326" s="12" t="str">
        <x:f>IF(AND(M326="URL identity aligns",ISNUMBER(F326),ISNUMBER(H326),G326&gt;0,I326&gt;0,SUM(V326:W326)&gt;0),(F326*V326+((H326-1)/4*10)*W326)/SUM(V326:W326),"")</x:f>
      </x:c>
      <x:c r="K326" s="12" t="str">
        <x:f>IF(ISNUMBER(J326),(X326*J326+'Method'!$B$10*'Method'!$B$11)/(X326+'Method'!$B$10),"")</x:f>
      </x:c>
      <x:c r="L326" s="10" t="str">
        <x:f>IF(ISNUMBER(J326),COUNTIFS($J$7:$J$1929,"&gt;"&amp;J326)+1,"")</x:f>
      </x:c>
      <x:c r="M326" s="9" t="str">
        <x:v>Review required</x:v>
      </x:c>
      <x:c r="N326" s="9" t="str">
        <x:v>Concentration not explicit on both saved identities</x:v>
      </x:c>
      <x:c r="O326" s="9" t="str">
        <x:v>https://www.parfumo.com/Perfumes/Xerjoff/white-on-white</x:v>
      </x:c>
      <x:c r="P326" s="9" t="str">
        <x:v>https://www.fragrantica.com/perfume/Xerjoff/White-On-White-85263.html</x:v>
      </x:c>
      <x:c r="Q326" s="9" t="str">
        <x:v>https://media.parfumo.com/perfumes/d8/d8e5f4-white-on-white-xerjoff_1200.jpg?width=720&amp;aspect_ratio=1:1</x:v>
      </x:c>
      <x:c r="R326" s="9" t="str">
        <x:v>https://fimgs.net/mdimg/perfume-thumbs/375x500.85263.jpg</x:v>
      </x:c>
      <x:c r="S326" s="9" t="str">
        <x:v>White on White</x:v>
      </x:c>
      <x:c r="T326" s="11" t="str">
        <x:v>2022</x:v>
      </x:c>
      <x:c r="U326" s="10" t="n">
        <x:v>1230</x:v>
      </x:c>
      <x:c r="V326" s="14" t="n">
        <x:f>IF(AND(ISNUMBER(G326),G326&gt;0),LOG10(G326)*'Method'!$B$8,"")</x:f>
        <x:v>3.481095681285204</x:v>
      </x:c>
      <x:c r="W326" s="14" t="n">
        <x:f>IF(AND(ISNUMBER(I326),I326&gt;0),LOG10(I326)*'Method'!$B$9,"")</x:f>
        <x:v>1.76111769945636</x:v>
      </x:c>
      <x:c r="X326" s="10" t="str">
        <x:f>IF(ISNUMBER(J326),SUM(G326,I326),"")</x:f>
      </x:c>
      <x:c r="Y326" s="10" t="str">
        <x:f>IF(ISNUMBER(K326),COUNTIFS($K$7:$K$1929,"&gt;"&amp;K326)+1,"")</x:f>
      </x:c>
      <x:c r="Z326" s="9" t="str"/>
      <x:c r="AA326" s="15" t="n">
        <x:v>46108</x:v>
      </x:c>
      <x:c r="AB326" s="9" t="str">
        <x:v>Unknown</x:v>
      </x:c>
    </x:row>
    <x:row r="327" ht="50" customHeight="1">
      <x:c r="A327" s="10" t="n">
        <x:f>IF(ISNUMBER(F327),RANK(F327,$F$7:$F$1929,0),"")</x:f>
        <x:v>271</x:v>
      </x:c>
      <x:c r="B327" s="9" t="str">
        <x:v>Nishane</x:v>
      </x:c>
      <x:c r="C327" s="9" t="str">
        <x:v>Ani X</x:v>
      </x:c>
      <x:c r="D327" s="9" t="str">
        <x:v>Not recorded</x:v>
      </x:c>
      <x:c r="E327" s="11" t="n">
        <x:v>2023</x:v>
      </x:c>
      <x:c r="F327" s="13" t="n">
        <x:v>8.2</x:v>
      </x:c>
      <x:c r="G327" s="10" t="n">
        <x:v>762</x:v>
      </x:c>
      <x:c r="H327" s="12" t="n">
        <x:v>4.28</x:v>
      </x:c>
      <x:c r="I327" s="10" t="n">
        <x:v>1642</x:v>
      </x:c>
      <x:c r="J327" s="12" t="str">
        <x:f>IF(AND(M327="URL identity aligns",ISNUMBER(F327),ISNUMBER(H327),G327&gt;0,I327&gt;0,SUM(V327:W327)&gt;0),(F327*V327+((H327-1)/4*10)*W327)/SUM(V327:W327),"")</x:f>
      </x:c>
      <x:c r="K327" s="12" t="str">
        <x:f>IF(ISNUMBER(J327),(X327*J327+'Method'!$B$10*'Method'!$B$11)/(X327+'Method'!$B$10),"")</x:f>
      </x:c>
      <x:c r="L327" s="10" t="str">
        <x:f>IF(ISNUMBER(J327),COUNTIFS($J$7:$J$1929,"&gt;"&amp;J327)+1,"")</x:f>
      </x:c>
      <x:c r="M327" s="9" t="str">
        <x:v>Review required</x:v>
      </x:c>
      <x:c r="N327" s="9" t="str">
        <x:v>Concentration not explicit on both saved identities</x:v>
      </x:c>
      <x:c r="O327" s="9" t="str">
        <x:v>https://www.parfumo.com/Perfumes/Nishane/ani-x</x:v>
      </x:c>
      <x:c r="P327" s="9" t="str">
        <x:v>https://www.fragrantica.com/perfume/Nishane/Ani-X-80464.html</x:v>
      </x:c>
      <x:c r="Q327" s="9" t="str">
        <x:v>https://media.parfumo.com/perfumes/6c/6caec3-ani-x-nishane_1200.jpg?width=720&amp;aspect_ratio=1:1</x:v>
      </x:c>
      <x:c r="R327" s="9" t="str">
        <x:v>https://fimgs.net/mdimg/perfume-thumbs/375x500.80464.jpg</x:v>
      </x:c>
      <x:c r="S327" s="9" t="str">
        <x:v>Ani X</x:v>
      </x:c>
      <x:c r="T327" s="11" t="str">
        <x:v>2023</x:v>
      </x:c>
      <x:c r="U327" s="10" t="n">
        <x:v>1340</x:v>
      </x:c>
      <x:c r="V327" s="14" t="n">
        <x:f>IF(AND(ISNUMBER(G327),G327&gt;0),LOG10(G327)*'Method'!$B$8,"")</x:f>
        <x:v>3.45834596560752</x:v>
      </x:c>
      <x:c r="W327" s="14" t="n">
        <x:f>IF(AND(ISNUMBER(I327),I327&gt;0),LOG10(I327)*'Method'!$B$9,"")</x:f>
        <x:v>2.5722985222267365</x:v>
      </x:c>
      <x:c r="X327" s="10" t="str">
        <x:f>IF(ISNUMBER(J327),SUM(G327,I327),"")</x:f>
      </x:c>
      <x:c r="Y327" s="10" t="str">
        <x:f>IF(ISNUMBER(K327),COUNTIFS($K$7:$K$1929,"&gt;"&amp;K327)+1,"")</x:f>
      </x:c>
      <x:c r="Z327" s="9" t="str"/>
      <x:c r="AA327" s="15" t="n">
        <x:v>46108</x:v>
      </x:c>
      <x:c r="AB327" s="9" t="str">
        <x:v>Unknown</x:v>
      </x:c>
    </x:row>
    <x:row r="328" ht="50" customHeight="1">
      <x:c r="A328" s="10" t="n">
        <x:f>IF(ISNUMBER(F328),RANK(F328,$F$7:$F$1929,0),"")</x:f>
        <x:v>271</x:v>
      </x:c>
      <x:c r="B328" s="9" t="str">
        <x:v>Yves Saint Laurent</x:v>
      </x:c>
      <x:c r="C328" s="9" t="str">
        <x:v>Opium pour Homme</x:v>
      </x:c>
      <x:c r="D328" s="9" t="str">
        <x:v>Eau de Toilette</x:v>
      </x:c>
      <x:c r="E328" s="11" t="n">
        <x:v>1995</x:v>
      </x:c>
      <x:c r="F328" s="13" t="n">
        <x:v>8.2</x:v>
      </x:c>
      <x:c r="G328" s="10" t="n">
        <x:v>761</x:v>
      </x:c>
      <x:c r="H328" s="12" t="n">
        <x:v>4.31</x:v>
      </x:c>
      <x:c r="I328" s="10" t="n">
        <x:v>5108</x:v>
      </x:c>
      <x:c r="J328" s="12" t="str">
        <x:f>IF(AND(M328="URL identity aligns",ISNUMBER(F328),ISNUMBER(H328),G328&gt;0,I328&gt;0,SUM(V328:W328)&gt;0),(F328*V328+((H328-1)/4*10)*W328)/SUM(V328:W328),"")</x:f>
      </x:c>
      <x:c r="K328" s="12" t="str">
        <x:f>IF(ISNUMBER(J328),(X328*J328+'Method'!$B$10*'Method'!$B$11)/(X328+'Method'!$B$10),"")</x:f>
      </x:c>
      <x:c r="L328" s="10" t="str">
        <x:f>IF(ISNUMBER(J328),COUNTIFS($J$7:$J$1929,"&gt;"&amp;J328)+1,"")</x:f>
      </x:c>
      <x:c r="M328" s="9" t="str">
        <x:v>Review required</x:v>
      </x:c>
      <x:c r="N328" s="9" t="str">
        <x:v>Fragrantica URL assigned to more than one Parfumo product; Concentration not explicit on both saved identities</x:v>
      </x:c>
      <x:c r="O328" s="9" t="str">
        <x:v>https://www.parfumo.com/Perfumes/Yves_Saint_Laurent/Opium_pour_Homme</x:v>
      </x:c>
      <x:c r="P328" s="9" t="str">
        <x:v>https://www.fragrantica.com/perfume/Yves-Saint-Laurent/Opium-Pour-Homme-562.html</x:v>
      </x:c>
      <x:c r="Q328" s="9" t="str">
        <x:v>https://media.parfumo.com/perfumes/59/59d105-opium-pour-homme-eau-de-toilette-yves-saint-laurent_1200.jpg?width=720&amp;aspect_ratio=1:1</x:v>
      </x:c>
      <x:c r="R328" s="9" t="str">
        <x:v>https://fimgs.net/mdimg/perfume-thumbs/375x500.562.jpg</x:v>
      </x:c>
      <x:c r="S328" s="9" t="str">
        <x:v>Opium pour Homme</x:v>
      </x:c>
      <x:c r="T328" s="11" t="str">
        <x:v>1995</x:v>
      </x:c>
      <x:c r="U328" s="10" t="n">
        <x:v>1906</x:v>
      </x:c>
      <x:c r="V328" s="14" t="n">
        <x:f>IF(AND(ISNUMBER(G328),G328&gt;0),LOG10(G328)*'Method'!$B$8,"")</x:f>
        <x:v>3.457661588124684</x:v>
      </x:c>
      <x:c r="W328" s="14" t="n">
        <x:f>IF(AND(ISNUMBER(I328),I328&gt;0),LOG10(I328)*'Method'!$B$9,"")</x:f>
        <x:v>2.966600710873104</x:v>
      </x:c>
      <x:c r="X328" s="10" t="str">
        <x:f>IF(ISNUMBER(J328),SUM(G328,I328),"")</x:f>
      </x:c>
      <x:c r="Y328" s="10" t="str">
        <x:f>IF(ISNUMBER(K328),COUNTIFS($K$7:$K$1929,"&gt;"&amp;K328)+1,"")</x:f>
      </x:c>
      <x:c r="Z328" s="9" t="str"/>
      <x:c r="AA328" s="15" t="n">
        <x:v>46108</x:v>
      </x:c>
      <x:c r="AB328" s="9" t="str">
        <x:v>Unknown</x:v>
      </x:c>
    </x:row>
    <x:row r="329" ht="50" customHeight="1">
      <x:c r="A329" s="10" t="n">
        <x:f>IF(ISNUMBER(F329),RANK(F329,$F$7:$F$1929,0),"")</x:f>
        <x:v>271</x:v>
      </x:c>
      <x:c r="B329" s="9" t="str">
        <x:v>Guerlain</x:v>
      </x:c>
      <x:c r="C329" s="9" t="str">
        <x:v>Héritage</x:v>
      </x:c>
      <x:c r="D329" s="9" t="str">
        <x:v>Eau de Toilette</x:v>
      </x:c>
      <x:c r="E329" s="11" t="n">
        <x:v>1992</x:v>
      </x:c>
      <x:c r="F329" s="13" t="n">
        <x:v>8.2</x:v>
      </x:c>
      <x:c r="G329" s="10" t="n">
        <x:v>760</x:v>
      </x:c>
      <x:c r="H329" s="12" t="n">
        <x:v>4.44</x:v>
      </x:c>
      <x:c r="I329" s="10" t="n">
        <x:v>2424</x:v>
      </x:c>
      <x:c r="J329" s="12" t="n">
        <x:f>IF(AND(M329="URL identity aligns",ISNUMBER(F329),ISNUMBER(H329),G329&gt;0,I329&gt;0,SUM(V329:W329)&gt;0),(F329*V329+((H329-1)/4*10)*W329)/SUM(V329:W329),"")</x:f>
        <x:v>8.375688611549036</x:v>
      </x:c>
      <x:c r="K329" s="12" t="n">
        <x:f>IF(ISNUMBER(J329),(X329*J329+'Method'!$B$10*'Method'!$B$11)/(X329+'Method'!$B$10),"")</x:f>
        <x:v>8.18825452684202</x:v>
      </x:c>
      <x:c r="L329" s="10" t="n">
        <x:f>IF(ISNUMBER(J329),COUNTIFS($J$7:$J$1929,"&gt;"&amp;J329)+1,"")</x:f>
        <x:v>23</x:v>
      </x:c>
      <x:c r="M329" s="9" t="str">
        <x:v>URL identity aligns</x:v>
      </x:c>
      <x:c r="N329" s="9" t="str">
        <x:v>Brand, name tokens and concentration agree in saved URLs</x:v>
      </x:c>
      <x:c r="O329" s="9" t="str">
        <x:v>https://www.parfumo.com/Perfumes/Guerlain/Heritage_Eau_de_Toilette</x:v>
      </x:c>
      <x:c r="P329" s="9" t="str">
        <x:v>https://www.fragrantica.com/perfume/Guerlain/Heritage-Eau-de-Toilette-1880.html</x:v>
      </x:c>
      <x:c r="Q329" s="9" t="str">
        <x:v>https://media.parfumo.com/perfumes/41/41a523-heritage-eau-de-toilette-guerlain_1200.jpg?width=720&amp;aspect_ratio=1:1</x:v>
      </x:c>
      <x:c r="R329" s="9" t="str">
        <x:v>https://fimgs.net/mdimg/perfume-thumbs/375x500.1880.jpg</x:v>
      </x:c>
      <x:c r="S329" s="9" t="str">
        <x:v>Héritage</x:v>
      </x:c>
      <x:c r="T329" s="11" t="str">
        <x:v>1992</x:v>
      </x:c>
      <x:c r="U329" s="10" t="n">
        <x:v>1832</x:v>
      </x:c>
      <x:c r="V329" s="14" t="n">
        <x:f>IF(AND(ISNUMBER(G329),G329&gt;0),LOG10(G329)*'Method'!$B$8,"")</x:f>
        <x:v>3.4569763107369478</x:v>
      </x:c>
      <x:c r="W329" s="14" t="n">
        <x:f>IF(AND(ISNUMBER(I329),I329&gt;0),LOG10(I329)*'Method'!$B$9,"")</x:f>
        <x:v>2.7076260923954</x:v>
      </x:c>
      <x:c r="X329" s="10" t="n">
        <x:f>IF(ISNUMBER(J329),SUM(G329,I329),"")</x:f>
        <x:v>3184</x:v>
      </x:c>
      <x:c r="Y329" s="10" t="n">
        <x:f>IF(ISNUMBER(K329),COUNTIFS($K$7:$K$1929,"&gt;"&amp;K329)+1,"")</x:f>
        <x:v>20</x:v>
      </x:c>
      <x:c r="Z329" s="9" t="str"/>
      <x:c r="AA329" s="15" t="n">
        <x:v>46108</x:v>
      </x:c>
      <x:c r="AB329" s="9" t="str">
        <x:v>Unknown</x:v>
      </x:c>
    </x:row>
    <x:row r="330" ht="50" customHeight="1">
      <x:c r="A330" s="10" t="n">
        <x:f>IF(ISNUMBER(F330),RANK(F330,$F$7:$F$1929,0),"")</x:f>
        <x:v>271</x:v>
      </x:c>
      <x:c r="B330" s="9" t="str">
        <x:v>Chanel</x:v>
      </x:c>
      <x:c r="C330" s="9" t="str">
        <x:v>Pour Monsieur A Gentleman's Cologne / For Men</x:v>
      </x:c>
      <x:c r="D330" s="9" t="str">
        <x:v>Eau de Toilette</x:v>
      </x:c>
      <x:c r="E330" s="11" t="n">
        <x:v>1955</x:v>
      </x:c>
      <x:c r="F330" s="13" t="n">
        <x:v>8.2</x:v>
      </x:c>
      <x:c r="G330" s="10" t="n">
        <x:v>753</x:v>
      </x:c>
      <x:c r="H330" s="12" t="n">
        <x:v>4.28</x:v>
      </x:c>
      <x:c r="I330" s="10" t="n">
        <x:v>2663</x:v>
      </x:c>
      <x:c r="J330" s="12" t="str">
        <x:f>IF(AND(M330="URL identity aligns",ISNUMBER(F330),ISNUMBER(H330),G330&gt;0,I330&gt;0,SUM(V330:W330)&gt;0),(F330*V330+((H330-1)/4*10)*W330)/SUM(V330:W330),"")</x:f>
      </x:c>
      <x:c r="K330" s="12" t="str">
        <x:f>IF(ISNUMBER(J330),(X330*J330+'Method'!$B$10*'Method'!$B$11)/(X330+'Method'!$B$10),"")</x:f>
      </x:c>
      <x:c r="L330" s="10" t="str">
        <x:f>IF(ISNUMBER(J330),COUNTIFS($J$7:$J$1929,"&gt;"&amp;J330)+1,"")</x:f>
      </x:c>
      <x:c r="M330" s="9" t="str">
        <x:v>Review required</x:v>
      </x:c>
      <x:c r="N330" s="9" t="str">
        <x:v>Product, variant, gender or year terms differ between URLs; Concentration not explicit on both saved identities</x:v>
      </x:c>
      <x:c r="O330" s="9" t="str">
        <x:v>https://www.parfumo.com/Perfumes/Chanel/Pour_Monsieur_A_Gentleman_s_Cologne_For_Men</x:v>
      </x:c>
      <x:c r="P330" s="9" t="str">
        <x:v>https://www.fragrantica.com/perfume/Chanel/Pour-Monsieur-615.html</x:v>
      </x:c>
      <x:c r="Q330" s="9" t="str">
        <x:v>https://media.parfumo.com/perfumes/5d/5d954f_pour-monsieur-eau-de-toilette-a-gentleman-s-cologne-for-men-chanel_1200.jpg?width=480&amp;aspect_ratio=1:1</x:v>
      </x:c>
      <x:c r="R330" s="9" t="str">
        <x:v>https://fimgs.net/mdimg/perfume-thumbs/375x500.615.jpg</x:v>
      </x:c>
      <x:c r="S330" s="9" t="str">
        <x:v>Pour Monsieur A Gentleman's Cologne / For Men</x:v>
      </x:c>
      <x:c r="T330" s="11" t="str">
        <x:v>1955</x:v>
      </x:c>
      <x:c r="U330" s="10" t="n">
        <x:v>703</x:v>
      </x:c>
      <x:c r="V330" s="14" t="n">
        <x:f>IF(AND(ISNUMBER(G330),G330&gt;0),LOG10(G330)*'Method'!$B$8,"")</x:f>
        <x:v>3.4521539714408402</x:v>
      </x:c>
      <x:c r="W330" s="14" t="n">
        <x:f>IF(AND(ISNUMBER(I330),I330&gt;0),LOG10(I330)*'Method'!$B$9,"")</x:f>
        <x:v>2.740296933151152</x:v>
      </x:c>
      <x:c r="X330" s="10" t="str">
        <x:f>IF(ISNUMBER(J330),SUM(G330,I330),"")</x:f>
      </x:c>
      <x:c r="Y330" s="10" t="str">
        <x:f>IF(ISNUMBER(K330),COUNTIFS($K$7:$K$1929,"&gt;"&amp;K330)+1,"")</x:f>
      </x:c>
      <x:c r="Z330" s="9" t="str"/>
      <x:c r="AA330" s="15" t="n">
        <x:v>46108</x:v>
      </x:c>
      <x:c r="AB330" s="9" t="str">
        <x:v>Unknown</x:v>
      </x:c>
    </x:row>
    <x:row r="331" ht="50" customHeight="1">
      <x:c r="A331" s="10" t="n">
        <x:f>IF(ISNUMBER(F331),RANK(F331,$F$7:$F$1929,0),"")</x:f>
        <x:v>271</x:v>
      </x:c>
      <x:c r="B331" s="9" t="str">
        <x:v>Clive Christian</x:v>
      </x:c>
      <x:c r="C331" s="9" t="str">
        <x:v>X for Men</x:v>
      </x:c>
      <x:c r="D331" s="9" t="str">
        <x:v>Not recorded</x:v>
      </x:c>
      <x:c r="E331" s="11" t="n">
        <x:v>2001</x:v>
      </x:c>
      <x:c r="F331" s="13" t="n">
        <x:v>8.2</x:v>
      </x:c>
      <x:c r="G331" s="10" t="n">
        <x:v>683</x:v>
      </x:c>
      <x:c r="H331" s="12" t="n">
        <x:v>4.35</x:v>
      </x:c>
      <x:c r="I331" s="10" t="n">
        <x:v>1727</x:v>
      </x:c>
      <x:c r="J331" s="12" t="str">
        <x:f>IF(AND(M331="URL identity aligns",ISNUMBER(F331),ISNUMBER(H331),G331&gt;0,I331&gt;0,SUM(V331:W331)&gt;0),(F331*V331+((H331-1)/4*10)*W331)/SUM(V331:W331),"")</x:f>
      </x:c>
      <x:c r="K331" s="12" t="str">
        <x:f>IF(ISNUMBER(J331),(X331*J331+'Method'!$B$10*'Method'!$B$11)/(X331+'Method'!$B$10),"")</x:f>
      </x:c>
      <x:c r="L331" s="10" t="str">
        <x:f>IF(ISNUMBER(J331),COUNTIFS($J$7:$J$1929,"&gt;"&amp;J331)+1,"")</x:f>
      </x:c>
      <x:c r="M331" s="9" t="str">
        <x:v>Review required</x:v>
      </x:c>
      <x:c r="N331" s="9" t="str">
        <x:v>Concentration not explicit on both saved identities</x:v>
      </x:c>
      <x:c r="O331" s="9" t="str">
        <x:v>https://www.parfumo.com/Perfumes/Clive_Christian/x-for-men</x:v>
      </x:c>
      <x:c r="P331" s="9" t="str">
        <x:v>https://www.fragrantica.com/perfume/Clive-Christian/X-For-Men-4650.html</x:v>
      </x:c>
      <x:c r="Q331" s="9" t="str">
        <x:v>https://media.parfumo.com/perfumes/a5/a53453-x-for-men-clive-christian_1200.jpg?width=720&amp;aspect_ratio=1:1</x:v>
      </x:c>
      <x:c r="R331" s="9" t="str">
        <x:v>https://fimgs.net/mdimg/perfume-thumbs/375x500.4650.jpg</x:v>
      </x:c>
      <x:c r="S331" s="9" t="str">
        <x:v>X for Men</x:v>
      </x:c>
      <x:c r="T331" s="11" t="str">
        <x:v>2001</x:v>
      </x:c>
      <x:c r="U331" s="10" t="n">
        <x:v>976</x:v>
      </x:c>
      <x:c r="V331" s="14" t="n">
        <x:f>IF(AND(ISNUMBER(G331),G331&gt;0),LOG10(G331)*'Method'!$B$8,"")</x:f>
        <x:v>3.401304844417836</x:v>
      </x:c>
      <x:c r="W331" s="14" t="n">
        <x:f>IF(AND(ISNUMBER(I331),I331&gt;0),LOG10(I331)*'Method'!$B$9,"")</x:f>
        <x:v>2.589833870053968</x:v>
      </x:c>
      <x:c r="X331" s="10" t="str">
        <x:f>IF(ISNUMBER(J331),SUM(G331,I331),"")</x:f>
      </x:c>
      <x:c r="Y331" s="10" t="str">
        <x:f>IF(ISNUMBER(K331),COUNTIFS($K$7:$K$1929,"&gt;"&amp;K331)+1,"")</x:f>
      </x:c>
      <x:c r="Z331" s="9" t="str"/>
      <x:c r="AA331" s="15" t="n">
        <x:v>46108</x:v>
      </x:c>
      <x:c r="AB331" s="9" t="str">
        <x:v>Unknown</x:v>
      </x:c>
    </x:row>
    <x:row r="332" ht="50" customHeight="1">
      <x:c r="A332" s="10" t="n">
        <x:f>IF(ISNUMBER(F332),RANK(F332,$F$7:$F$1929,0),"")</x:f>
        <x:v>271</x:v>
      </x:c>
      <x:c r="B332" s="9" t="str">
        <x:v>Stéphane Humbert Lucas</x:v>
      </x:c>
      <x:c r="C332" s="9" t="str">
        <x:v>Taklamakan</x:v>
      </x:c>
      <x:c r="D332" s="9" t="str">
        <x:v>Not recorded</x:v>
      </x:c>
      <x:c r="E332" s="11" t="n">
        <x:v>2016</x:v>
      </x:c>
      <x:c r="F332" s="13" t="n">
        <x:v>8.2</x:v>
      </x:c>
      <x:c r="G332" s="10" t="n">
        <x:v>663</x:v>
      </x:c>
      <x:c r="H332" s="12" t="n">
        <x:v>4.29</x:v>
      </x:c>
      <x:c r="I332" s="10" t="n">
        <x:v>731</x:v>
      </x:c>
      <x:c r="J332" s="12" t="str">
        <x:f>IF(AND(M332="URL identity aligns",ISNUMBER(F332),ISNUMBER(H332),G332&gt;0,I332&gt;0,SUM(V332:W332)&gt;0),(F332*V332+((H332-1)/4*10)*W332)/SUM(V332:W332),"")</x:f>
      </x:c>
      <x:c r="K332" s="12" t="str">
        <x:f>IF(ISNUMBER(J332),(X332*J332+'Method'!$B$10*'Method'!$B$11)/(X332+'Method'!$B$10),"")</x:f>
      </x:c>
      <x:c r="L332" s="10" t="str">
        <x:f>IF(ISNUMBER(J332),COUNTIFS($J$7:$J$1929,"&gt;"&amp;J332)+1,"")</x:f>
      </x:c>
      <x:c r="M332" s="9" t="str">
        <x:v>Review required</x:v>
      </x:c>
      <x:c r="N332" s="9" t="str">
        <x:v>Concentration not explicit on both saved identities</x:v>
      </x:c>
      <x:c r="O332" s="9" t="str">
        <x:v>https://www.parfumo.com/Perfumes/Stephane_Humbert_Lucas/Taklamakan</x:v>
      </x:c>
      <x:c r="P332" s="9" t="str">
        <x:v>https://www.fragrantica.com/perfume/Stephane-Humbert-Lucas-777/Taklamakan-37670.html</x:v>
      </x:c>
      <x:c r="Q332" s="9" t="str">
        <x:v>https://media.parfumo.com/perfumes/06/06a02f-taklamakan-stephane-humbert-lucas_1200.jpg?width=720&amp;aspect_ratio=1:1</x:v>
      </x:c>
      <x:c r="R332" s="9" t="str">
        <x:v>https://fimgs.net/mdimg/perfume-thumbs/375x500.37670.jpg</x:v>
      </x:c>
      <x:c r="S332" s="9" t="str">
        <x:v>Taklamakan</x:v>
      </x:c>
      <x:c r="T332" s="11" t="str">
        <x:v>2016</x:v>
      </x:c>
      <x:c r="U332" s="10" t="n">
        <x:v>152</x:v>
      </x:c>
      <x:c r="V332" s="14" t="n">
        <x:f>IF(AND(ISNUMBER(G332),G332&gt;0),LOG10(G332)*'Method'!$B$8,"")</x:f>
        <x:v>3.385816234085724</x:v>
      </x:c>
      <x:c r="W332" s="14" t="n">
        <x:f>IF(AND(ISNUMBER(I332),I332&gt;0),LOG10(I332)*'Method'!$B$9,"")</x:f>
        <x:v>2.291133901566288</x:v>
      </x:c>
      <x:c r="X332" s="10" t="str">
        <x:f>IF(ISNUMBER(J332),SUM(G332,I332),"")</x:f>
      </x:c>
      <x:c r="Y332" s="10" t="str">
        <x:f>IF(ISNUMBER(K332),COUNTIFS($K$7:$K$1929,"&gt;"&amp;K332)+1,"")</x:f>
      </x:c>
      <x:c r="Z332" s="9" t="str"/>
      <x:c r="AA332" s="15" t="n">
        <x:v>46108</x:v>
      </x:c>
      <x:c r="AB332" s="9" t="str">
        <x:v>Unknown</x:v>
      </x:c>
    </x:row>
    <x:row r="333" ht="50" customHeight="1">
      <x:c r="A333" s="10" t="n">
        <x:f>IF(ISNUMBER(F333),RANK(F333,$F$7:$F$1929,0),"")</x:f>
        <x:v>271</x:v>
      </x:c>
      <x:c r="B333" s="9" t="str">
        <x:v>Afnan</x:v>
      </x:c>
      <x:c r="C333" s="9" t="str">
        <x:v>Supremacy Collector's Edition Afnan Perfumes</x:v>
      </x:c>
      <x:c r="D333" s="9" t="str">
        <x:v>Parfum</x:v>
      </x:c>
      <x:c r="E333" s="11" t="n">
        <x:v>2024</x:v>
      </x:c>
      <x:c r="F333" s="13" t="n">
        <x:v>8.2</x:v>
      </x:c>
      <x:c r="G333" s="10" t="n">
        <x:v>659</x:v>
      </x:c>
      <x:c r="H333" s="12" t="n">
        <x:v>4.51</x:v>
      </x:c>
      <x:c r="I333" s="10" t="n">
        <x:v>5797</x:v>
      </x:c>
      <x:c r="J333" s="12" t="str">
        <x:f>IF(AND(M333="URL identity aligns",ISNUMBER(F333),ISNUMBER(H333),G333&gt;0,I333&gt;0,SUM(V333:W333)&gt;0),(F333*V333+((H333-1)/4*10)*W333)/SUM(V333:W333),"")</x:f>
      </x:c>
      <x:c r="K333" s="12" t="str">
        <x:f>IF(ISNUMBER(J333),(X333*J333+'Method'!$B$10*'Method'!$B$11)/(X333+'Method'!$B$10),"")</x:f>
      </x:c>
      <x:c r="L333" s="10" t="str">
        <x:f>IF(ISNUMBER(J333),COUNTIFS($J$7:$J$1929,"&gt;"&amp;J333)+1,"")</x:f>
      </x:c>
      <x:c r="M333" s="9" t="str">
        <x:v>Review required</x:v>
      </x:c>
      <x:c r="N333" s="9" t="str">
        <x:v>Brand differs between product URLs; Export brand differs from Parfumo URL; Product, variant, gender or year terms differ between URLs; Concentration not explicit on both saved identities</x:v>
      </x:c>
      <x:c r="O333" s="9" t="str">
        <x:v>https://www.parfumo.com/Perfumes/Afnan_Perfumes/supremacy-collector-s-edition</x:v>
      </x:c>
      <x:c r="P333" s="9" t="str">
        <x:v>https://www.fragrantica.com/perfume/Afnan/Supremacy-Collector-s-Edition-Pour-Homme-98689.html</x:v>
      </x:c>
      <x:c r="Q333" s="9" t="str">
        <x:v>https://media.parfumo.com/perfumes/0f/0f95f8-supremacy-collector-s-edition-afnan-perfumes_1200.jpg?width=720&amp;aspect_ratio=1:1</x:v>
      </x:c>
      <x:c r="R333" s="9" t="str">
        <x:v>https://fimgs.net/mdimg/perfume-thumbs/375x500.98689.jpg</x:v>
      </x:c>
      <x:c r="S333" s="9" t="str">
        <x:v>Supremacy Collector's Edition Afnan Perfumes</x:v>
      </x:c>
      <x:c r="T333" s="11" t="str">
        <x:v>2024</x:v>
      </x:c>
      <x:c r="U333" s="10" t="n">
        <x:v>160</x:v>
      </x:c>
      <x:c r="V333" s="14" t="n">
        <x:f>IF(AND(ISNUMBER(G333),G333&gt;0),LOG10(G333)*'Method'!$B$8,"")</x:f>
        <x:v>3.382662497512812</x:v>
      </x:c>
      <x:c r="W333" s="14" t="n">
        <x:f>IF(AND(ISNUMBER(I333),I333&gt;0),LOG10(I333)*'Method'!$B$9,"")</x:f>
        <x:v>3.010562640296616</x:v>
      </x:c>
      <x:c r="X333" s="10" t="str">
        <x:f>IF(ISNUMBER(J333),SUM(G333,I333),"")</x:f>
      </x:c>
      <x:c r="Y333" s="10" t="str">
        <x:f>IF(ISNUMBER(K333),COUNTIFS($K$7:$K$1929,"&gt;"&amp;K333)+1,"")</x:f>
      </x:c>
      <x:c r="Z333" s="9" t="str"/>
      <x:c r="AA333" s="15" t="n">
        <x:v>46108</x:v>
      </x:c>
      <x:c r="AB333" s="9" t="str">
        <x:v>Unknown</x:v>
      </x:c>
    </x:row>
    <x:row r="334" ht="50" customHeight="1">
      <x:c r="A334" s="10" t="n">
        <x:f>IF(ISNUMBER(F334),RANK(F334,$F$7:$F$1929,0),"")</x:f>
        <x:v>271</x:v>
      </x:c>
      <x:c r="B334" s="9" t="str">
        <x:v>Roja Parfums</x:v>
      </x:c>
      <x:c r="C334" s="9" t="str">
        <x:v>Sweetie Aoud</x:v>
      </x:c>
      <x:c r="D334" s="9" t="str">
        <x:v>Parfum</x:v>
      </x:c>
      <x:c r="E334" s="11" t="n">
        <x:v>2015</x:v>
      </x:c>
      <x:c r="F334" s="13" t="n">
        <x:v>8.2</x:v>
      </x:c>
      <x:c r="G334" s="10" t="n">
        <x:v>656</x:v>
      </x:c>
      <x:c r="H334" s="12" t="n">
        <x:v>4.32</x:v>
      </x:c>
      <x:c r="I334" s="10" t="n">
        <x:v>1142</x:v>
      </x:c>
      <x:c r="J334" s="12" t="str">
        <x:f>IF(AND(M334="URL identity aligns",ISNUMBER(F334),ISNUMBER(H334),G334&gt;0,I334&gt;0,SUM(V334:W334)&gt;0),(F334*V334+((H334-1)/4*10)*W334)/SUM(V334:W334),"")</x:f>
      </x:c>
      <x:c r="K334" s="12" t="str">
        <x:f>IF(ISNUMBER(J334),(X334*J334+'Method'!$B$10*'Method'!$B$11)/(X334+'Method'!$B$10),"")</x:f>
      </x:c>
      <x:c r="L334" s="10" t="str">
        <x:f>IF(ISNUMBER(J334),COUNTIFS($J$7:$J$1929,"&gt;"&amp;J334)+1,"")</x:f>
      </x:c>
      <x:c r="M334" s="9" t="str">
        <x:v>Review required</x:v>
      </x:c>
      <x:c r="N334" s="9" t="str">
        <x:v>Concentration not explicit on both saved identities</x:v>
      </x:c>
      <x:c r="O334" s="9" t="str">
        <x:v>https://www.parfumo.com/Perfumes/Roja_Parfums/Sweetie_Aoud</x:v>
      </x:c>
      <x:c r="P334" s="9" t="str">
        <x:v>https://www.fragrantica.com/perfume/Roja-Dove/Sweetie-Aoud-31493.html</x:v>
      </x:c>
      <x:c r="Q334" s="9" t="str">
        <x:v>https://media.parfumo.com/perfumes/a3/a34050-sweetie-aoud-roja-parfums_1200.jpg?width=720&amp;aspect_ratio=1:1</x:v>
      </x:c>
      <x:c r="R334" s="9" t="str">
        <x:v>https://fimgs.net/mdimg/perfume-thumbs/375x500.31493.jpg</x:v>
      </x:c>
      <x:c r="S334" s="9" t="str">
        <x:v>Sweetie Aoud</x:v>
      </x:c>
      <x:c r="T334" s="11" t="str">
        <x:v>2015</x:v>
      </x:c>
      <x:c r="U334" s="10" t="n">
        <x:v>110</x:v>
      </x:c>
      <x:c r="V334" s="14" t="n">
        <x:f>IF(AND(ISNUMBER(G334),G334&gt;0),LOG10(G334)*'Method'!$B$8,"")</x:f>
        <x:v>3.380284607250792</x:v>
      </x:c>
      <x:c r="W334" s="14" t="n">
        <x:f>IF(AND(ISNUMBER(I334),I334&gt;0),LOG10(I334)*'Method'!$B$9,"")</x:f>
        <x:v>2.446132883127864</x:v>
      </x:c>
      <x:c r="X334" s="10" t="str">
        <x:f>IF(ISNUMBER(J334),SUM(G334,I334),"")</x:f>
      </x:c>
      <x:c r="Y334" s="10" t="str">
        <x:f>IF(ISNUMBER(K334),COUNTIFS($K$7:$K$1929,"&gt;"&amp;K334)+1,"")</x:f>
      </x:c>
      <x:c r="Z334" s="9" t="str"/>
      <x:c r="AA334" s="15" t="n">
        <x:v>46108</x:v>
      </x:c>
      <x:c r="AB334" s="9" t="str">
        <x:v>Unknown</x:v>
      </x:c>
    </x:row>
    <x:row r="335" ht="50" customHeight="1">
      <x:c r="A335" s="10" t="n">
        <x:f>IF(ISNUMBER(F335),RANK(F335,$F$7:$F$1929,0),"")</x:f>
        <x:v>271</x:v>
      </x:c>
      <x:c r="B335" s="9" t="str">
        <x:v>Clive Christian</x:v>
      </x:c>
      <x:c r="C335" s="9" t="str">
        <x:v>1872 for Men</x:v>
      </x:c>
      <x:c r="D335" s="9" t="str">
        <x:v>Not recorded</x:v>
      </x:c>
      <x:c r="E335" s="11" t="n">
        <x:v>2001</x:v>
      </x:c>
      <x:c r="F335" s="13" t="n">
        <x:v>8.2</x:v>
      </x:c>
      <x:c r="G335" s="10" t="n">
        <x:v>597</x:v>
      </x:c>
      <x:c r="H335" s="12" t="n">
        <x:v>4.32</x:v>
      </x:c>
      <x:c r="I335" s="10" t="n">
        <x:v>1558</x:v>
      </x:c>
      <x:c r="J335" s="12" t="str">
        <x:f>IF(AND(M335="URL identity aligns",ISNUMBER(F335),ISNUMBER(H335),G335&gt;0,I335&gt;0,SUM(V335:W335)&gt;0),(F335*V335+((H335-1)/4*10)*W335)/SUM(V335:W335),"")</x:f>
      </x:c>
      <x:c r="K335" s="12" t="str">
        <x:f>IF(ISNUMBER(J335),(X335*J335+'Method'!$B$10*'Method'!$B$11)/(X335+'Method'!$B$10),"")</x:f>
      </x:c>
      <x:c r="L335" s="10" t="str">
        <x:f>IF(ISNUMBER(J335),COUNTIFS($J$7:$J$1929,"&gt;"&amp;J335)+1,"")</x:f>
      </x:c>
      <x:c r="M335" s="9" t="str">
        <x:v>Review required</x:v>
      </x:c>
      <x:c r="N335" s="9" t="str">
        <x:v>Concentration not explicit on both saved identities</x:v>
      </x:c>
      <x:c r="O335" s="9" t="str">
        <x:v>https://www.parfumo.com/Perfumes/Clive_Christian/1872-for-men</x:v>
      </x:c>
      <x:c r="P335" s="9" t="str">
        <x:v>https://www.fragrantica.com/perfume/Clive-Christian/1872-For-Men-4646.html</x:v>
      </x:c>
      <x:c r="Q335" s="9" t="str">
        <x:v>https://media.parfumo.com/perfumes/b0/b0b8f3-1872-for-men-clive-christian_1200.jpg?width=720&amp;aspect_ratio=1:1</x:v>
      </x:c>
      <x:c r="R335" s="9" t="str">
        <x:v>https://fimgs.net/mdimg/perfume-thumbs/375x500.4646.jpg</x:v>
      </x:c>
      <x:c r="S335" s="9" t="str">
        <x:v>1872 for Men</x:v>
      </x:c>
      <x:c r="T335" s="11" t="str">
        <x:v>2001</x:v>
      </x:c>
      <x:c r="U335" s="10" t="n">
        <x:v>62</x:v>
      </x:c>
      <x:c r="V335" s="14" t="n">
        <x:f>IF(AND(ISNUMBER(G335),G335&gt;0),LOG10(G335)*'Method'!$B$8,"")</x:f>
        <x:v>3.3311691973552437</x:v>
      </x:c>
      <x:c r="W335" s="14" t="n">
        <x:f>IF(AND(ISNUMBER(I335),I335&gt;0),LOG10(I335)*'Method'!$B$9,"")</x:f>
        <x:v>2.55405396266924</x:v>
      </x:c>
      <x:c r="X335" s="10" t="str">
        <x:f>IF(ISNUMBER(J335),SUM(G335,I335),"")</x:f>
      </x:c>
      <x:c r="Y335" s="10" t="str">
        <x:f>IF(ISNUMBER(K335),COUNTIFS($K$7:$K$1929,"&gt;"&amp;K335)+1,"")</x:f>
      </x:c>
      <x:c r="Z335" s="9" t="str"/>
      <x:c r="AA335" s="15" t="n">
        <x:v>46108</x:v>
      </x:c>
      <x:c r="AB335" s="9" t="str">
        <x:v>Unknown</x:v>
      </x:c>
    </x:row>
    <x:row r="336" ht="50" customHeight="1">
      <x:c r="A336" s="10" t="n">
        <x:f>IF(ISNUMBER(F336),RANK(F336,$F$7:$F$1929,0),"")</x:f>
        <x:v>271</x:v>
      </x:c>
      <x:c r="B336" s="9" t="str">
        <x:v>Giorgio Armani</x:v>
      </x:c>
      <x:c r="C336" s="9" t="str">
        <x:v>Armani Privé - Oud Royal</x:v>
      </x:c>
      <x:c r="D336" s="9" t="str">
        <x:v>Not recorded</x:v>
      </x:c>
      <x:c r="E336" s="11" t="n">
        <x:v>2010</x:v>
      </x:c>
      <x:c r="F336" s="13" t="n">
        <x:v>8.2</x:v>
      </x:c>
      <x:c r="G336" s="10" t="n">
        <x:v>586</x:v>
      </x:c>
      <x:c r="H336" s="12" t="n">
        <x:v>4.38</x:v>
      </x:c>
      <x:c r="I336" s="10" t="n">
        <x:v>1696</x:v>
      </x:c>
      <x:c r="J336" s="12" t="str">
        <x:f>IF(AND(M336="URL identity aligns",ISNUMBER(F336),ISNUMBER(H336),G336&gt;0,I336&gt;0,SUM(V336:W336)&gt;0),(F336*V336+((H336-1)/4*10)*W336)/SUM(V336:W336),"")</x:f>
      </x:c>
      <x:c r="K336" s="12" t="str">
        <x:f>IF(ISNUMBER(J336),(X336*J336+'Method'!$B$10*'Method'!$B$11)/(X336+'Method'!$B$10),"")</x:f>
      </x:c>
      <x:c r="L336" s="10" t="str">
        <x:f>IF(ISNUMBER(J336),COUNTIFS($J$7:$J$1929,"&gt;"&amp;J336)+1,"")</x:f>
      </x:c>
      <x:c r="M336" s="9" t="str">
        <x:v>Review required</x:v>
      </x:c>
      <x:c r="N336" s="9" t="str">
        <x:v>Concentration not explicit on both saved identities</x:v>
      </x:c>
      <x:c r="O336" s="9" t="str">
        <x:v>https://www.parfumo.com/Perfumes/Giorgio_Armani/Armani_Prive_Oud_Royal</x:v>
      </x:c>
      <x:c r="P336" s="9" t="str">
        <x:v>https://www.fragrantica.com/perfume/Giorgio-Armani/Armani-Prive-Oud-Royal-10884.html</x:v>
      </x:c>
      <x:c r="Q336" s="9" t="str">
        <x:v>https://media.parfumo.com/perfumes/ad/ad182f-armani-prive-oud-royal-giorgio-armani_1200.jpg?width=720&amp;aspect_ratio=1:1</x:v>
      </x:c>
      <x:c r="R336" s="9" t="str">
        <x:v>https://fimgs.net/mdimg/perfume-thumbs/375x500.10884.jpg</x:v>
      </x:c>
      <x:c r="S336" s="9" t="str">
        <x:v>Armani Privé - Oud Royal</x:v>
      </x:c>
      <x:c r="T336" s="11" t="str">
        <x:v>2010</x:v>
      </x:c>
      <x:c r="U336" s="10" t="n">
        <x:v>1656</x:v>
      </x:c>
      <x:c r="V336" s="14" t="n">
        <x:f>IF(AND(ISNUMBER(G336),G336&gt;0),LOG10(G336)*'Method'!$B$8,"")</x:f>
        <x:v>3.3214771392217077</x:v>
      </x:c>
      <x:c r="W336" s="14" t="n">
        <x:f>IF(AND(ISNUMBER(I336),I336&gt;0),LOG10(I336)*'Method'!$B$9,"")</x:f>
        <x:v>2.5835406783365524</x:v>
      </x:c>
      <x:c r="X336" s="10" t="str">
        <x:f>IF(ISNUMBER(J336),SUM(G336,I336),"")</x:f>
      </x:c>
      <x:c r="Y336" s="10" t="str">
        <x:f>IF(ISNUMBER(K336),COUNTIFS($K$7:$K$1929,"&gt;"&amp;K336)+1,"")</x:f>
      </x:c>
      <x:c r="Z336" s="9" t="str"/>
      <x:c r="AA336" s="15" t="n">
        <x:v>46108</x:v>
      </x:c>
      <x:c r="AB336" s="9" t="str">
        <x:v>Unknown</x:v>
      </x:c>
    </x:row>
    <x:row r="337" ht="50" customHeight="1">
      <x:c r="A337" s="10" t="n">
        <x:f>IF(ISNUMBER(F337),RANK(F337,$F$7:$F$1929,0),"")</x:f>
        <x:v>271</x:v>
      </x:c>
      <x:c r="B337" s="9" t="str">
        <x:v>Hermès</x:v>
      </x:c>
      <x:c r="C337" s="9" t="str">
        <x:v>Bel Ami</x:v>
      </x:c>
      <x:c r="D337" s="9" t="str">
        <x:v>Eau de Toilette</x:v>
      </x:c>
      <x:c r="E337" s="11" t="n">
        <x:v>1986</x:v>
      </x:c>
      <x:c r="F337" s="13" t="n">
        <x:v>8.2</x:v>
      </x:c>
      <x:c r="G337" s="10" t="n">
        <x:v>584</x:v>
      </x:c>
      <x:c r="H337" s="12" t="n">
        <x:v>4.37</x:v>
      </x:c>
      <x:c r="I337" s="10" t="n">
        <x:v>2116</x:v>
      </x:c>
      <x:c r="J337" s="12" t="str">
        <x:f>IF(AND(M337="URL identity aligns",ISNUMBER(F337),ISNUMBER(H337),G337&gt;0,I337&gt;0,SUM(V337:W337)&gt;0),(F337*V337+((H337-1)/4*10)*W337)/SUM(V337:W337),"")</x:f>
      </x:c>
      <x:c r="K337" s="12" t="str">
        <x:f>IF(ISNUMBER(J337),(X337*J337+'Method'!$B$10*'Method'!$B$11)/(X337+'Method'!$B$10),"")</x:f>
      </x:c>
      <x:c r="L337" s="10" t="str">
        <x:f>IF(ISNUMBER(J337),COUNTIFS($J$7:$J$1929,"&gt;"&amp;J337)+1,"")</x:f>
      </x:c>
      <x:c r="M337" s="9" t="str">
        <x:v>Review required</x:v>
      </x:c>
      <x:c r="N337" s="9" t="str">
        <x:v>Concentration not explicit on both saved identities</x:v>
      </x:c>
      <x:c r="O337" s="9" t="str">
        <x:v>https://www.parfumo.com/Perfumes/Hermes/Bel_Ami_Eau_de_Toilette</x:v>
      </x:c>
      <x:c r="P337" s="9" t="str">
        <x:v>https://www.fragrantica.com/perfume/Hermes/Bel-Ami-25.html</x:v>
      </x:c>
      <x:c r="Q337" s="9" t="str">
        <x:v>https://media.parfumo.com/perfumes/1e/1e3aed-bel-ami-eau-de-toilette-hermes_1200.jpg?width=720&amp;aspect_ratio=1:1</x:v>
      </x:c>
      <x:c r="R337" s="9" t="str">
        <x:v>https://fimgs.net/mdimg/perfume-thumbs/375x500.25.jpg</x:v>
      </x:c>
      <x:c r="S337" s="9" t="str">
        <x:v>Bel Ami</x:v>
      </x:c>
      <x:c r="T337" s="11" t="str">
        <x:v>1986</x:v>
      </x:c>
      <x:c r="U337" s="10" t="n">
        <x:v>659</x:v>
      </x:c>
      <x:c r="V337" s="14" t="n">
        <x:f>IF(AND(ISNUMBER(G337),G337&gt;0),LOG10(G337)*'Method'!$B$8,"")</x:f>
        <x:v>3.31969541653488</x:v>
      </x:c>
      <x:c r="W337" s="14" t="n">
        <x:f>IF(AND(ISNUMBER(I337),I337&gt;0),LOG10(I337)*'Method'!$B$9,"")</x:f>
        <x:v>2.66041253069052</x:v>
      </x:c>
      <x:c r="X337" s="10" t="str">
        <x:f>IF(ISNUMBER(J337),SUM(G337,I337),"")</x:f>
      </x:c>
      <x:c r="Y337" s="10" t="str">
        <x:f>IF(ISNUMBER(K337),COUNTIFS($K$7:$K$1929,"&gt;"&amp;K337)+1,"")</x:f>
      </x:c>
      <x:c r="Z337" s="9" t="str"/>
      <x:c r="AA337" s="15" t="n">
        <x:v>46108</x:v>
      </x:c>
      <x:c r="AB337" s="9" t="str">
        <x:v>Unknown</x:v>
      </x:c>
    </x:row>
    <x:row r="338" ht="50" customHeight="1">
      <x:c r="A338" s="10" t="n">
        <x:f>IF(ISNUMBER(F338),RANK(F338,$F$7:$F$1929,0),"")</x:f>
        <x:v>271</x:v>
      </x:c>
      <x:c r="B338" s="9" t="str">
        <x:v>Xerjoff</x:v>
      </x:c>
      <x:c r="C338" s="9" t="str">
        <x:v>Purple Accento</x:v>
      </x:c>
      <x:c r="D338" s="9" t="str">
        <x:v>Not recorded</x:v>
      </x:c>
      <x:c r="E338" s="11" t="n">
        <x:v>2016</x:v>
      </x:c>
      <x:c r="F338" s="13" t="n">
        <x:v>8.2</x:v>
      </x:c>
      <x:c r="G338" s="10" t="n">
        <x:v>566</x:v>
      </x:c>
      <x:c r="H338" s="12" t="n">
        <x:v>4.05</x:v>
      </x:c>
      <x:c r="I338" s="10" t="n">
        <x:v>176</x:v>
      </x:c>
      <x:c r="J338" s="12" t="str">
        <x:f>IF(AND(M338="URL identity aligns",ISNUMBER(F338),ISNUMBER(H338),G338&gt;0,I338&gt;0,SUM(V338:W338)&gt;0),(F338*V338+((H338-1)/4*10)*W338)/SUM(V338:W338),"")</x:f>
      </x:c>
      <x:c r="K338" s="12" t="str">
        <x:f>IF(ISNUMBER(J338),(X338*J338+'Method'!$B$10*'Method'!$B$11)/(X338+'Method'!$B$10),"")</x:f>
      </x:c>
      <x:c r="L338" s="10" t="str">
        <x:f>IF(ISNUMBER(J338),COUNTIFS($J$7:$J$1929,"&gt;"&amp;J338)+1,"")</x:f>
      </x:c>
      <x:c r="M338" s="9" t="str">
        <x:v>Review required</x:v>
      </x:c>
      <x:c r="N338" s="9" t="str">
        <x:v>Product, variant, gender or year terms differ between URLs; Concentration not explicit on both saved identities</x:v>
      </x:c>
      <x:c r="O338" s="9" t="str">
        <x:v>https://www.parfumo.com/Perfumes/Xerjoff/Purple_Accento</x:v>
      </x:c>
      <x:c r="P338" s="9" t="str">
        <x:v>https://www.fragrantica.com/perfume/Xerjoff/Purple-Accento-Crystal-Edition-65616.html</x:v>
      </x:c>
      <x:c r="Q338" s="9" t="str">
        <x:v>https://media.parfumo.com/perfumes/1d/1d0586_purple-accento-xerjoff_1200.jpg?width=720&amp;aspect_ratio=1:1</x:v>
      </x:c>
      <x:c r="R338" s="9" t="str">
        <x:v>https://fimgs.net/mdimg/perfume-thumbs/375x500.65616.jpg</x:v>
      </x:c>
      <x:c r="S338" s="9" t="str">
        <x:v>Purple Accento</x:v>
      </x:c>
      <x:c r="T338" s="11" t="str">
        <x:v>2016</x:v>
      </x:c>
      <x:c r="U338" s="10" t="n">
        <x:v>1255</x:v>
      </x:c>
      <x:c r="V338" s="14" t="n">
        <x:f>IF(AND(ISNUMBER(G338),G338&gt;0),LOG10(G338)*'Method'!$B$8,"")</x:f>
        <x:v>3.303379717425924</x:v>
      </x:c>
      <x:c r="W338" s="14" t="n">
        <x:f>IF(AND(ISNUMBER(I338),I338&gt;0),LOG10(I338)*'Method'!$B$9,"")</x:f>
        <x:v>1.7964101342513201</x:v>
      </x:c>
      <x:c r="X338" s="10" t="str">
        <x:f>IF(ISNUMBER(J338),SUM(G338,I338),"")</x:f>
      </x:c>
      <x:c r="Y338" s="10" t="str">
        <x:f>IF(ISNUMBER(K338),COUNTIFS($K$7:$K$1929,"&gt;"&amp;K338)+1,"")</x:f>
      </x:c>
      <x:c r="Z338" s="9" t="str"/>
      <x:c r="AA338" s="15" t="n">
        <x:v>46108</x:v>
      </x:c>
      <x:c r="AB338" s="9" t="str">
        <x:v>Unknown</x:v>
      </x:c>
    </x:row>
    <x:row r="339" ht="50" customHeight="1">
      <x:c r="A339" s="10" t="n">
        <x:f>IF(ISNUMBER(F339),RANK(F339,$F$7:$F$1929,0),"")</x:f>
        <x:v>271</x:v>
      </x:c>
      <x:c r="B339" s="9" t="str">
        <x:v>Amouage</x:v>
      </x:c>
      <x:c r="C339" s="9" t="str">
        <x:v>Decision</x:v>
      </x:c>
      <x:c r="D339" s="9" t="str">
        <x:v>Not recorded</x:v>
      </x:c>
      <x:c r="E339" s="11" t="n">
        <x:v>2025</x:v>
      </x:c>
      <x:c r="F339" s="13" t="n">
        <x:v>8.2</x:v>
      </x:c>
      <x:c r="G339" s="10" t="n">
        <x:v>561</x:v>
      </x:c>
      <x:c r="H339" s="12" t="n">
        <x:v>4.3</x:v>
      </x:c>
      <x:c r="I339" s="10" t="n">
        <x:v>1399</x:v>
      </x:c>
      <x:c r="J339" s="12" t="str">
        <x:f>IF(AND(M339="URL identity aligns",ISNUMBER(F339),ISNUMBER(H339),G339&gt;0,I339&gt;0,SUM(V339:W339)&gt;0),(F339*V339+((H339-1)/4*10)*W339)/SUM(V339:W339),"")</x:f>
      </x:c>
      <x:c r="K339" s="12" t="str">
        <x:f>IF(ISNUMBER(J339),(X339*J339+'Method'!$B$10*'Method'!$B$11)/(X339+'Method'!$B$10),"")</x:f>
      </x:c>
      <x:c r="L339" s="10" t="str">
        <x:f>IF(ISNUMBER(J339),COUNTIFS($J$7:$J$1929,"&gt;"&amp;J339)+1,"")</x:f>
      </x:c>
      <x:c r="M339" s="9" t="str">
        <x:v>Review required</x:v>
      </x:c>
      <x:c r="N339" s="9" t="str">
        <x:v>Concentration not explicit on both saved identities</x:v>
      </x:c>
      <x:c r="O339" s="9" t="str">
        <x:v>https://www.parfumo.com/Perfumes/Amouage/decision</x:v>
      </x:c>
      <x:c r="P339" s="9" t="str">
        <x:v>https://www.fragrantica.com/perfume/Amouage/Decision-103892.html</x:v>
      </x:c>
      <x:c r="Q339" s="9" t="str">
        <x:v>https://media.parfumo.com/perfumes/53/538025_decision-amouage_1200.jpg?width=720&amp;aspect_ratio=1:1</x:v>
      </x:c>
      <x:c r="R339" s="9" t="str">
        <x:v>https://fimgs.net/mdimg/perfume-thumbs/375x500.103892.jpg</x:v>
      </x:c>
      <x:c r="S339" s="9" t="str">
        <x:v>Decision</x:v>
      </x:c>
      <x:c r="T339" s="11" t="str">
        <x:v>2025</x:v>
      </x:c>
      <x:c r="U339" s="10" t="n">
        <x:v>1013</x:v>
      </x:c>
      <x:c r="V339" s="14" t="n">
        <x:f>IF(AND(ISNUMBER(G339),G339&gt;0),LOG10(G339)*'Method'!$B$8,"")</x:f>
        <x:v>3.2987554335073916</x:v>
      </x:c>
      <x:c r="W339" s="14" t="n">
        <x:f>IF(AND(ISNUMBER(I339),I339&gt;0),LOG10(I339)*'Method'!$B$9,"")</x:f>
        <x:v>2.516654171593464</x:v>
      </x:c>
      <x:c r="X339" s="10" t="str">
        <x:f>IF(ISNUMBER(J339),SUM(G339,I339),"")</x:f>
      </x:c>
      <x:c r="Y339" s="10" t="str">
        <x:f>IF(ISNUMBER(K339),COUNTIFS($K$7:$K$1929,"&gt;"&amp;K339)+1,"")</x:f>
      </x:c>
      <x:c r="Z339" s="9" t="str"/>
      <x:c r="AA339" s="15" t="n">
        <x:v>46108</x:v>
      </x:c>
      <x:c r="AB339" s="9" t="str">
        <x:v>Unknown</x:v>
      </x:c>
    </x:row>
    <x:row r="340" ht="50" customHeight="1">
      <x:c r="A340" s="10" t="n">
        <x:f>IF(ISNUMBER(F340),RANK(F340,$F$7:$F$1929,0),"")</x:f>
        <x:v>271</x:v>
      </x:c>
      <x:c r="B340" s="9" t="str">
        <x:v>Tom Ford</x:v>
      </x:c>
      <x:c r="C340" s="9" t="str">
        <x:v>Eau d'Ombré Leather</x:v>
      </x:c>
      <x:c r="D340" s="9" t="str">
        <x:v>Not recorded</x:v>
      </x:c>
      <x:c r="E340" s="11" t="n">
        <x:v>2024</x:v>
      </x:c>
      <x:c r="F340" s="13" t="n">
        <x:v>8.2</x:v>
      </x:c>
      <x:c r="G340" s="10" t="n">
        <x:v>548</x:v>
      </x:c>
      <x:c r="H340" s="12" t="n">
        <x:v>4.3</x:v>
      </x:c>
      <x:c r="I340" s="10" t="n">
        <x:v>2494</x:v>
      </x:c>
      <x:c r="J340" s="12" t="str">
        <x:f>IF(AND(M340="URL identity aligns",ISNUMBER(F340),ISNUMBER(H340),G340&gt;0,I340&gt;0,SUM(V340:W340)&gt;0),(F340*V340+((H340-1)/4*10)*W340)/SUM(V340:W340),"")</x:f>
      </x:c>
      <x:c r="K340" s="12" t="str">
        <x:f>IF(ISNUMBER(J340),(X340*J340+'Method'!$B$10*'Method'!$B$11)/(X340+'Method'!$B$10),"")</x:f>
      </x:c>
      <x:c r="L340" s="10" t="str">
        <x:f>IF(ISNUMBER(J340),COUNTIFS($J$7:$J$1929,"&gt;"&amp;J340)+1,"")</x:f>
      </x:c>
      <x:c r="M340" s="9" t="str">
        <x:v>Review required</x:v>
      </x:c>
      <x:c r="N340" s="9" t="str">
        <x:v>Concentration not explicit on both saved identities</x:v>
      </x:c>
      <x:c r="O340" s="9" t="str">
        <x:v>https://www.parfumo.com/Perfumes/Tom_Ford/eau-d-ombre-leather</x:v>
      </x:c>
      <x:c r="P340" s="9" t="str">
        <x:v>https://www.fragrantica.com/perfume/Tom-Ford/Eau-d-Ombre-Leather-95389.html</x:v>
      </x:c>
      <x:c r="Q340" s="9" t="str">
        <x:v>https://media.parfumo.com/perfumes/68/68249f-eau-d-ombre-leather-tom-ford_1200.jpg?width=720&amp;aspect_ratio=1:1</x:v>
      </x:c>
      <x:c r="R340" s="9" t="str">
        <x:v>https://fimgs.net/mdimg/perfume-thumbs/375x500.95389.jpg</x:v>
      </x:c>
      <x:c r="S340" s="9" t="str">
        <x:v>Eau d'Ombré Leather</x:v>
      </x:c>
      <x:c r="T340" s="11" t="str">
        <x:v>2024</x:v>
      </x:c>
      <x:c r="U340" s="10" t="n">
        <x:v>1128</x:v>
      </x:c>
      <x:c r="V340" s="14" t="n">
        <x:f>IF(AND(ISNUMBER(G340),G340&gt;0),LOG10(G340)*'Method'!$B$8,"")</x:f>
        <x:v>3.286536670181244</x:v>
      </x:c>
      <x:c r="W340" s="14" t="n">
        <x:f>IF(AND(ISNUMBER(I340),I340&gt;0),LOG10(I340)*'Method'!$B$9,"")</x:f>
        <x:v>2.717517159314016</x:v>
      </x:c>
      <x:c r="X340" s="10" t="str">
        <x:f>IF(ISNUMBER(J340),SUM(G340,I340),"")</x:f>
      </x:c>
      <x:c r="Y340" s="10" t="str">
        <x:f>IF(ISNUMBER(K340),COUNTIFS($K$7:$K$1929,"&gt;"&amp;K340)+1,"")</x:f>
      </x:c>
      <x:c r="Z340" s="9" t="str"/>
      <x:c r="AA340" s="15" t="n">
        <x:v>46108</x:v>
      </x:c>
      <x:c r="AB340" s="9" t="str">
        <x:v>Unknown</x:v>
      </x:c>
    </x:row>
    <x:row r="341" ht="50" customHeight="1">
      <x:c r="A341" s="10" t="n">
        <x:f>IF(ISNUMBER(F341),RANK(F341,$F$7:$F$1929,0),"")</x:f>
        <x:v>271</x:v>
      </x:c>
      <x:c r="B341" s="9" t="str">
        <x:v>Gucci</x:v>
      </x:c>
      <x:c r="C341" s="9" t="str">
        <x:v>Gucci pour Homme</x:v>
      </x:c>
      <x:c r="D341" s="9" t="str">
        <x:v>Eau de Toilette</x:v>
      </x:c>
      <x:c r="E341" s="11" t="n">
        <x:v>2003</x:v>
      </x:c>
      <x:c r="F341" s="13" t="n">
        <x:v>8.2</x:v>
      </x:c>
      <x:c r="G341" s="10" t="n">
        <x:v>532</x:v>
      </x:c>
      <x:c r="H341" s="12" t="n">
        <x:v>4.44</x:v>
      </x:c>
      <x:c r="I341" s="10" t="n">
        <x:v>3640</x:v>
      </x:c>
      <x:c r="J341" s="12" t="str">
        <x:f>IF(AND(M341="URL identity aligns",ISNUMBER(F341),ISNUMBER(H341),G341&gt;0,I341&gt;0,SUM(V341:W341)&gt;0),(F341*V341+((H341-1)/4*10)*W341)/SUM(V341:W341),"")</x:f>
      </x:c>
      <x:c r="K341" s="12" t="str">
        <x:f>IF(ISNUMBER(J341),(X341*J341+'Method'!$B$10*'Method'!$B$11)/(X341+'Method'!$B$10),"")</x:f>
      </x:c>
      <x:c r="L341" s="10" t="str">
        <x:f>IF(ISNUMBER(J341),COUNTIFS($J$7:$J$1929,"&gt;"&amp;J341)+1,"")</x:f>
      </x:c>
      <x:c r="M341" s="9" t="str">
        <x:v>Review required</x:v>
      </x:c>
      <x:c r="N341" s="9" t="str">
        <x:v>Concentration not explicit on both saved identities</x:v>
      </x:c>
      <x:c r="O341" s="9" t="str">
        <x:v>https://www.parfumo.com/Perfumes/Gucci/Gucci_pour_Homme_2003_Eau_de_Toilette</x:v>
      </x:c>
      <x:c r="P341" s="9" t="str">
        <x:v>https://www.fragrantica.com/perfume/Gucci/Gucci-pour-Homme-2003-691.html</x:v>
      </x:c>
      <x:c r="Q341" s="9" t="str">
        <x:v>https://media.parfumo.com/perfumes/8c/8ce3bc-gucci-pour-homme-2003-eau-de-toilette-gucci_1200.jpg?width=720&amp;aspect_ratio=1:1</x:v>
      </x:c>
      <x:c r="R341" s="9" t="str">
        <x:v>https://fimgs.net/mdimg/perfume-thumbs/375x500.691.jpg</x:v>
      </x:c>
      <x:c r="S341" s="9" t="str">
        <x:v>Gucci pour Homme</x:v>
      </x:c>
      <x:c r="T341" s="11" t="str">
        <x:v>2003</x:v>
      </x:c>
      <x:c r="U341" s="10" t="n">
        <x:v>1529</x:v>
      </x:c>
      <x:c r="V341" s="14" t="n">
        <x:f>IF(AND(ISNUMBER(G341),G341&gt;0),LOG10(G341)*'Method'!$B$8,"")</x:f>
        <x:v>3.27109395875406</x:v>
      </x:c>
      <x:c r="W341" s="14" t="n">
        <x:f>IF(AND(ISNUMBER(I341),I341&gt;0),LOG10(I341)*'Method'!$B$9,"")</x:f>
        <x:v>2.848881106919248</x:v>
      </x:c>
      <x:c r="X341" s="10" t="str">
        <x:f>IF(ISNUMBER(J341),SUM(G341,I341),"")</x:f>
      </x:c>
      <x:c r="Y341" s="10" t="str">
        <x:f>IF(ISNUMBER(K341),COUNTIFS($K$7:$K$1929,"&gt;"&amp;K341)+1,"")</x:f>
      </x:c>
      <x:c r="Z341" s="9" t="str"/>
      <x:c r="AA341" s="15" t="n">
        <x:v>46108</x:v>
      </x:c>
      <x:c r="AB341" s="9" t="str">
        <x:v>Unknown</x:v>
      </x:c>
    </x:row>
    <x:row r="342" ht="50" customHeight="1">
      <x:c r="A342" s="10" t="n">
        <x:f>IF(ISNUMBER(F342),RANK(F342,$F$7:$F$1929,0),"")</x:f>
        <x:v>271</x:v>
      </x:c>
      <x:c r="B342" s="9" t="str">
        <x:v>Guerlain</x:v>
      </x:c>
      <x:c r="C342" s="9" t="str">
        <x:v>Héritage</x:v>
      </x:c>
      <x:c r="D342" s="9" t="str">
        <x:v>Eau de Parfum</x:v>
      </x:c>
      <x:c r="E342" s="11" t="n">
        <x:v>1992</x:v>
      </x:c>
      <x:c r="F342" s="13" t="n">
        <x:v>8.2</x:v>
      </x:c>
      <x:c r="G342" s="10" t="n">
        <x:v>522</x:v>
      </x:c>
      <x:c r="H342" s="12" t="n">
        <x:v>4.36</x:v>
      </x:c>
      <x:c r="I342" s="10" t="n">
        <x:v>1089</x:v>
      </x:c>
      <x:c r="J342" s="12" t="n">
        <x:f>IF(AND(M342="URL identity aligns",ISNUMBER(F342),ISNUMBER(H342),G342&gt;0,I342&gt;0,SUM(V342:W342)&gt;0),(F342*V342+((H342-1)/4*10)*W342)/SUM(V342:W342),"")</x:f>
        <x:v>8.28538732044871</x:v>
      </x:c>
      <x:c r="K342" s="12" t="n">
        <x:f>IF(ISNUMBER(J342),(X342*J342+'Method'!$B$10*'Method'!$B$11)/(X342+'Method'!$B$10),"")</x:f>
        <x:v>8.06941263879701</x:v>
      </x:c>
      <x:c r="L342" s="10" t="n">
        <x:f>IF(ISNUMBER(J342),COUNTIFS($J$7:$J$1929,"&gt;"&amp;J342)+1,"")</x:f>
        <x:v>30</x:v>
      </x:c>
      <x:c r="M342" s="9" t="str">
        <x:v>URL identity aligns</x:v>
      </x:c>
      <x:c r="N342" s="9" t="str">
        <x:v>Brand, name tokens and concentration agree in saved URLs</x:v>
      </x:c>
      <x:c r="O342" s="9" t="str">
        <x:v>https://www.parfumo.com/Perfumes/Guerlain/Heritage_Eau_de_Parfum</x:v>
      </x:c>
      <x:c r="P342" s="9" t="str">
        <x:v>https://www.fragrantica.com/perfume/Guerlain/Heritage-Eau-de-Parfum-25312.html</x:v>
      </x:c>
      <x:c r="Q342" s="9" t="str">
        <x:v>https://media.parfumo.com/perfumes/2a/2a6116-heritage-eau-de-parfum-guerlain_1200.jpg?width=720&amp;aspect_ratio=1:1</x:v>
      </x:c>
      <x:c r="R342" s="9" t="str">
        <x:v>https://fimgs.net/mdimg/perfume-thumbs/375x500.25312.jpg</x:v>
      </x:c>
      <x:c r="S342" s="9" t="str">
        <x:v>Héritage</x:v>
      </x:c>
      <x:c r="T342" s="11" t="str">
        <x:v>1992</x:v>
      </x:c>
      <x:c r="U342" s="10" t="n">
        <x:v>1831</x:v>
      </x:c>
      <x:c r="V342" s="14" t="n">
        <x:f>IF(AND(ISNUMBER(G342),G342&gt;0),LOG10(G342)*'Method'!$B$8,"")</x:f>
        <x:v>3.2612046036027116</x:v>
      </x:c>
      <x:c r="W342" s="14" t="n">
        <x:f>IF(AND(ISNUMBER(I342),I342&gt;0),LOG10(I342)*'Method'!$B$9,"")</x:f>
        <x:v>2.4296223038046163</x:v>
      </x:c>
      <x:c r="X342" s="10" t="n">
        <x:f>IF(ISNUMBER(J342),SUM(G342,I342),"")</x:f>
        <x:v>1611</x:v>
      </x:c>
      <x:c r="Y342" s="10" t="n">
        <x:f>IF(ISNUMBER(K342),COUNTIFS($K$7:$K$1929,"&gt;"&amp;K342)+1,"")</x:f>
        <x:v>34</x:v>
      </x:c>
      <x:c r="Z342" s="9" t="str"/>
      <x:c r="AA342" s="15" t="n">
        <x:v>46108</x:v>
      </x:c>
      <x:c r="AB342" s="9" t="str">
        <x:v>Unknown</x:v>
      </x:c>
    </x:row>
    <x:row r="343" ht="50" customHeight="1">
      <x:c r="A343" s="10" t="n">
        <x:f>IF(ISNUMBER(F343),RANK(F343,$F$7:$F$1929,0),"")</x:f>
        <x:v>271</x:v>
      </x:c>
      <x:c r="B343" s="9" t="str">
        <x:v>Giorgio Armani</x:v>
      </x:c>
      <x:c r="C343" s="9" t="str">
        <x:v>Armani Privé - Thé Yulong</x:v>
      </x:c>
      <x:c r="D343" s="9" t="str">
        <x:v>Not recorded</x:v>
      </x:c>
      <x:c r="E343" s="11" t="n">
        <x:v>2020</x:v>
      </x:c>
      <x:c r="F343" s="13" t="n">
        <x:v>8.2</x:v>
      </x:c>
      <x:c r="G343" s="10" t="n">
        <x:v>517</x:v>
      </x:c>
      <x:c r="H343" s="12" t="n">
        <x:v>4.25</x:v>
      </x:c>
      <x:c r="I343" s="10" t="n">
        <x:v>1695</x:v>
      </x:c>
      <x:c r="J343" s="12" t="str">
        <x:f>IF(AND(M343="URL identity aligns",ISNUMBER(F343),ISNUMBER(H343),G343&gt;0,I343&gt;0,SUM(V343:W343)&gt;0),(F343*V343+((H343-1)/4*10)*W343)/SUM(V343:W343),"")</x:f>
      </x:c>
      <x:c r="K343" s="12" t="str">
        <x:f>IF(ISNUMBER(J343),(X343*J343+'Method'!$B$10*'Method'!$B$11)/(X343+'Method'!$B$10),"")</x:f>
      </x:c>
      <x:c r="L343" s="10" t="str">
        <x:f>IF(ISNUMBER(J343),COUNTIFS($J$7:$J$1929,"&gt;"&amp;J343)+1,"")</x:f>
      </x:c>
      <x:c r="M343" s="9" t="str">
        <x:v>Review required</x:v>
      </x:c>
      <x:c r="N343" s="9" t="str">
        <x:v>Product, variant, gender or year terms differ between URLs; Concentration not explicit on both saved identities</x:v>
      </x:c>
      <x:c r="O343" s="9" t="str">
        <x:v>https://www.parfumo.com/Perfumes/Giorgio_Armani/armani-prive-the-yulong</x:v>
      </x:c>
      <x:c r="P343" s="9" t="str">
        <x:v>https://www.fragrantica.com/perfume/Giorgio-Armani/The-Yulong-58907.html</x:v>
      </x:c>
      <x:c r="Q343" s="9" t="str">
        <x:v>https://media.parfumo.com/perfumes/0b/0bc191-armani-prive-the-yulong-giorgio-armani_1200.jpg?width=480&amp;aspect_ratio=1:1</x:v>
      </x:c>
      <x:c r="R343" s="9" t="str">
        <x:v>https://fimgs.net/mdimg/perfume-thumbs/375x500.58907.jpg</x:v>
      </x:c>
      <x:c r="S343" s="9" t="str">
        <x:v>Armani Privé - Thé Yulong</x:v>
      </x:c>
      <x:c r="T343" s="11" t="str">
        <x:v>2020</x:v>
      </x:c>
      <x:c r="U343" s="10" t="n">
        <x:v>1315</x:v>
      </x:c>
      <x:c r="V343" s="14" t="n">
        <x:f>IF(AND(ISNUMBER(G343),G343&gt;0),LOG10(G343)*'Method'!$B$8,"")</x:f>
        <x:v>3.256188651712728</x:v>
      </x:c>
      <x:c r="W343" s="14" t="n">
        <x:f>IF(AND(ISNUMBER(I343),I343&gt;0),LOG10(I343)*'Method'!$B$9,"")</x:f>
        <x:v>2.5833357620312802</x:v>
      </x:c>
      <x:c r="X343" s="10" t="str">
        <x:f>IF(ISNUMBER(J343),SUM(G343,I343),"")</x:f>
      </x:c>
      <x:c r="Y343" s="10" t="str">
        <x:f>IF(ISNUMBER(K343),COUNTIFS($K$7:$K$1929,"&gt;"&amp;K343)+1,"")</x:f>
      </x:c>
      <x:c r="Z343" s="9" t="str"/>
      <x:c r="AA343" s="15" t="n">
        <x:v>46108</x:v>
      </x:c>
      <x:c r="AB343" s="9" t="str">
        <x:v>Unknown</x:v>
      </x:c>
    </x:row>
    <x:row r="344" ht="50" customHeight="1">
      <x:c r="A344" s="10" t="n">
        <x:f>IF(ISNUMBER(F344),RANK(F344,$F$7:$F$1929,0),"")</x:f>
        <x:v>271</x:v>
      </x:c>
      <x:c r="B344" s="9" t="str">
        <x:v>Prada</x:v>
      </x:c>
      <x:c r="C344" s="9" t="str">
        <x:v>Infusion d'Amande</x:v>
      </x:c>
      <x:c r="D344" s="9" t="str">
        <x:v>Not recorded</x:v>
      </x:c>
      <x:c r="E344" s="11" t="n">
        <x:v>2015</x:v>
      </x:c>
      <x:c r="F344" s="13" t="n">
        <x:v>8.2</x:v>
      </x:c>
      <x:c r="G344" s="10" t="n">
        <x:v>503</x:v>
      </x:c>
      <x:c r="H344" s="12" t="n">
        <x:v>4.23</x:v>
      </x:c>
      <x:c r="I344" s="10" t="n">
        <x:v>1782</x:v>
      </x:c>
      <x:c r="J344" s="12" t="str">
        <x:f>IF(AND(M344="URL identity aligns",ISNUMBER(F344),ISNUMBER(H344),G344&gt;0,I344&gt;0,SUM(V344:W344)&gt;0),(F344*V344+((H344-1)/4*10)*W344)/SUM(V344:W344),"")</x:f>
      </x:c>
      <x:c r="K344" s="12" t="str">
        <x:f>IF(ISNUMBER(J344),(X344*J344+'Method'!$B$10*'Method'!$B$11)/(X344+'Method'!$B$10),"")</x:f>
      </x:c>
      <x:c r="L344" s="10" t="str">
        <x:f>IF(ISNUMBER(J344),COUNTIFS($J$7:$J$1929,"&gt;"&amp;J344)+1,"")</x:f>
      </x:c>
      <x:c r="M344" s="9" t="str">
        <x:v>Review required</x:v>
      </x:c>
      <x:c r="N344" s="9" t="str">
        <x:v>Concentration not explicit on both saved identities</x:v>
      </x:c>
      <x:c r="O344" s="9" t="str">
        <x:v>https://www.parfumo.com/Perfumes/Prada/Infusion_d_Amande</x:v>
      </x:c>
      <x:c r="P344" s="9" t="str">
        <x:v>https://www.fragrantica.com/perfume/Prada/Infusion-d-Amande-31044.html</x:v>
      </x:c>
      <x:c r="Q344" s="9" t="str">
        <x:v>https://media.parfumo.com/perfumes/c5/c5c62f-infusion-d-amande-prada_1200.jpg?width=720&amp;aspect_ratio=1:1</x:v>
      </x:c>
      <x:c r="R344" s="9" t="str">
        <x:v>https://fimgs.net/mdimg/perfume-thumbs/375x500.31044.jpg</x:v>
      </x:c>
      <x:c r="S344" s="9" t="str">
        <x:v>Infusion d'Amande</x:v>
      </x:c>
      <x:c r="T344" s="11" t="str">
        <x:v>2015</x:v>
      </x:c>
      <x:c r="U344" s="10" t="n">
        <x:v>1236</x:v>
      </x:c>
      <x:c r="V344" s="14" t="n">
        <x:f>IF(AND(ISNUMBER(G344),G344&gt;0),LOG10(G344)*'Method'!$B$8,"")</x:f>
        <x:v>3.241881582067116</x:v>
      </x:c>
      <x:c r="W344" s="14" t="n">
        <x:f>IF(AND(ISNUMBER(I344),I344&gt;0),LOG10(I344)*'Method'!$B$9,"")</x:f>
        <x:v>2.600726159760688</x:v>
      </x:c>
      <x:c r="X344" s="10" t="str">
        <x:f>IF(ISNUMBER(J344),SUM(G344,I344),"")</x:f>
      </x:c>
      <x:c r="Y344" s="10" t="str">
        <x:f>IF(ISNUMBER(K344),COUNTIFS($K$7:$K$1929,"&gt;"&amp;K344)+1,"")</x:f>
      </x:c>
      <x:c r="Z344" s="9" t="str"/>
      <x:c r="AA344" s="15" t="n">
        <x:v>46108</x:v>
      </x:c>
      <x:c r="AB344" s="9" t="str">
        <x:v>Unknown</x:v>
      </x:c>
    </x:row>
    <x:row r="345" ht="50" customHeight="1">
      <x:c r="A345" s="10" t="n">
        <x:f>IF(ISNUMBER(F345),RANK(F345,$F$7:$F$1929,0),"")</x:f>
        <x:v>271</x:v>
      </x:c>
      <x:c r="B345" s="9" t="str">
        <x:v>Clive Christian</x:v>
      </x:c>
      <x:c r="C345" s="9" t="str">
        <x:v>Crab Apple Blossom</x:v>
      </x:c>
      <x:c r="D345" s="9" t="str">
        <x:v>Not recorded</x:v>
      </x:c>
      <x:c r="E345" s="11" t="n">
        <x:v>2020</x:v>
      </x:c>
      <x:c r="F345" s="13" t="n">
        <x:v>8.2</x:v>
      </x:c>
      <x:c r="G345" s="10" t="n">
        <x:v>465</x:v>
      </x:c>
      <x:c r="H345" s="12" t="n">
        <x:v>4.05</x:v>
      </x:c>
      <x:c r="I345" s="10" t="n">
        <x:v>830</x:v>
      </x:c>
      <x:c r="J345" s="12" t="str">
        <x:f>IF(AND(M345="URL identity aligns",ISNUMBER(F345),ISNUMBER(H345),G345&gt;0,I345&gt;0,SUM(V345:W345)&gt;0),(F345*V345+((H345-1)/4*10)*W345)/SUM(V345:W345),"")</x:f>
      </x:c>
      <x:c r="K345" s="12" t="str">
        <x:f>IF(ISNUMBER(J345),(X345*J345+'Method'!$B$10*'Method'!$B$11)/(X345+'Method'!$B$10),"")</x:f>
      </x:c>
      <x:c r="L345" s="10" t="str">
        <x:f>IF(ISNUMBER(J345),COUNTIFS($J$7:$J$1929,"&gt;"&amp;J345)+1,"")</x:f>
      </x:c>
      <x:c r="M345" s="9" t="str">
        <x:v>Review required</x:v>
      </x:c>
      <x:c r="N345" s="9" t="str">
        <x:v>Concentration not explicit on both saved identities</x:v>
      </x:c>
      <x:c r="O345" s="9" t="str">
        <x:v>https://www.parfumo.com/Perfumes/Clive_Christian/crab-apple-blossom</x:v>
      </x:c>
      <x:c r="P345" s="9" t="str">
        <x:v>https://www.fragrantica.com/perfume/Clive-Christian/Crab-Apple-Blossom-63461.html</x:v>
      </x:c>
      <x:c r="Q345" s="9" t="str">
        <x:v>https://media.parfumo.com/perfumes/94/947d3a-crab-apple-blossom-clive-christian_1200.jpg?width=720&amp;aspect_ratio=1:1</x:v>
      </x:c>
      <x:c r="R345" s="9" t="str">
        <x:v>https://fimgs.net/mdimg/perfume-thumbs/375x500.63461.jpg</x:v>
      </x:c>
      <x:c r="S345" s="9" t="str">
        <x:v>Crab Apple Blossom</x:v>
      </x:c>
      <x:c r="T345" s="11" t="str">
        <x:v>2020</x:v>
      </x:c>
      <x:c r="U345" s="10" t="n">
        <x:v>98</x:v>
      </x:c>
      <x:c r="V345" s="14" t="n">
        <x:f>IF(AND(ISNUMBER(G345),G345&gt;0),LOG10(G345)*'Method'!$B$8,"")</x:f>
        <x:v>3.20094354346794</x:v>
      </x:c>
      <x:c r="W345" s="14" t="n">
        <x:f>IF(AND(ISNUMBER(I345),I345&gt;0),LOG10(I345)*'Method'!$B$9,"")</x:f>
        <x:v>2.335262473900856</x:v>
      </x:c>
      <x:c r="X345" s="10" t="str">
        <x:f>IF(ISNUMBER(J345),SUM(G345,I345),"")</x:f>
      </x:c>
      <x:c r="Y345" s="10" t="str">
        <x:f>IF(ISNUMBER(K345),COUNTIFS($K$7:$K$1929,"&gt;"&amp;K345)+1,"")</x:f>
      </x:c>
      <x:c r="Z345" s="9" t="str"/>
      <x:c r="AA345" s="15" t="n">
        <x:v>46108</x:v>
      </x:c>
      <x:c r="AB345" s="9" t="str">
        <x:v>Unknown</x:v>
      </x:c>
    </x:row>
    <x:row r="346" ht="50" customHeight="1">
      <x:c r="A346" s="10" t="n">
        <x:f>IF(ISNUMBER(F346),RANK(F346,$F$7:$F$1929,0),"")</x:f>
        <x:v>271</x:v>
      </x:c>
      <x:c r="B346" s="9" t="str">
        <x:v>Roja Parfums</x:v>
      </x:c>
      <x:c r="C346" s="9" t="str">
        <x:v>Aoud</x:v>
      </x:c>
      <x:c r="D346" s="9" t="str">
        <x:v>Parfum</x:v>
      </x:c>
      <x:c r="E346" s="11" t="n">
        <x:v>2011</x:v>
      </x:c>
      <x:c r="F346" s="13" t="n">
        <x:v>8.2</x:v>
      </x:c>
      <x:c r="G346" s="10" t="n">
        <x:v>456</x:v>
      </x:c>
      <x:c r="H346" s="12" t="n">
        <x:v>4.31</x:v>
      </x:c>
      <x:c r="I346" s="10" t="n">
        <x:v>621</x:v>
      </x:c>
      <x:c r="J346" s="12" t="str">
        <x:f>IF(AND(M346="URL identity aligns",ISNUMBER(F346),ISNUMBER(H346),G346&gt;0,I346&gt;0,SUM(V346:W346)&gt;0),(F346*V346+((H346-1)/4*10)*W346)/SUM(V346:W346),"")</x:f>
      </x:c>
      <x:c r="K346" s="12" t="str">
        <x:f>IF(ISNUMBER(J346),(X346*J346+'Method'!$B$10*'Method'!$B$11)/(X346+'Method'!$B$10),"")</x:f>
      </x:c>
      <x:c r="L346" s="10" t="str">
        <x:f>IF(ISNUMBER(J346),COUNTIFS($J$7:$J$1929,"&gt;"&amp;J346)+1,"")</x:f>
      </x:c>
      <x:c r="M346" s="9" t="str">
        <x:v>Review required</x:v>
      </x:c>
      <x:c r="N346" s="9" t="str">
        <x:v>Concentration not explicit on both saved identities</x:v>
      </x:c>
      <x:c r="O346" s="9" t="str">
        <x:v>https://www.parfumo.com/Perfumes/Roja_Parfums/Aoud</x:v>
      </x:c>
      <x:c r="P346" s="9" t="str">
        <x:v>https://www.fragrantica.com/perfume/Roja-Dove/Aoud-17930.html</x:v>
      </x:c>
      <x:c r="Q346" s="9" t="str">
        <x:v>https://media.parfumo.com/perfumes/b1/b1f1d4-aoud-roja-parfums_1200.jpg?width=720&amp;aspect_ratio=1:1</x:v>
      </x:c>
      <x:c r="R346" s="9" t="str">
        <x:v>https://fimgs.net/mdimg/perfume-thumbs/375x500.17930.jpg</x:v>
      </x:c>
      <x:c r="S346" s="9" t="str">
        <x:v>Aoud</x:v>
      </x:c>
      <x:c r="T346" s="11" t="str">
        <x:v>2011</x:v>
      </x:c>
      <x:c r="U346" s="10" t="n">
        <x:v>1153</x:v>
      </x:c>
      <x:c r="V346" s="14" t="n">
        <x:f>IF(AND(ISNUMBER(G346),G346&gt;0),LOG10(G346)*'Method'!$B$8,"")</x:f>
        <x:v>3.1907578111973156</x:v>
      </x:c>
      <x:c r="W346" s="14" t="n">
        <x:f>IF(AND(ISNUMBER(I346),I346&gt;0),LOG10(I346)*'Method'!$B$9,"")</x:f>
        <x:v>2.234473280141264</x:v>
      </x:c>
      <x:c r="X346" s="10" t="str">
        <x:f>IF(ISNUMBER(J346),SUM(G346,I346),"")</x:f>
      </x:c>
      <x:c r="Y346" s="10" t="str">
        <x:f>IF(ISNUMBER(K346),COUNTIFS($K$7:$K$1929,"&gt;"&amp;K346)+1,"")</x:f>
      </x:c>
      <x:c r="Z346" s="9" t="str"/>
      <x:c r="AA346" s="15" t="n">
        <x:v>46108</x:v>
      </x:c>
      <x:c r="AB346" s="9" t="str">
        <x:v>Unknown</x:v>
      </x:c>
    </x:row>
    <x:row r="347" ht="50" customHeight="1">
      <x:c r="A347" s="10" t="n">
        <x:f>IF(ISNUMBER(F347),RANK(F347,$F$7:$F$1929,0),"")</x:f>
        <x:v>271</x:v>
      </x:c>
      <x:c r="B347" s="9" t="str">
        <x:v>Stéphane Humbert Lucas</x:v>
      </x:c>
      <x:c r="C347" s="9" t="str">
        <x:v>Ô Hira</x:v>
      </x:c>
      <x:c r="D347" s="9" t="str">
        <x:v>Not recorded</x:v>
      </x:c>
      <x:c r="E347" s="11" t="n">
        <x:v>2013</x:v>
      </x:c>
      <x:c r="F347" s="13" t="n">
        <x:v>8.2</x:v>
      </x:c>
      <x:c r="G347" s="10" t="n">
        <x:v>450</x:v>
      </x:c>
      <x:c r="H347" s="12" t="n">
        <x:v>4.33</x:v>
      </x:c>
      <x:c r="I347" s="10" t="n">
        <x:v>449</x:v>
      </x:c>
      <x:c r="J347" s="12" t="str">
        <x:f>IF(AND(M347="URL identity aligns",ISNUMBER(F347),ISNUMBER(H347),G347&gt;0,I347&gt;0,SUM(V347:W347)&gt;0),(F347*V347+((H347-1)/4*10)*W347)/SUM(V347:W347),"")</x:f>
      </x:c>
      <x:c r="K347" s="12" t="str">
        <x:f>IF(ISNUMBER(J347),(X347*J347+'Method'!$B$10*'Method'!$B$11)/(X347+'Method'!$B$10),"")</x:f>
      </x:c>
      <x:c r="L347" s="10" t="str">
        <x:f>IF(ISNUMBER(J347),COUNTIFS($J$7:$J$1929,"&gt;"&amp;J347)+1,"")</x:f>
      </x:c>
      <x:c r="M347" s="9" t="str">
        <x:v>Review required</x:v>
      </x:c>
      <x:c r="N347" s="9" t="str">
        <x:v>Concentration not explicit on both saved identities</x:v>
      </x:c>
      <x:c r="O347" s="9" t="str">
        <x:v>https://www.parfumo.com/Perfumes/Stephane_Humbert_Lucas/O_Hira</x:v>
      </x:c>
      <x:c r="P347" s="9" t="str">
        <x:v>https://www.fragrantica.com/perfume/Stephane-Humbert-Lucas-777/O-Hira-25344.html</x:v>
      </x:c>
      <x:c r="Q347" s="9" t="str">
        <x:v>https://media.parfumo.com/perfumes/84/843900-o-hira-stephane-humbert-lucas_1200.jpg?width=720&amp;aspect_ratio=1:1</x:v>
      </x:c>
      <x:c r="R347" s="9" t="str">
        <x:v>https://fimgs.net/mdimg/perfume-thumbs/375x500.25344.jpg</x:v>
      </x:c>
      <x:c r="S347" s="9" t="str">
        <x:v>Ô Hira</x:v>
      </x:c>
      <x:c r="T347" s="11" t="str">
        <x:v>2013</x:v>
      </x:c>
      <x:c r="U347" s="10" t="n">
        <x:v>344</x:v>
      </x:c>
      <x:c r="V347" s="14" t="n">
        <x:f>IF(AND(ISNUMBER(G347),G347&gt;0),LOG10(G347)*'Method'!$B$8,"")</x:f>
        <x:v>3.183855016530408</x:v>
      </x:c>
      <x:c r="W347" s="14" t="n">
        <x:f>IF(AND(ISNUMBER(I347),I347&gt;0),LOG10(I347)*'Method'!$B$9,"")</x:f>
        <x:v>2.1217970728026563</x:v>
      </x:c>
      <x:c r="X347" s="10" t="str">
        <x:f>IF(ISNUMBER(J347),SUM(G347,I347),"")</x:f>
      </x:c>
      <x:c r="Y347" s="10" t="str">
        <x:f>IF(ISNUMBER(K347),COUNTIFS($K$7:$K$1929,"&gt;"&amp;K347)+1,"")</x:f>
      </x:c>
      <x:c r="Z347" s="9" t="str"/>
      <x:c r="AA347" s="15" t="n">
        <x:v>46108</x:v>
      </x:c>
      <x:c r="AB347" s="9" t="str">
        <x:v>Unknown</x:v>
      </x:c>
    </x:row>
    <x:row r="348" ht="50" customHeight="1">
      <x:c r="A348" s="10" t="n">
        <x:f>IF(ISNUMBER(F348),RANK(F348,$F$7:$F$1929,0),"")</x:f>
        <x:v>271</x:v>
      </x:c>
      <x:c r="B348" s="9" t="str">
        <x:v>Creed</x:v>
      </x:c>
      <x:c r="C348" s="9" t="str">
        <x:v>Spice and Wood</x:v>
      </x:c>
      <x:c r="D348" s="9" t="str">
        <x:v>Not recorded</x:v>
      </x:c>
      <x:c r="E348" s="11" t="n">
        <x:v>2010</x:v>
      </x:c>
      <x:c r="F348" s="13" t="n">
        <x:v>8.2</x:v>
      </x:c>
      <x:c r="G348" s="10" t="n">
        <x:v>449</x:v>
      </x:c>
      <x:c r="H348" s="12" t="n">
        <x:v>4.32</x:v>
      </x:c>
      <x:c r="I348" s="10" t="n">
        <x:v>1398</x:v>
      </x:c>
      <x:c r="J348" s="12" t="str">
        <x:f>IF(AND(M348="URL identity aligns",ISNUMBER(F348),ISNUMBER(H348),G348&gt;0,I348&gt;0,SUM(V348:W348)&gt;0),(F348*V348+((H348-1)/4*10)*W348)/SUM(V348:W348),"")</x:f>
      </x:c>
      <x:c r="K348" s="12" t="str">
        <x:f>IF(ISNUMBER(J348),(X348*J348+'Method'!$B$10*'Method'!$B$11)/(X348+'Method'!$B$10),"")</x:f>
      </x:c>
      <x:c r="L348" s="10" t="str">
        <x:f>IF(ISNUMBER(J348),COUNTIFS($J$7:$J$1929,"&gt;"&amp;J348)+1,"")</x:f>
      </x:c>
      <x:c r="M348" s="9" t="str">
        <x:v>Review required</x:v>
      </x:c>
      <x:c r="N348" s="9" t="str">
        <x:v>Concentration not explicit on both saved identities</x:v>
      </x:c>
      <x:c r="O348" s="9" t="str">
        <x:v>https://www.parfumo.com/Perfumes/Creed/spice-and-wood</x:v>
      </x:c>
      <x:c r="P348" s="9" t="str">
        <x:v>https://www.fragrantica.com/perfume/Creed/Spice-and-Wood-10101.html</x:v>
      </x:c>
      <x:c r="Q348" s="9" t="str">
        <x:v>https://media.parfumo.com/perfumes/3c/3c3e5e-spice-and-wood-creed_1200.jpg?width=720&amp;aspect_ratio=1:1</x:v>
      </x:c>
      <x:c r="R348" s="9" t="str">
        <x:v>https://fimgs.net/mdimg/perfume-thumbs/375x500.10101.jpg</x:v>
      </x:c>
      <x:c r="S348" s="9" t="str">
        <x:v>Spice and Wood</x:v>
      </x:c>
      <x:c r="T348" s="11" t="str">
        <x:v>2010</x:v>
      </x:c>
      <x:c r="U348" s="10" t="n">
        <x:v>1446</x:v>
      </x:c>
      <x:c r="V348" s="14" t="n">
        <x:f>IF(AND(ISNUMBER(G348),G348&gt;0),LOG10(G348)*'Method'!$B$8,"")</x:f>
        <x:v>3.182695609203984</x:v>
      </x:c>
      <x:c r="W348" s="14" t="n">
        <x:f>IF(AND(ISNUMBER(I348),I348&gt;0),LOG10(I348)*'Method'!$B$9,"")</x:f>
        <x:v>2.5164057371277284</x:v>
      </x:c>
      <x:c r="X348" s="10" t="str">
        <x:f>IF(ISNUMBER(J348),SUM(G348,I348),"")</x:f>
      </x:c>
      <x:c r="Y348" s="10" t="str">
        <x:f>IF(ISNUMBER(K348),COUNTIFS($K$7:$K$1929,"&gt;"&amp;K348)+1,"")</x:f>
      </x:c>
      <x:c r="Z348" s="9" t="str"/>
      <x:c r="AA348" s="15" t="n">
        <x:v>46108</x:v>
      </x:c>
      <x:c r="AB348" s="9" t="str">
        <x:v>Unknown</x:v>
      </x:c>
    </x:row>
    <x:row r="349" ht="50" customHeight="1">
      <x:c r="A349" s="10" t="n">
        <x:f>IF(ISNUMBER(F349),RANK(F349,$F$7:$F$1929,0),"")</x:f>
        <x:v>271</x:v>
      </x:c>
      <x:c r="B349" s="9" t="str">
        <x:v>Editions de Parfums Frédéric Malle</x:v>
      </x:c>
      <x:c r="C349" s="9" t="str">
        <x:v>The Night الليل</x:v>
      </x:c>
      <x:c r="D349" s="9" t="str">
        <x:v>Parfum</x:v>
      </x:c>
      <x:c r="E349" s="11" t="n">
        <x:v>2014</x:v>
      </x:c>
      <x:c r="F349" s="13" t="n">
        <x:v>8.2</x:v>
      </x:c>
      <x:c r="G349" s="10" t="n">
        <x:v>445</x:v>
      </x:c>
      <x:c r="H349" s="12" t="n">
        <x:v>3.98</x:v>
      </x:c>
      <x:c r="I349" s="10" t="n">
        <x:v>1129</x:v>
      </x:c>
      <x:c r="J349" s="12" t="str">
        <x:f>IF(AND(M349="URL identity aligns",ISNUMBER(F349),ISNUMBER(H349),G349&gt;0,I349&gt;0,SUM(V349:W349)&gt;0),(F349*V349+((H349-1)/4*10)*W349)/SUM(V349:W349),"")</x:f>
      </x:c>
      <x:c r="K349" s="12" t="str">
        <x:f>IF(ISNUMBER(J349),(X349*J349+'Method'!$B$10*'Method'!$B$11)/(X349+'Method'!$B$10),"")</x:f>
      </x:c>
      <x:c r="L349" s="10" t="str">
        <x:f>IF(ISNUMBER(J349),COUNTIFS($J$7:$J$1929,"&gt;"&amp;J349)+1,"")</x:f>
      </x:c>
      <x:c r="M349" s="9" t="str">
        <x:v>Review required</x:v>
      </x:c>
      <x:c r="N349" s="9" t="str">
        <x:v>Brand differs between product URLs; Export brand differs from Parfumo URL; Concentration not explicit on both saved identities</x:v>
      </x:c>
      <x:c r="O349" s="9" t="str">
        <x:v>https://www.parfumo.com/Perfumes/Editions_de_Parfum_Frederic_Malle/the-night</x:v>
      </x:c>
      <x:c r="P349" s="9" t="str">
        <x:v>https://www.fragrantica.com/perfume/Frederic-Malle/The-Night-28407.html</x:v>
      </x:c>
      <x:c r="Q349" s="9" t="str">
        <x:v>https://media.parfumo.com/perfumes/58/58b160-the-night-editions-de-parfums-frederic-malle_1200.jpg?width=720&amp;aspect_ratio=1:1</x:v>
      </x:c>
      <x:c r="R349" s="9" t="str">
        <x:v>https://fimgs.net/mdimg/perfume-thumbs/375x500.28407.jpg?t=1772751161</x:v>
      </x:c>
      <x:c r="S349" s="9" t="str">
        <x:v>The Night الليل</x:v>
      </x:c>
      <x:c r="T349" s="11" t="str">
        <x:v>2014</x:v>
      </x:c>
      <x:c r="U349" s="10" t="n">
        <x:v>481</x:v>
      </x:c>
      <x:c r="V349" s="14" t="n">
        <x:f>IF(AND(ISNUMBER(G349),G349&gt;0),LOG10(G349)*'Method'!$B$8,"")</x:f>
        <x:v>3.1780320131771163</x:v>
      </x:c>
      <x:c r="W349" s="14" t="n">
        <x:f>IF(AND(ISNUMBER(I349),I349&gt;0),LOG10(I349)*'Method'!$B$9,"")</x:f>
        <x:v>2.4421551535399764</x:v>
      </x:c>
      <x:c r="X349" s="10" t="str">
        <x:f>IF(ISNUMBER(J349),SUM(G349,I349),"")</x:f>
      </x:c>
      <x:c r="Y349" s="10" t="str">
        <x:f>IF(ISNUMBER(K349),COUNTIFS($K$7:$K$1929,"&gt;"&amp;K349)+1,"")</x:f>
      </x:c>
      <x:c r="Z349" s="9" t="str"/>
      <x:c r="AA349" s="15" t="n">
        <x:v>46108</x:v>
      </x:c>
      <x:c r="AB349" s="9" t="str">
        <x:v>Unknown</x:v>
      </x:c>
    </x:row>
    <x:row r="350" ht="50" customHeight="1">
      <x:c r="A350" s="10" t="n">
        <x:f>IF(ISNUMBER(F350),RANK(F350,$F$7:$F$1929,0),"")</x:f>
        <x:v>271</x:v>
      </x:c>
      <x:c r="B350" s="9" t="str">
        <x:v>Ex Nihilo</x:v>
      </x:c>
      <x:c r="C350" s="9" t="str">
        <x:v>The Hedonist</x:v>
      </x:c>
      <x:c r="D350" s="9" t="str">
        <x:v>Eau de Parfum</x:v>
      </x:c>
      <x:c r="E350" s="11" t="n">
        <x:v>2021</x:v>
      </x:c>
      <x:c r="F350" s="13" t="n">
        <x:v>8.2</x:v>
      </x:c>
      <x:c r="G350" s="10" t="n">
        <x:v>442</x:v>
      </x:c>
      <x:c r="H350" s="12" t="n">
        <x:v>4.1</x:v>
      </x:c>
      <x:c r="I350" s="10" t="n">
        <x:v>1462</x:v>
      </x:c>
      <x:c r="J350" s="12" t="str">
        <x:f>IF(AND(M350="URL identity aligns",ISNUMBER(F350),ISNUMBER(H350),G350&gt;0,I350&gt;0,SUM(V350:W350)&gt;0),(F350*V350+((H350-1)/4*10)*W350)/SUM(V350:W350),"")</x:f>
      </x:c>
      <x:c r="K350" s="12" t="str">
        <x:f>IF(ISNUMBER(J350),(X350*J350+'Method'!$B$10*'Method'!$B$11)/(X350+'Method'!$B$10),"")</x:f>
      </x:c>
      <x:c r="L350" s="10" t="str">
        <x:f>IF(ISNUMBER(J350),COUNTIFS($J$7:$J$1929,"&gt;"&amp;J350)+1,"")</x:f>
      </x:c>
      <x:c r="M350" s="9" t="str">
        <x:v>Review required</x:v>
      </x:c>
      <x:c r="N350" s="9" t="str">
        <x:v>Concentration not explicit on both saved identities</x:v>
      </x:c>
      <x:c r="O350" s="9" t="str">
        <x:v>https://www.parfumo.com/Perfumes/Ex_Nihilo/the-hedonist-eau-de-parfum</x:v>
      </x:c>
      <x:c r="P350" s="9" t="str">
        <x:v>https://www.fragrantica.com/perfume/Ex-Nihilo/The-Hedonist-69225.html</x:v>
      </x:c>
      <x:c r="Q350" s="9" t="str">
        <x:v>https://media.parfumo.com/perfumes/80/8017ed-the-hedonist-eau-de-parfum-ex-nihilo_1200.jpg?width=720&amp;aspect_ratio=1:1</x:v>
      </x:c>
      <x:c r="R350" s="9" t="str">
        <x:v>https://fimgs.net/mdimg/perfume-thumbs/375x500.69225.jpg</x:v>
      </x:c>
      <x:c r="S350" s="9" t="str">
        <x:v>The Hedonist</x:v>
      </x:c>
      <x:c r="T350" s="11" t="str">
        <x:v>2021</x:v>
      </x:c>
      <x:c r="U350" s="10" t="n">
        <x:v>1815</x:v>
      </x:c>
      <x:c r="V350" s="14" t="n">
        <x:f>IF(AND(ISNUMBER(G350),G350&gt;0),LOG10(G350)*'Method'!$B$8,"")</x:f>
        <x:v>3.174506723218908</x:v>
      </x:c>
      <x:c r="W350" s="14" t="n">
        <x:f>IF(AND(ISNUMBER(I350),I350&gt;0),LOG10(I350)*'Method'!$B$9,"")</x:f>
        <x:v>2.531957898097472</x:v>
      </x:c>
      <x:c r="X350" s="10" t="str">
        <x:f>IF(ISNUMBER(J350),SUM(G350,I350),"")</x:f>
      </x:c>
      <x:c r="Y350" s="10" t="str">
        <x:f>IF(ISNUMBER(K350),COUNTIFS($K$7:$K$1929,"&gt;"&amp;K350)+1,"")</x:f>
      </x:c>
      <x:c r="Z350" s="9" t="str"/>
      <x:c r="AA350" s="15" t="n">
        <x:v>46108</x:v>
      </x:c>
      <x:c r="AB350" s="9" t="str">
        <x:v>Unknown</x:v>
      </x:c>
    </x:row>
    <x:row r="351" ht="50" customHeight="1">
      <x:c r="A351" s="10" t="n">
        <x:f>IF(ISNUMBER(F351),RANK(F351,$F$7:$F$1929,0),"")</x:f>
        <x:v>271</x:v>
      </x:c>
      <x:c r="B351" s="9" t="str">
        <x:v>Guerlain</x:v>
      </x:c>
      <x:c r="C351" s="9" t="str">
        <x:v>Herbes Troublantes</x:v>
      </x:c>
      <x:c r="D351" s="9" t="str">
        <x:v>Not recorded</x:v>
      </x:c>
      <x:c r="E351" s="11" t="n">
        <x:v>2021</x:v>
      </x:c>
      <x:c r="F351" s="13" t="n">
        <x:v>8.2</x:v>
      </x:c>
      <x:c r="G351" s="10" t="n">
        <x:v>435</x:v>
      </x:c>
      <x:c r="H351" s="12" t="n">
        <x:v>4.27</x:v>
      </x:c>
      <x:c r="I351" s="10" t="n">
        <x:v>833</x:v>
      </x:c>
      <x:c r="J351" s="12" t="str">
        <x:f>IF(AND(M351="URL identity aligns",ISNUMBER(F351),ISNUMBER(H351),G351&gt;0,I351&gt;0,SUM(V351:W351)&gt;0),(F351*V351+((H351-1)/4*10)*W351)/SUM(V351:W351),"")</x:f>
      </x:c>
      <x:c r="K351" s="12" t="str">
        <x:f>IF(ISNUMBER(J351),(X351*J351+'Method'!$B$10*'Method'!$B$11)/(X351+'Method'!$B$10),"")</x:f>
      </x:c>
      <x:c r="L351" s="10" t="str">
        <x:f>IF(ISNUMBER(J351),COUNTIFS($J$7:$J$1929,"&gt;"&amp;J351)+1,"")</x:f>
      </x:c>
      <x:c r="M351" s="9" t="str">
        <x:v>Review required</x:v>
      </x:c>
      <x:c r="N351" s="9" t="str">
        <x:v>Concentration not explicit on both saved identities</x:v>
      </x:c>
      <x:c r="O351" s="9" t="str">
        <x:v>https://www.parfumo.com/Perfumes/Guerlain/herbes-troublantes</x:v>
      </x:c>
      <x:c r="P351" s="9" t="str">
        <x:v>https://www.fragrantica.com/perfume/Guerlain/Herbes-Troublantes-69275.html</x:v>
      </x:c>
      <x:c r="Q351" s="9" t="str">
        <x:v>https://media.parfumo.com/perfumes/e9/e9528e-herbes-troublantes-guerlain_1200.jpg?width=720&amp;aspect_ratio=1:1</x:v>
      </x:c>
      <x:c r="R351" s="9" t="str">
        <x:v>https://fimgs.net/mdimg/perfume-thumbs/375x500.69275.jpg</x:v>
      </x:c>
      <x:c r="S351" s="9" t="str">
        <x:v>Herbes Troublantes</x:v>
      </x:c>
      <x:c r="T351" s="11" t="str">
        <x:v>2021</x:v>
      </x:c>
      <x:c r="U351" s="10" t="n">
        <x:v>484</x:v>
      </x:c>
      <x:c r="V351" s="14" t="n">
        <x:f>IF(AND(ISNUMBER(G351),G351&gt;0),LOG10(G351)*'Method'!$B$8,"")</x:f>
        <x:v>3.166187108345568</x:v>
      </x:c>
      <x:c r="W351" s="14" t="n">
        <x:f>IF(AND(ISNUMBER(I351),I351&gt;0),LOG10(I351)*'Method'!$B$9,"")</x:f>
        <x:v>2.3365160011254322</x:v>
      </x:c>
      <x:c r="X351" s="10" t="str">
        <x:f>IF(ISNUMBER(J351),SUM(G351,I351),"")</x:f>
      </x:c>
      <x:c r="Y351" s="10" t="str">
        <x:f>IF(ISNUMBER(K351),COUNTIFS($K$7:$K$1929,"&gt;"&amp;K351)+1,"")</x:f>
      </x:c>
      <x:c r="Z351" s="9" t="str"/>
      <x:c r="AA351" s="15" t="n">
        <x:v>46108</x:v>
      </x:c>
      <x:c r="AB351" s="9" t="str">
        <x:v>Unknown</x:v>
      </x:c>
    </x:row>
    <x:row r="352" ht="50" customHeight="1">
      <x:c r="A352" s="10" t="n">
        <x:f>IF(ISNUMBER(F352),RANK(F352,$F$7:$F$1929,0),"")</x:f>
        <x:v>271</x:v>
      </x:c>
      <x:c r="B352" s="9" t="str">
        <x:v>Yves Saint Laurent</x:v>
      </x:c>
      <x:c r="C352" s="9" t="str">
        <x:v>M7</x:v>
      </x:c>
      <x:c r="D352" s="9" t="str">
        <x:v>Eau de Toilette</x:v>
      </x:c>
      <x:c r="E352" s="11" t="n">
        <x:v>2002</x:v>
      </x:c>
      <x:c r="F352" s="13" t="n">
        <x:v>8.2</x:v>
      </x:c>
      <x:c r="G352" s="10" t="n">
        <x:v>411</x:v>
      </x:c>
      <x:c r="H352" s="12" t="n">
        <x:v>4.39</x:v>
      </x:c>
      <x:c r="I352" s="10" t="n">
        <x:v>3660</x:v>
      </x:c>
      <x:c r="J352" s="12" t="str">
        <x:f>IF(AND(M352="URL identity aligns",ISNUMBER(F352),ISNUMBER(H352),G352&gt;0,I352&gt;0,SUM(V352:W352)&gt;0),(F352*V352+((H352-1)/4*10)*W352)/SUM(V352:W352),"")</x:f>
      </x:c>
      <x:c r="K352" s="12" t="str">
        <x:f>IF(ISNUMBER(J352),(X352*J352+'Method'!$B$10*'Method'!$B$11)/(X352+'Method'!$B$10),"")</x:f>
      </x:c>
      <x:c r="L352" s="10" t="str">
        <x:f>IF(ISNUMBER(J352),COUNTIFS($J$7:$J$1929,"&gt;"&amp;J352)+1,"")</x:f>
      </x:c>
      <x:c r="M352" s="9" t="str">
        <x:v>Review required</x:v>
      </x:c>
      <x:c r="N352" s="9" t="str">
        <x:v>Product, variant, gender or year terms differ between URLs; Concentration not explicit on both saved identities</x:v>
      </x:c>
      <x:c r="O352" s="9" t="str">
        <x:v>https://www.parfumo.com/Perfumes/Yves_Saint_Laurent/m7-2002-eau-de-toilette</x:v>
      </x:c>
      <x:c r="P352" s="9" t="str">
        <x:v>https://www.fragrantica.com/perfume/Yves-Saint-Laurent/M7-1031.html</x:v>
      </x:c>
      <x:c r="Q352" s="9" t="str">
        <x:v>https://media.parfumo.com/perfumes/c7/c77afd-m7-2002-eau-de-toilette-yves-saint-laurent_1200.jpg?width=240&amp;aspect_ratio=1:1</x:v>
      </x:c>
      <x:c r="R352" s="9" t="str">
        <x:v>https://fimgs.net/mdimg/perfume-thumbs/375x500.1031.jpg</x:v>
      </x:c>
      <x:c r="S352" s="9" t="str">
        <x:v>M7</x:v>
      </x:c>
      <x:c r="T352" s="11" t="str">
        <x:v>2002</x:v>
      </x:c>
      <x:c r="U352" s="10" t="n">
        <x:v>416</x:v>
      </x:c>
      <x:c r="V352" s="14" t="n">
        <x:f>IF(AND(ISNUMBER(G352),G352&gt;0),LOG10(G352)*'Method'!$B$8,"")</x:f>
        <x:v>3.1366101862512843</x:v>
      </x:c>
      <x:c r="W352" s="14" t="n">
        <x:f>IF(AND(ISNUMBER(I352),I352&gt;0),LOG10(I352)*'Method'!$B$9,"")</x:f>
        <x:v>2.8507848683155284</x:v>
      </x:c>
      <x:c r="X352" s="10" t="str">
        <x:f>IF(ISNUMBER(J352),SUM(G352,I352),"")</x:f>
      </x:c>
      <x:c r="Y352" s="10" t="str">
        <x:f>IF(ISNUMBER(K352),COUNTIFS($K$7:$K$1929,"&gt;"&amp;K352)+1,"")</x:f>
      </x:c>
      <x:c r="Z352" s="9" t="str"/>
      <x:c r="AA352" s="15" t="n">
        <x:v>46108</x:v>
      </x:c>
      <x:c r="AB352" s="9" t="str">
        <x:v>Unknown</x:v>
      </x:c>
    </x:row>
    <x:row r="353" ht="50" customHeight="1">
      <x:c r="A353" s="10" t="n">
        <x:f>IF(ISNUMBER(F353),RANK(F353,$F$7:$F$1929,0),"")</x:f>
        <x:v>271</x:v>
      </x:c>
      <x:c r="B353" s="9" t="str">
        <x:v>Clive Christian</x:v>
      </x:c>
      <x:c r="C353" s="9" t="str">
        <x:v>Matsukita</x:v>
      </x:c>
      <x:c r="D353" s="9" t="str">
        <x:v>Not recorded</x:v>
      </x:c>
      <x:c r="E353" s="11" t="n">
        <x:v>2021</x:v>
      </x:c>
      <x:c r="F353" s="13" t="n">
        <x:v>8.2</x:v>
      </x:c>
      <x:c r="G353" s="10" t="n">
        <x:v>396</x:v>
      </x:c>
      <x:c r="H353" s="12" t="n">
        <x:v>4.2</x:v>
      </x:c>
      <x:c r="I353" s="10" t="n">
        <x:v>1115</x:v>
      </x:c>
      <x:c r="J353" s="12" t="str">
        <x:f>IF(AND(M353="URL identity aligns",ISNUMBER(F353),ISNUMBER(H353),G353&gt;0,I353&gt;0,SUM(V353:W353)&gt;0),(F353*V353+((H353-1)/4*10)*W353)/SUM(V353:W353),"")</x:f>
      </x:c>
      <x:c r="K353" s="12" t="str">
        <x:f>IF(ISNUMBER(J353),(X353*J353+'Method'!$B$10*'Method'!$B$11)/(X353+'Method'!$B$10),"")</x:f>
      </x:c>
      <x:c r="L353" s="10" t="str">
        <x:f>IF(ISNUMBER(J353),COUNTIFS($J$7:$J$1929,"&gt;"&amp;J353)+1,"")</x:f>
      </x:c>
      <x:c r="M353" s="9" t="str">
        <x:v>Review required</x:v>
      </x:c>
      <x:c r="N353" s="9" t="str">
        <x:v>Concentration not explicit on both saved identities</x:v>
      </x:c>
      <x:c r="O353" s="9" t="str">
        <x:v>https://www.parfumo.com/Perfumes/Clive_Christian/matsukita</x:v>
      </x:c>
      <x:c r="P353" s="9" t="str">
        <x:v>https://www.fragrantica.com/perfume/Clive-Christian/Matsukita-65983.html</x:v>
      </x:c>
      <x:c r="Q353" s="9" t="str">
        <x:v>https://media.parfumo.com/perfumes/5d/5d800d-matsukita-clive-christian_1200.jpg?width=720&amp;aspect_ratio=1:1</x:v>
      </x:c>
      <x:c r="R353" s="9" t="str">
        <x:v>https://fimgs.net/mdimg/perfume-thumbs/375x500.65983.jpg</x:v>
      </x:c>
      <x:c r="S353" s="9" t="str">
        <x:v>Matsukita</x:v>
      </x:c>
      <x:c r="T353" s="11" t="str">
        <x:v>2021</x:v>
      </x:c>
      <x:c r="U353" s="10" t="n">
        <x:v>146</x:v>
      </x:c>
      <x:c r="V353" s="14" t="n">
        <x:f>IF(AND(ISNUMBER(G353),G353&gt;0),LOG10(G353)*'Method'!$B$8,"")</x:f>
        <x:v>3.117234223110612</x:v>
      </x:c>
      <x:c r="W353" s="14" t="n">
        <x:f>IF(AND(ISNUMBER(I353),I353&gt;0),LOG10(I353)*'Method'!$B$9,"")</x:f>
        <x:v>2.437819893907344</x:v>
      </x:c>
      <x:c r="X353" s="10" t="str">
        <x:f>IF(ISNUMBER(J353),SUM(G353,I353),"")</x:f>
      </x:c>
      <x:c r="Y353" s="10" t="str">
        <x:f>IF(ISNUMBER(K353),COUNTIFS($K$7:$K$1929,"&gt;"&amp;K353)+1,"")</x:f>
      </x:c>
      <x:c r="Z353" s="9" t="str"/>
      <x:c r="AA353" s="15" t="n">
        <x:v>46108</x:v>
      </x:c>
      <x:c r="AB353" s="9" t="str">
        <x:v>Unknown</x:v>
      </x:c>
    </x:row>
    <x:row r="354" ht="50" customHeight="1">
      <x:c r="A354" s="10" t="n">
        <x:f>IF(ISNUMBER(F354),RANK(F354,$F$7:$F$1929,0),"")</x:f>
        <x:v>271</x:v>
      </x:c>
      <x:c r="B354" s="9" t="str">
        <x:v>Tom Ford</x:v>
      </x:c>
      <x:c r="C354" s="9" t="str">
        <x:v>Fougère d'Argent</x:v>
      </x:c>
      <x:c r="D354" s="9" t="str">
        <x:v>Not recorded</x:v>
      </x:c>
      <x:c r="E354" s="11" t="n">
        <x:v>2018</x:v>
      </x:c>
      <x:c r="F354" s="13" t="n">
        <x:v>8.2</x:v>
      </x:c>
      <x:c r="G354" s="10" t="n">
        <x:v>379</x:v>
      </x:c>
      <x:c r="H354" s="12" t="n">
        <x:v>4.26</x:v>
      </x:c>
      <x:c r="I354" s="10" t="n">
        <x:v>1152</x:v>
      </x:c>
      <x:c r="J354" s="12" t="str">
        <x:f>IF(AND(M354="URL identity aligns",ISNUMBER(F354),ISNUMBER(H354),G354&gt;0,I354&gt;0,SUM(V354:W354)&gt;0),(F354*V354+((H354-1)/4*10)*W354)/SUM(V354:W354),"")</x:f>
      </x:c>
      <x:c r="K354" s="12" t="str">
        <x:f>IF(ISNUMBER(J354),(X354*J354+'Method'!$B$10*'Method'!$B$11)/(X354+'Method'!$B$10),"")</x:f>
      </x:c>
      <x:c r="L354" s="10" t="str">
        <x:f>IF(ISNUMBER(J354),COUNTIFS($J$7:$J$1929,"&gt;"&amp;J354)+1,"")</x:f>
      </x:c>
      <x:c r="M354" s="9" t="str">
        <x:v>Review required</x:v>
      </x:c>
      <x:c r="N354" s="9" t="str">
        <x:v>Concentration not explicit on both saved identities</x:v>
      </x:c>
      <x:c r="O354" s="9" t="str">
        <x:v>https://www.parfumo.com/Perfumes/Tom_Ford/Fougere_d_Argent</x:v>
      </x:c>
      <x:c r="P354" s="9" t="str">
        <x:v>https://www.fragrantica.com/perfume/Tom-Ford/Fougere-d-Argent-50458.html</x:v>
      </x:c>
      <x:c r="Q354" s="9" t="str">
        <x:v>https://media.parfumo.com/perfumes/bb/bb3f67-fougere-d-argent-tom-ford_1200.jpg?width=720&amp;aspect_ratio=1:1</x:v>
      </x:c>
      <x:c r="R354" s="9" t="str">
        <x:v>https://fimgs.net/mdimg/perfume-thumbs/375x500.50458.jpg</x:v>
      </x:c>
      <x:c r="S354" s="9" t="str">
        <x:v>Fougère d'Argent</x:v>
      </x:c>
      <x:c r="T354" s="11" t="str">
        <x:v>2018</x:v>
      </x:c>
      <x:c r="U354" s="10" t="n">
        <x:v>1197</x:v>
      </x:c>
      <x:c r="V354" s="14" t="n">
        <x:f>IF(AND(ISNUMBER(G354),G354&gt;0),LOG10(G354)*'Method'!$B$8,"")</x:f>
        <x:v>3.094367051961684</x:v>
      </x:c>
      <x:c r="W354" s="14" t="n">
        <x:f>IF(AND(ISNUMBER(I354),I354&gt;0),LOG10(I354)*'Method'!$B$9,"")</x:f>
        <x:v>2.449161983269752</x:v>
      </x:c>
      <x:c r="X354" s="10" t="str">
        <x:f>IF(ISNUMBER(J354),SUM(G354,I354),"")</x:f>
      </x:c>
      <x:c r="Y354" s="10" t="str">
        <x:f>IF(ISNUMBER(K354),COUNTIFS($K$7:$K$1929,"&gt;"&amp;K354)+1,"")</x:f>
      </x:c>
      <x:c r="Z354" s="9" t="str"/>
      <x:c r="AA354" s="15" t="n">
        <x:v>46108</x:v>
      </x:c>
      <x:c r="AB354" s="9" t="str">
        <x:v>Unknown</x:v>
      </x:c>
    </x:row>
    <x:row r="355" ht="50" customHeight="1">
      <x:c r="A355" s="10" t="n">
        <x:f>IF(ISNUMBER(F355),RANK(F355,$F$7:$F$1929,0),"")</x:f>
        <x:v>271</x:v>
      </x:c>
      <x:c r="B355" s="9" t="str">
        <x:v>Hermès</x:v>
      </x:c>
      <x:c r="C355" s="9" t="str">
        <x:v>Bel Ami Vétiver</x:v>
      </x:c>
      <x:c r="D355" s="9" t="str">
        <x:v>Not recorded</x:v>
      </x:c>
      <x:c r="E355" s="11" t="n">
        <x:v>2013</x:v>
      </x:c>
      <x:c r="F355" s="13" t="n">
        <x:v>8.2</x:v>
      </x:c>
      <x:c r="G355" s="10" t="n">
        <x:v>374</x:v>
      </x:c>
      <x:c r="H355" s="12" t="n">
        <x:v>4.39</x:v>
      </x:c>
      <x:c r="I355" s="10" t="n">
        <x:v>1176</x:v>
      </x:c>
      <x:c r="J355" s="12" t="str">
        <x:f>IF(AND(M355="URL identity aligns",ISNUMBER(F355),ISNUMBER(H355),G355&gt;0,I355&gt;0,SUM(V355:W355)&gt;0),(F355*V355+((H355-1)/4*10)*W355)/SUM(V355:W355),"")</x:f>
      </x:c>
      <x:c r="K355" s="12" t="str">
        <x:f>IF(ISNUMBER(J355),(X355*J355+'Method'!$B$10*'Method'!$B$11)/(X355+'Method'!$B$10),"")</x:f>
      </x:c>
      <x:c r="L355" s="10" t="str">
        <x:f>IF(ISNUMBER(J355),COUNTIFS($J$7:$J$1929,"&gt;"&amp;J355)+1,"")</x:f>
      </x:c>
      <x:c r="M355" s="9" t="str">
        <x:v>Review required</x:v>
      </x:c>
      <x:c r="N355" s="9" t="str">
        <x:v>Concentration not explicit on both saved identities</x:v>
      </x:c>
      <x:c r="O355" s="9" t="str">
        <x:v>https://www.parfumo.com/Perfumes/Hermes/Bel_Ami_Vetiver</x:v>
      </x:c>
      <x:c r="P355" s="9" t="str">
        <x:v>https://www.fragrantica.com/perfume/Hermes/Bel-Ami-Vetiver-22616.html</x:v>
      </x:c>
      <x:c r="Q355" s="9" t="str">
        <x:v>https://media.parfumo.com/perfumes/f3/f39d10-bel-ami-vetiver-hermes_1200.jpg?width=720&amp;aspect_ratio=1:1</x:v>
      </x:c>
      <x:c r="R355" s="9" t="str">
        <x:v>https://fimgs.net/mdimg/perfume-thumbs/375x500.22616.jpg</x:v>
      </x:c>
      <x:c r="S355" s="9" t="str">
        <x:v>Bel Ami Vétiver</x:v>
      </x:c>
      <x:c r="T355" s="11" t="str">
        <x:v>2013</x:v>
      </x:c>
      <x:c r="U355" s="10" t="n">
        <x:v>1409</x:v>
      </x:c>
      <x:c r="V355" s="14" t="n">
        <x:f>IF(AND(ISNUMBER(G355),G355&gt;0),LOG10(G355)*'Method'!$B$8,"")</x:f>
        <x:v>3.0874459226405757</x:v>
      </x:c>
      <x:c r="W355" s="14" t="n">
        <x:f>IF(AND(ISNUMBER(I355),I355&gt;0),LOG10(I355)*'Method'!$B$9,"")</x:f>
        <x:v>2.4563258573920965</x:v>
      </x:c>
      <x:c r="X355" s="10" t="str">
        <x:f>IF(ISNUMBER(J355),SUM(G355,I355),"")</x:f>
      </x:c>
      <x:c r="Y355" s="10" t="str">
        <x:f>IF(ISNUMBER(K355),COUNTIFS($K$7:$K$1929,"&gt;"&amp;K355)+1,"")</x:f>
      </x:c>
      <x:c r="Z355" s="9" t="str"/>
      <x:c r="AA355" s="15" t="n">
        <x:v>46108</x:v>
      </x:c>
      <x:c r="AB355" s="9" t="str">
        <x:v>Unknown</x:v>
      </x:c>
    </x:row>
    <x:row r="356" ht="50" customHeight="1">
      <x:c r="A356" s="10" t="n">
        <x:f>IF(ISNUMBER(F356),RANK(F356,$F$7:$F$1929,0),"")</x:f>
        <x:v>271</x:v>
      </x:c>
      <x:c r="B356" s="9" t="str">
        <x:v>Mind Games</x:v>
      </x:c>
      <x:c r="C356" s="9" t="str">
        <x:v>Blockade</x:v>
      </x:c>
      <x:c r="D356" s="9" t="str">
        <x:v>Not recorded</x:v>
      </x:c>
      <x:c r="E356" s="11" t="n">
        <x:v>2022</x:v>
      </x:c>
      <x:c r="F356" s="13" t="n">
        <x:v>8.2</x:v>
      </x:c>
      <x:c r="G356" s="10" t="n">
        <x:v>366</x:v>
      </x:c>
      <x:c r="H356" s="12" t="n">
        <x:v>4.32</x:v>
      </x:c>
      <x:c r="I356" s="10" t="n">
        <x:v>1234</x:v>
      </x:c>
      <x:c r="J356" s="12" t="str">
        <x:f>IF(AND(M356="URL identity aligns",ISNUMBER(F356),ISNUMBER(H356),G356&gt;0,I356&gt;0,SUM(V356:W356)&gt;0),(F356*V356+((H356-1)/4*10)*W356)/SUM(V356:W356),"")</x:f>
      </x:c>
      <x:c r="K356" s="12" t="str">
        <x:f>IF(ISNUMBER(J356),(X356*J356+'Method'!$B$10*'Method'!$B$11)/(X356+'Method'!$B$10),"")</x:f>
      </x:c>
      <x:c r="L356" s="10" t="str">
        <x:f>IF(ISNUMBER(J356),COUNTIFS($J$7:$J$1929,"&gt;"&amp;J356)+1,"")</x:f>
      </x:c>
      <x:c r="M356" s="9" t="str">
        <x:v>Review required</x:v>
      </x:c>
      <x:c r="N356" s="9" t="str">
        <x:v>Concentration not explicit on both saved identities</x:v>
      </x:c>
      <x:c r="O356" s="9" t="str">
        <x:v>https://www.parfumo.com/Perfumes/mind-games/blockade</x:v>
      </x:c>
      <x:c r="P356" s="9" t="str">
        <x:v>https://www.fragrantica.com/perfume/Mind-Games/Blockade-76717.html</x:v>
      </x:c>
      <x:c r="Q356" s="9" t="str">
        <x:v>https://media.parfumo.com/perfumes/e1/e137cc-blockade-mind-games_1200.jpg?width=720&amp;aspect_ratio=1:1</x:v>
      </x:c>
      <x:c r="R356" s="9" t="str">
        <x:v>https://fimgs.net/mdimg/perfume-thumbs/375x500.76717.jpg</x:v>
      </x:c>
      <x:c r="S356" s="9" t="str">
        <x:v>Blockade</x:v>
      </x:c>
      <x:c r="T356" s="11" t="str">
        <x:v>2022</x:v>
      </x:c>
      <x:c r="U356" s="10" t="n">
        <x:v>1486</x:v>
      </x:c>
      <x:c r="V356" s="14" t="n">
        <x:f>IF(AND(ISNUMBER(G356),G356&gt;0),LOG10(G356)*'Method'!$B$8,"")</x:f>
        <x:v>3.076177302473292</x:v>
      </x:c>
      <x:c r="W356" s="14" t="n">
        <x:f>IF(AND(ISNUMBER(I356),I356&gt;0),LOG10(I356)*'Method'!$B$9,"")</x:f>
        <x:v>2.4730521277577764</x:v>
      </x:c>
      <x:c r="X356" s="10" t="str">
        <x:f>IF(ISNUMBER(J356),SUM(G356,I356),"")</x:f>
      </x:c>
      <x:c r="Y356" s="10" t="str">
        <x:f>IF(ISNUMBER(K356),COUNTIFS($K$7:$K$1929,"&gt;"&amp;K356)+1,"")</x:f>
      </x:c>
      <x:c r="Z356" s="9" t="str"/>
      <x:c r="AA356" s="15" t="n">
        <x:v>46108</x:v>
      </x:c>
      <x:c r="AB356" s="9" t="str">
        <x:v>Unknown</x:v>
      </x:c>
    </x:row>
    <x:row r="357" ht="50" customHeight="1">
      <x:c r="A357" s="10" t="n">
        <x:f>IF(ISNUMBER(F357),RANK(F357,$F$7:$F$1929,0),"")</x:f>
        <x:v>271</x:v>
      </x:c>
      <x:c r="B357" s="9" t="str">
        <x:v>Lalique</x:v>
      </x:c>
      <x:c r="C357" s="9" t="str">
        <x:v>Ombre Noire</x:v>
      </x:c>
      <x:c r="D357" s="9" t="str">
        <x:v>Not recorded</x:v>
      </x:c>
      <x:c r="E357" s="11" t="n">
        <x:v>2017</x:v>
      </x:c>
      <x:c r="F357" s="13" t="n">
        <x:v>8.2</x:v>
      </x:c>
      <x:c r="G357" s="10" t="n">
        <x:v>363</x:v>
      </x:c>
      <x:c r="H357" s="12" t="n">
        <x:v>4.35</x:v>
      </x:c>
      <x:c r="I357" s="10" t="n">
        <x:v>1405</x:v>
      </x:c>
      <x:c r="J357" s="12" t="str">
        <x:f>IF(AND(M357="URL identity aligns",ISNUMBER(F357),ISNUMBER(H357),G357&gt;0,I357&gt;0,SUM(V357:W357)&gt;0),(F357*V357+((H357-1)/4*10)*W357)/SUM(V357:W357),"")</x:f>
      </x:c>
      <x:c r="K357" s="12" t="str">
        <x:f>IF(ISNUMBER(J357),(X357*J357+'Method'!$B$10*'Method'!$B$11)/(X357+'Method'!$B$10),"")</x:f>
      </x:c>
      <x:c r="L357" s="10" t="str">
        <x:f>IF(ISNUMBER(J357),COUNTIFS($J$7:$J$1929,"&gt;"&amp;J357)+1,"")</x:f>
      </x:c>
      <x:c r="M357" s="9" t="str">
        <x:v>Review required</x:v>
      </x:c>
      <x:c r="N357" s="9" t="str">
        <x:v>Concentration not explicit on both saved identities</x:v>
      </x:c>
      <x:c r="O357" s="9" t="str">
        <x:v>https://www.parfumo.com/Perfumes/Lalique/Ombre_Noire</x:v>
      </x:c>
      <x:c r="P357" s="9" t="str">
        <x:v>https://www.fragrantica.com/perfume/Lalique/Ombre-Noire-48063.html</x:v>
      </x:c>
      <x:c r="Q357" s="9" t="str">
        <x:v>https://media.parfumo.com/perfumes/6a/6aa6f8-ombre-noire-lalique_1200.jpg?width=720&amp;aspect_ratio=1:1</x:v>
      </x:c>
      <x:c r="R357" s="9" t="str">
        <x:v>https://fimgs.net/mdimg/perfume-thumbs/375x500.48063.jpg</x:v>
      </x:c>
      <x:c r="S357" s="9" t="str">
        <x:v>Ombre Noire</x:v>
      </x:c>
      <x:c r="T357" s="11" t="str">
        <x:v>2017</x:v>
      </x:c>
      <x:c r="U357" s="10" t="n">
        <x:v>1489</x:v>
      </x:c>
      <x:c r="V357" s="14" t="n">
        <x:f>IF(AND(ISNUMBER(G357),G357&gt;0),LOG10(G357)*'Method'!$B$8,"")</x:f>
        <x:v>3.0718879500433323</x:v>
      </x:c>
      <x:c r="W357" s="14" t="n">
        <x:f>IF(AND(ISNUMBER(I357),I357&gt;0),LOG10(I357)*'Method'!$B$9,"")</x:f>
        <x:v>2.51814105939288</x:v>
      </x:c>
      <x:c r="X357" s="10" t="str">
        <x:f>IF(ISNUMBER(J357),SUM(G357,I357),"")</x:f>
      </x:c>
      <x:c r="Y357" s="10" t="str">
        <x:f>IF(ISNUMBER(K357),COUNTIFS($K$7:$K$1929,"&gt;"&amp;K357)+1,"")</x:f>
      </x:c>
      <x:c r="Z357" s="9" t="str"/>
      <x:c r="AA357" s="15" t="n">
        <x:v>46108</x:v>
      </x:c>
      <x:c r="AB357" s="9" t="str">
        <x:v>Unknown</x:v>
      </x:c>
    </x:row>
    <x:row r="358" ht="50" customHeight="1">
      <x:c r="A358" s="10" t="n">
        <x:f>IF(ISNUMBER(F358),RANK(F358,$F$7:$F$1929,0),"")</x:f>
        <x:v>271</x:v>
      </x:c>
      <x:c r="B358" s="9" t="str">
        <x:v>Stéphane Humbert Lucas</x:v>
      </x:c>
      <x:c r="C358" s="9" t="str">
        <x:v>Isra &amp; Miraj</x:v>
      </x:c>
      <x:c r="D358" s="9" t="str">
        <x:v>Not recorded</x:v>
      </x:c>
      <x:c r="E358" s="11" t="n">
        <x:v>2019</x:v>
      </x:c>
      <x:c r="F358" s="13" t="n">
        <x:v>8.2</x:v>
      </x:c>
      <x:c r="G358" s="10" t="n">
        <x:v>352</x:v>
      </x:c>
      <x:c r="H358" s="12" t="n">
        <x:v>4.05</x:v>
      </x:c>
      <x:c r="I358" s="10" t="n">
        <x:v>350</x:v>
      </x:c>
      <x:c r="J358" s="12" t="str">
        <x:f>IF(AND(M358="URL identity aligns",ISNUMBER(F358),ISNUMBER(H358),G358&gt;0,I358&gt;0,SUM(V358:W358)&gt;0),(F358*V358+((H358-1)/4*10)*W358)/SUM(V358:W358),"")</x:f>
      </x:c>
      <x:c r="K358" s="12" t="str">
        <x:f>IF(ISNUMBER(J358),(X358*J358+'Method'!$B$10*'Method'!$B$11)/(X358+'Method'!$B$10),"")</x:f>
      </x:c>
      <x:c r="L358" s="10" t="str">
        <x:f>IF(ISNUMBER(J358),COUNTIFS($J$7:$J$1929,"&gt;"&amp;J358)+1,"")</x:f>
      </x:c>
      <x:c r="M358" s="9" t="str">
        <x:v>Review required</x:v>
      </x:c>
      <x:c r="N358" s="9" t="str">
        <x:v>Product, variant, gender or year terms differ between URLs; Concentration not explicit on both saved identities</x:v>
      </x:c>
      <x:c r="O358" s="9" t="str">
        <x:v>https://www.parfumo.com/Perfumes/Stephane_Humbert_Lucas/isra-amp-amp-miraj</x:v>
      </x:c>
      <x:c r="P358" s="9" t="str">
        <x:v>https://www.fragrantica.com/perfume/Stephane-Humbert-Lucas-777/Isra-Miraj-58894.html</x:v>
      </x:c>
      <x:c r="Q358" s="9" t="str">
        <x:v>https://media.parfumo.com/perfumes/f8/f83d5e-isra-miraj-stephane-humbert-lucas_1200.jpg?width=720&amp;aspect_ratio=1:1</x:v>
      </x:c>
      <x:c r="R358" s="9" t="str">
        <x:v>https://fimgs.net/mdimg/perfume-thumbs/375x500.58894.jpg</x:v>
      </x:c>
      <x:c r="S358" s="9" t="str">
        <x:v>Isra &amp; Miraj</x:v>
      </x:c>
      <x:c r="T358" s="11" t="str">
        <x:v>2019</x:v>
      </x:c>
      <x:c r="U358" s="10" t="n">
        <x:v>793</x:v>
      </x:c>
      <x:c r="V358" s="14" t="n">
        <x:f>IF(AND(ISNUMBER(G358),G358&gt;0),LOG10(G358)*'Method'!$B$8,"")</x:f>
        <x:v>3.0558511961737556</x:v>
      </x:c>
      <x:c r="W358" s="14" t="n">
        <x:f>IF(AND(ISNUMBER(I358),I358&gt;0),LOG10(I358)*'Method'!$B$9,"")</x:f>
        <x:v>2.035254435480224</x:v>
      </x:c>
      <x:c r="X358" s="10" t="str">
        <x:f>IF(ISNUMBER(J358),SUM(G358,I358),"")</x:f>
      </x:c>
      <x:c r="Y358" s="10" t="str">
        <x:f>IF(ISNUMBER(K358),COUNTIFS($K$7:$K$1929,"&gt;"&amp;K358)+1,"")</x:f>
      </x:c>
      <x:c r="Z358" s="9" t="str"/>
      <x:c r="AA358" s="15" t="n">
        <x:v>46108</x:v>
      </x:c>
      <x:c r="AB358" s="9" t="str">
        <x:v>Unknown</x:v>
      </x:c>
    </x:row>
    <x:row r="359" ht="50" customHeight="1">
      <x:c r="A359" s="10" t="n">
        <x:f>IF(ISNUMBER(F359),RANK(F359,$F$7:$F$1929,0),"")</x:f>
        <x:v>271</x:v>
      </x:c>
      <x:c r="B359" s="9" t="str">
        <x:v>Bond No. 9</x:v>
      </x:c>
      <x:c r="C359" s="9" t="str">
        <x:v>Lafayette Street</x:v>
      </x:c>
      <x:c r="D359" s="9" t="str">
        <x:v>Not recorded</x:v>
      </x:c>
      <x:c r="E359" s="11" t="n">
        <x:v>2018</x:v>
      </x:c>
      <x:c r="F359" s="13" t="n">
        <x:v>8.2</x:v>
      </x:c>
      <x:c r="G359" s="10" t="n">
        <x:v>352</x:v>
      </x:c>
      <x:c r="H359" s="12" t="n">
        <x:v>4.41</x:v>
      </x:c>
      <x:c r="I359" s="10" t="n">
        <x:v>1500</x:v>
      </x:c>
      <x:c r="J359" s="12" t="str">
        <x:f>IF(AND(M359="URL identity aligns",ISNUMBER(F359),ISNUMBER(H359),G359&gt;0,I359&gt;0,SUM(V359:W359)&gt;0),(F359*V359+((H359-1)/4*10)*W359)/SUM(V359:W359),"")</x:f>
      </x:c>
      <x:c r="K359" s="12" t="str">
        <x:f>IF(ISNUMBER(J359),(X359*J359+'Method'!$B$10*'Method'!$B$11)/(X359+'Method'!$B$10),"")</x:f>
      </x:c>
      <x:c r="L359" s="10" t="str">
        <x:f>IF(ISNUMBER(J359),COUNTIFS($J$7:$J$1929,"&gt;"&amp;J359)+1,"")</x:f>
      </x:c>
      <x:c r="M359" s="9" t="str">
        <x:v>Review required</x:v>
      </x:c>
      <x:c r="N359" s="9" t="str">
        <x:v>Concentration not explicit on both saved identities</x:v>
      </x:c>
      <x:c r="O359" s="9" t="str">
        <x:v>https://www.parfumo.com/Perfumes/Bond_No_9/Lafayette_Street</x:v>
      </x:c>
      <x:c r="P359" s="9" t="str">
        <x:v>https://www.fragrantica.com/perfume/Bond-No-9/Lafayette-Street-51742.html</x:v>
      </x:c>
      <x:c r="Q359" s="9" t="str">
        <x:v>https://media.parfumo.com/perfumes/81/815b88-lafayette-street-bond-no-9_1200.jpg?width=720&amp;aspect_ratio=1:1</x:v>
      </x:c>
      <x:c r="R359" s="9" t="str">
        <x:v>https://fimgs.net/mdimg/perfume-thumbs/375x500.51742.jpg</x:v>
      </x:c>
      <x:c r="S359" s="9" t="str">
        <x:v>Lafayette Street</x:v>
      </x:c>
      <x:c r="T359" s="11" t="str">
        <x:v>2018</x:v>
      </x:c>
      <x:c r="U359" s="10" t="n">
        <x:v>228</x:v>
      </x:c>
      <x:c r="V359" s="14" t="n">
        <x:f>IF(AND(ISNUMBER(G359),G359&gt;0),LOG10(G359)*'Method'!$B$8,"")</x:f>
        <x:v>3.0558511961737556</x:v>
      </x:c>
      <x:c r="W359" s="14" t="n">
        <x:f>IF(AND(ISNUMBER(I359),I359&gt;0),LOG10(I359)*'Method'!$B$9,"")</x:f>
        <x:v>2.540873007244544</x:v>
      </x:c>
      <x:c r="X359" s="10" t="str">
        <x:f>IF(ISNUMBER(J359),SUM(G359,I359),"")</x:f>
      </x:c>
      <x:c r="Y359" s="10" t="str">
        <x:f>IF(ISNUMBER(K359),COUNTIFS($K$7:$K$1929,"&gt;"&amp;K359)+1,"")</x:f>
      </x:c>
      <x:c r="Z359" s="9" t="str"/>
      <x:c r="AA359" s="15" t="n">
        <x:v>46108</x:v>
      </x:c>
      <x:c r="AB359" s="9" t="str">
        <x:v>Unknown</x:v>
      </x:c>
    </x:row>
    <x:row r="360" ht="50" customHeight="1">
      <x:c r="A360" s="10" t="n">
        <x:f>IF(ISNUMBER(F360),RANK(F360,$F$7:$F$1929,0),"")</x:f>
        <x:v>271</x:v>
      </x:c>
      <x:c r="B360" s="9" t="str">
        <x:v>Yves Saint Laurent</x:v>
      </x:c>
      <x:c r="C360" s="9" t="str">
        <x:v>Rive Gauche pour Homme</x:v>
      </x:c>
      <x:c r="D360" s="9" t="str">
        <x:v>Not recorded</x:v>
      </x:c>
      <x:c r="E360" s="11" t="n">
        <x:v>2011</x:v>
      </x:c>
      <x:c r="F360" s="13" t="n">
        <x:v>8.2</x:v>
      </x:c>
      <x:c r="G360" s="10" t="n">
        <x:v>341</x:v>
      </x:c>
      <x:c r="H360" s="12" t="n">
        <x:v>4.38</x:v>
      </x:c>
      <x:c r="I360" s="10" t="n">
        <x:v>621</x:v>
      </x:c>
      <x:c r="J360" s="12" t="str">
        <x:f>IF(AND(M360="URL identity aligns",ISNUMBER(F360),ISNUMBER(H360),G360&gt;0,I360&gt;0,SUM(V360:W360)&gt;0),(F360*V360+((H360-1)/4*10)*W360)/SUM(V360:W360),"")</x:f>
      </x:c>
      <x:c r="K360" s="12" t="str">
        <x:f>IF(ISNUMBER(J360),(X360*J360+'Method'!$B$10*'Method'!$B$11)/(X360+'Method'!$B$10),"")</x:f>
      </x:c>
      <x:c r="L360" s="10" t="str">
        <x:f>IF(ISNUMBER(J360),COUNTIFS($J$7:$J$1929,"&gt;"&amp;J360)+1,"")</x:f>
      </x:c>
      <x:c r="M360" s="9" t="str">
        <x:v>Review required</x:v>
      </x:c>
      <x:c r="N360" s="9" t="str">
        <x:v>Product, variant, gender or year terms differ between URLs; Concentration not explicit on both saved identities</x:v>
      </x:c>
      <x:c r="O360" s="9" t="str">
        <x:v>https://www.parfumo.com/Perfumes/Yves_Saint_Laurent/Rive_Gauche_pour_Homme_Heritage</x:v>
      </x:c>
      <x:c r="P360" s="9" t="str">
        <x:v>https://www.fragrantica.com/perfume/Yves-Saint-Laurent/La-Collection-Rive-Gauche-Pour-Homme-13737.html</x:v>
      </x:c>
      <x:c r="Q360" s="9" t="str">
        <x:v>https://media.parfumo.com/perfumes/fa/faae87-rive-gauche-pour-homme-2011-yves-saint-laurent_1200.jpg?width=720&amp;aspect_ratio=1:1</x:v>
      </x:c>
      <x:c r="R360" s="9" t="str">
        <x:v>https://fimgs.net/mdimg/perfume-thumbs/375x500.13737.jpg</x:v>
      </x:c>
      <x:c r="S360" s="9" t="str">
        <x:v>Rive Gauche pour Homme</x:v>
      </x:c>
      <x:c r="T360" s="11" t="str">
        <x:v>2011</x:v>
      </x:c>
      <x:c r="U360" s="10" t="n">
        <x:v>1909</x:v>
      </x:c>
      <x:c r="V360" s="14" t="n">
        <x:f>IF(AND(ISNUMBER(G360),G360&gt;0),LOG10(G360)*'Method'!$B$8,"")</x:f>
        <x:v>3.039305254791</x:v>
      </x:c>
      <x:c r="W360" s="14" t="n">
        <x:f>IF(AND(ISNUMBER(I360),I360&gt;0),LOG10(I360)*'Method'!$B$9,"")</x:f>
        <x:v>2.234473280141264</x:v>
      </x:c>
      <x:c r="X360" s="10" t="str">
        <x:f>IF(ISNUMBER(J360),SUM(G360,I360),"")</x:f>
      </x:c>
      <x:c r="Y360" s="10" t="str">
        <x:f>IF(ISNUMBER(K360),COUNTIFS($K$7:$K$1929,"&gt;"&amp;K360)+1,"")</x:f>
      </x:c>
      <x:c r="Z360" s="9" t="str"/>
      <x:c r="AA360" s="15" t="n">
        <x:v>46108</x:v>
      </x:c>
      <x:c r="AB360" s="9" t="str">
        <x:v>Unknown</x:v>
      </x:c>
    </x:row>
    <x:row r="361" ht="50" customHeight="1">
      <x:c r="A361" s="10" t="n">
        <x:f>IF(ISNUMBER(F361),RANK(F361,$F$7:$F$1929,0),"")</x:f>
        <x:v>271</x:v>
      </x:c>
      <x:c r="B361" s="9" t="str">
        <x:v>Chanel</x:v>
      </x:c>
      <x:c r="C361" s="9" t="str">
        <x:v>Allure Homme Sport Cologne</x:v>
      </x:c>
      <x:c r="D361" s="9" t="str">
        <x:v>Eau de Cologne</x:v>
      </x:c>
      <x:c r="E361" s="11" t="n">
        <x:v>2016</x:v>
      </x:c>
      <x:c r="F361" s="13" t="n">
        <x:v>8.2</x:v>
      </x:c>
      <x:c r="G361" s="10" t="n">
        <x:v>338</x:v>
      </x:c>
      <x:c r="H361" s="12" t="n">
        <x:v>4.35</x:v>
      </x:c>
      <x:c r="I361" s="10" t="n">
        <x:v>3023</x:v>
      </x:c>
      <x:c r="J361" s="12" t="n">
        <x:f>IF(AND(M361="URL identity aligns",ISNUMBER(F361),ISNUMBER(H361),G361&gt;0,I361&gt;0,SUM(V361:W361)&gt;0),(F361*V361+((H361-1)/4*10)*W361)/SUM(V361:W361),"")</x:f>
        <x:v>8.283735539972014</x:v>
      </x:c>
      <x:c r="K361" s="12" t="n">
        <x:f>IF(ISNUMBER(J361),(X361*J361+'Method'!$B$10*'Method'!$B$11)/(X361+'Method'!$B$10),"")</x:f>
        <x:v>8.137681027194498</x:v>
      </x:c>
      <x:c r="L361" s="10" t="n">
        <x:f>IF(ISNUMBER(J361),COUNTIFS($J$7:$J$1929,"&gt;"&amp;J361)+1,"")</x:f>
        <x:v>31</x:v>
      </x:c>
      <x:c r="M361" s="9" t="str">
        <x:v>URL identity aligns</x:v>
      </x:c>
      <x:c r="N361" s="9" t="str">
        <x:v>Brand, name tokens and concentration agree in saved URLs</x:v>
      </x:c>
      <x:c r="O361" s="9" t="str">
        <x:v>https://www.parfumo.com/Perfumes/Chanel/Allure_Homme_Sport_Cologne</x:v>
      </x:c>
      <x:c r="P361" s="9" t="str">
        <x:v>https://www.fragrantica.com/perfume/Chanel/Allure-Homme-Sport-Cologne-1004.html</x:v>
      </x:c>
      <x:c r="Q361" s="9" t="str">
        <x:v>https://media.parfumo.com/perfumes/85/85ae75-allure-homme-sport-cologne-chanel_1200.jpg?width=720&amp;aspect_ratio=1:1</x:v>
      </x:c>
      <x:c r="R361" s="9" t="str">
        <x:v>https://fimgs.net/mdimg/perfume-thumbs/375x500.1004.jpg</x:v>
      </x:c>
      <x:c r="S361" s="9" t="str">
        <x:v>Allure Homme Sport Cologne</x:v>
      </x:c>
      <x:c r="T361" s="11" t="str">
        <x:v>2016</x:v>
      </x:c>
      <x:c r="U361" s="10" t="n">
        <x:v>997</x:v>
      </x:c>
      <x:c r="V361" s="14" t="n">
        <x:f>IF(AND(ISNUMBER(G361),G361&gt;0),LOG10(G361)*'Method'!$B$8,"")</x:f>
        <x:v>3.03470004033318</x:v>
      </x:c>
      <x:c r="W361" s="14" t="n">
        <x:f>IF(AND(ISNUMBER(I361),I361&gt;0),LOG10(I361)*'Method'!$B$9,"")</x:f>
        <x:v>2.784350517742256</x:v>
      </x:c>
      <x:c r="X361" s="10" t="n">
        <x:f>IF(ISNUMBER(J361),SUM(G361,I361),"")</x:f>
        <x:v>3361</x:v>
      </x:c>
      <x:c r="Y361" s="10" t="n">
        <x:f>IF(ISNUMBER(K361),COUNTIFS($K$7:$K$1929,"&gt;"&amp;K361)+1,"")</x:f>
        <x:v>24</x:v>
      </x:c>
      <x:c r="Z361" s="9" t="str"/>
      <x:c r="AA361" s="15" t="n">
        <x:v>46108</x:v>
      </x:c>
      <x:c r="AB361" s="9" t="str">
        <x:v>Unknown</x:v>
      </x:c>
    </x:row>
    <x:row r="362" ht="50" customHeight="1">
      <x:c r="A362" s="10" t="n">
        <x:f>IF(ISNUMBER(F362),RANK(F362,$F$7:$F$1929,0),"")</x:f>
        <x:v>271</x:v>
      </x:c>
      <x:c r="B362" s="9" t="str">
        <x:v>Yves Saint Laurent</x:v>
      </x:c>
      <x:c r="C362" s="9" t="str">
        <x:v>Muse</x:v>
      </x:c>
      <x:c r="D362" s="9" t="str">
        <x:v>Not recorded</x:v>
      </x:c>
      <x:c r="E362" s="11" t="n">
        <x:v>2025</x:v>
      </x:c>
      <x:c r="F362" s="13" t="n">
        <x:v>8.2</x:v>
      </x:c>
      <x:c r="G362" s="10" t="n">
        <x:v>333</x:v>
      </x:c>
      <x:c r="H362" s="12" t="n">
        <x:v>4.3</x:v>
      </x:c>
      <x:c r="I362" s="10" t="n">
        <x:v>680</x:v>
      </x:c>
      <x:c r="J362" s="12" t="str">
        <x:f>IF(AND(M362="URL identity aligns",ISNUMBER(F362),ISNUMBER(H362),G362&gt;0,I362&gt;0,SUM(V362:W362)&gt;0),(F362*V362+((H362-1)/4*10)*W362)/SUM(V362:W362),"")</x:f>
      </x:c>
      <x:c r="K362" s="12" t="str">
        <x:f>IF(ISNUMBER(J362),(X362*J362+'Method'!$B$10*'Method'!$B$11)/(X362+'Method'!$B$10),"")</x:f>
      </x:c>
      <x:c r="L362" s="10" t="str">
        <x:f>IF(ISNUMBER(J362),COUNTIFS($J$7:$J$1929,"&gt;"&amp;J362)+1,"")</x:f>
      </x:c>
      <x:c r="M362" s="9" t="str">
        <x:v>Review required</x:v>
      </x:c>
      <x:c r="N362" s="9" t="str">
        <x:v>Concentration not explicit on both saved identities</x:v>
      </x:c>
      <x:c r="O362" s="9" t="str">
        <x:v>https://www.parfumo.com/Perfumes/Yves_Saint_Laurent/muse</x:v>
      </x:c>
      <x:c r="P362" s="9" t="str">
        <x:v>https://www.fragrantica.com/perfume/Yves-Saint-Laurent/Muse-105008.html</x:v>
      </x:c>
      <x:c r="Q362" s="9" t="str">
        <x:v>https://media.parfumo.com/perfumes/8c/8c12e4_muse-yves-saint-laurent_1200.jpg?width=720&amp;aspect_ratio=1:1</x:v>
      </x:c>
      <x:c r="R362" s="9" t="str">
        <x:v>https://fimgs.net/mdimg/perfume-thumbs/375x500.105008.jpg</x:v>
      </x:c>
      <x:c r="S362" s="9" t="str">
        <x:v>Muse</x:v>
      </x:c>
      <x:c r="T362" s="11" t="str">
        <x:v>2025</x:v>
      </x:c>
      <x:c r="U362" s="10" t="n">
        <x:v>776</x:v>
      </x:c>
      <x:c r="V362" s="14" t="n">
        <x:f>IF(AND(ISNUMBER(G362),G362&gt;0),LOG10(G362)*'Method'!$B$8,"")</x:f>
        <x:v>3.0269330802075842</x:v>
      </x:c>
      <x:c r="W362" s="14" t="n">
        <x:f>IF(AND(ISNUMBER(I362),I362&gt;0),LOG10(I362)*'Method'!$B$9,"")</x:f>
        <x:v>2.2660071301649922</x:v>
      </x:c>
      <x:c r="X362" s="10" t="str">
        <x:f>IF(ISNUMBER(J362),SUM(G362,I362),"")</x:f>
      </x:c>
      <x:c r="Y362" s="10" t="str">
        <x:f>IF(ISNUMBER(K362),COUNTIFS($K$7:$K$1929,"&gt;"&amp;K362)+1,"")</x:f>
      </x:c>
      <x:c r="Z362" s="9" t="str"/>
      <x:c r="AA362" s="15" t="n">
        <x:v>46108</x:v>
      </x:c>
      <x:c r="AB362" s="9" t="str">
        <x:v>Unknown</x:v>
      </x:c>
    </x:row>
    <x:row r="363" ht="50" customHeight="1">
      <x:c r="A363" s="10" t="n">
        <x:f>IF(ISNUMBER(F363),RANK(F363,$F$7:$F$1929,0),"")</x:f>
        <x:v>271</x:v>
      </x:c>
      <x:c r="B363" s="9" t="str">
        <x:v>Lalique</x:v>
      </x:c>
      <x:c r="C363" s="9" t="str">
        <x:v>Lalique pour Homme Equus</x:v>
      </x:c>
      <x:c r="D363" s="9" t="str">
        <x:v>Eau de Parfum</x:v>
      </x:c>
      <x:c r="E363" s="11" t="n">
        <x:v>2001</x:v>
      </x:c>
      <x:c r="F363" s="13" t="n">
        <x:v>8.2</x:v>
      </x:c>
      <x:c r="G363" s="10" t="n">
        <x:v>332</x:v>
      </x:c>
      <x:c r="H363" s="12" t="n">
        <x:v>4.27</x:v>
      </x:c>
      <x:c r="I363" s="10" t="n">
        <x:v>2715</x:v>
      </x:c>
      <x:c r="J363" s="12" t="str">
        <x:f>IF(AND(M363="URL identity aligns",ISNUMBER(F363),ISNUMBER(H363),G363&gt;0,I363&gt;0,SUM(V363:W363)&gt;0),(F363*V363+((H363-1)/4*10)*W363)/SUM(V363:W363),"")</x:f>
      </x:c>
      <x:c r="K363" s="12" t="str">
        <x:f>IF(ISNUMBER(J363),(X363*J363+'Method'!$B$10*'Method'!$B$11)/(X363+'Method'!$B$10),"")</x:f>
      </x:c>
      <x:c r="L363" s="10" t="str">
        <x:f>IF(ISNUMBER(J363),COUNTIFS($J$7:$J$1929,"&gt;"&amp;J363)+1,"")</x:f>
      </x:c>
      <x:c r="M363" s="9" t="str">
        <x:v>Review required</x:v>
      </x:c>
      <x:c r="N363" s="9" t="str">
        <x:v>Concentration not explicit on both saved identities</x:v>
      </x:c>
      <x:c r="O363" s="9" t="str">
        <x:v>https://www.parfumo.com/Perfumes/Lalique/Lalique_pour_Homme_Equus_Eau_de_Parfum</x:v>
      </x:c>
      <x:c r="P363" s="9" t="str">
        <x:v>https://www.fragrantica.com/perfume/Lalique/Lalique-Pour-Homme-Equus-2683.html</x:v>
      </x:c>
      <x:c r="Q363" s="9" t="str">
        <x:v>https://media.parfumo.com/perfumes/20/204430-lalique-pour-homme-equus-eau-de-parfum-lalique_1200.jpg?width=720&amp;aspect_ratio=1:1</x:v>
      </x:c>
      <x:c r="R363" s="9" t="str">
        <x:v>https://fimgs.net/mdimg/perfume-thumbs/375x500.2683.jpg</x:v>
      </x:c>
      <x:c r="S363" s="9" t="str">
        <x:v>Lalique pour Homme Equus</x:v>
      </x:c>
      <x:c r="T363" s="11" t="str">
        <x:v>2001</x:v>
      </x:c>
      <x:c r="U363" s="10" t="n">
        <x:v>1744</x:v>
      </x:c>
      <x:c r="V363" s="14" t="n">
        <x:f>IF(AND(ISNUMBER(G363),G363&gt;0),LOG10(G363)*'Method'!$B$8,"")</x:f>
        <x:v>3.0253657004448478</x:v>
      </x:c>
      <x:c r="W363" s="14" t="n">
        <x:f>IF(AND(ISNUMBER(I363),I363&gt;0),LOG10(I363)*'Method'!$B$9,"")</x:f>
        <x:v>2.747015867139896</x:v>
      </x:c>
      <x:c r="X363" s="10" t="str">
        <x:f>IF(ISNUMBER(J363),SUM(G363,I363),"")</x:f>
      </x:c>
      <x:c r="Y363" s="10" t="str">
        <x:f>IF(ISNUMBER(K363),COUNTIFS($K$7:$K$1929,"&gt;"&amp;K363)+1,"")</x:f>
      </x:c>
      <x:c r="Z363" s="9" t="str"/>
      <x:c r="AA363" s="15" t="n">
        <x:v>46108</x:v>
      </x:c>
      <x:c r="AB363" s="9" t="str">
        <x:v>Unknown</x:v>
      </x:c>
    </x:row>
    <x:row r="364" ht="50" customHeight="1">
      <x:c r="A364" s="10" t="n">
        <x:f>IF(ISNUMBER(F364),RANK(F364,$F$7:$F$1929,0),"")</x:f>
        <x:v>271</x:v>
      </x:c>
      <x:c r="B364" s="9" t="str">
        <x:v>Lorenzo Pazzaglia</x:v>
      </x:c>
      <x:c r="C364" s="9" t="str">
        <x:v>Van Py Rhum</x:v>
      </x:c>
      <x:c r="D364" s="9" t="str">
        <x:v>Not recorded</x:v>
      </x:c>
      <x:c r="E364" s="11" t="n">
        <x:v>2022</x:v>
      </x:c>
      <x:c r="F364" s="13" t="n">
        <x:v>8.2</x:v>
      </x:c>
      <x:c r="G364" s="10" t="n">
        <x:v>295</x:v>
      </x:c>
      <x:c r="H364" s="12" t="n">
        <x:v>4.29</x:v>
      </x:c>
      <x:c r="I364" s="10" t="n">
        <x:v>1505</x:v>
      </x:c>
      <x:c r="J364" s="12" t="str">
        <x:f>IF(AND(M364="URL identity aligns",ISNUMBER(F364),ISNUMBER(H364),G364&gt;0,I364&gt;0,SUM(V364:W364)&gt;0),(F364*V364+((H364-1)/4*10)*W364)/SUM(V364:W364),"")</x:f>
      </x:c>
      <x:c r="K364" s="12" t="str">
        <x:f>IF(ISNUMBER(J364),(X364*J364+'Method'!$B$10*'Method'!$B$11)/(X364+'Method'!$B$10),"")</x:f>
      </x:c>
      <x:c r="L364" s="10" t="str">
        <x:f>IF(ISNUMBER(J364),COUNTIFS($J$7:$J$1929,"&gt;"&amp;J364)+1,"")</x:f>
      </x:c>
      <x:c r="M364" s="9" t="str">
        <x:v>Review required</x:v>
      </x:c>
      <x:c r="N364" s="9" t="str">
        <x:v>Concentration not explicit on both saved identities</x:v>
      </x:c>
      <x:c r="O364" s="9" t="str">
        <x:v>https://www.parfumo.com/Perfumes/lorenzo-pazzaglia/van-py-rhum</x:v>
      </x:c>
      <x:c r="P364" s="9" t="str">
        <x:v>https://www.fragrantica.com/perfume/Lorenzo-Pazzaglia/Van-Py-Rhum-74243.html</x:v>
      </x:c>
      <x:c r="Q364" s="9" t="str">
        <x:v>https://media.parfumo.com/perfumes/6f/6fbedf-van-py-rhum-lorenzo-pazzaglia_1200.jpg?width=720&amp;aspect_ratio=1:1</x:v>
      </x:c>
      <x:c r="R364" s="9" t="str">
        <x:v>https://fimgs.net/mdimg/perfume-thumbs/375x500.74243.jpg</x:v>
      </x:c>
      <x:c r="S364" s="9" t="str">
        <x:v>Van Py Rhum</x:v>
      </x:c>
      <x:c r="T364" s="11" t="str">
        <x:v>2022</x:v>
      </x:c>
      <x:c r="U364" s="10" t="n">
        <x:v>632</x:v>
      </x:c>
      <x:c r="V364" s="14" t="n">
        <x:f>IF(AND(ISNUMBER(G364),G364&gt;0),LOG10(G364)*'Method'!$B$8,"")</x:f>
        <x:v>2.963786419173792</x:v>
      </x:c>
      <x:c r="W364" s="14" t="n">
        <x:f>IF(AND(ISNUMBER(I364),I364&gt;0),LOG10(I364)*'Method'!$B$9,"")</x:f>
        <x:v>2.5420291999438884</x:v>
      </x:c>
      <x:c r="X364" s="10" t="str">
        <x:f>IF(ISNUMBER(J364),SUM(G364,I364),"")</x:f>
      </x:c>
      <x:c r="Y364" s="10" t="str">
        <x:f>IF(ISNUMBER(K364),COUNTIFS($K$7:$K$1929,"&gt;"&amp;K364)+1,"")</x:f>
      </x:c>
      <x:c r="Z364" s="9" t="str"/>
      <x:c r="AA364" s="15" t="n">
        <x:v>46108</x:v>
      </x:c>
      <x:c r="AB364" s="9" t="str">
        <x:v>Unknown</x:v>
      </x:c>
    </x:row>
    <x:row r="365" ht="50" customHeight="1">
      <x:c r="A365" s="10" t="n">
        <x:f>IF(ISNUMBER(F365),RANK(F365,$F$7:$F$1929,0),"")</x:f>
        <x:v>271</x:v>
      </x:c>
      <x:c r="B365" s="9" t="str">
        <x:v>French Avenue</x:v>
      </x:c>
      <x:c r="C365" s="9" t="str">
        <x:v>Amber Empire</x:v>
      </x:c>
      <x:c r="D365" s="9" t="str">
        <x:v>Not recorded</x:v>
      </x:c>
      <x:c r="E365" s="11" t="n">
        <x:v>2025</x:v>
      </x:c>
      <x:c r="F365" s="13" t="n">
        <x:v>8.2</x:v>
      </x:c>
      <x:c r="G365" s="10" t="n">
        <x:v>293</x:v>
      </x:c>
      <x:c r="H365" s="12" t="n">
        <x:v>4.35</x:v>
      </x:c>
      <x:c r="I365" s="10" t="n">
        <x:v>749</x:v>
      </x:c>
      <x:c r="J365" s="12" t="str">
        <x:f>IF(AND(M365="URL identity aligns",ISNUMBER(F365),ISNUMBER(H365),G365&gt;0,I365&gt;0,SUM(V365:W365)&gt;0),(F365*V365+((H365-1)/4*10)*W365)/SUM(V365:W365),"")</x:f>
      </x:c>
      <x:c r="K365" s="12" t="str">
        <x:f>IF(ISNUMBER(J365),(X365*J365+'Method'!$B$10*'Method'!$B$11)/(X365+'Method'!$B$10),"")</x:f>
      </x:c>
      <x:c r="L365" s="10" t="str">
        <x:f>IF(ISNUMBER(J365),COUNTIFS($J$7:$J$1929,"&gt;"&amp;J365)+1,"")</x:f>
      </x:c>
      <x:c r="M365" s="9" t="str">
        <x:v>Review required</x:v>
      </x:c>
      <x:c r="N365" s="9" t="str">
        <x:v>Concentration not explicit on both saved identities</x:v>
      </x:c>
      <x:c r="O365" s="9" t="str">
        <x:v>https://www.parfumo.com/Perfumes/french-avenue/amber-empire</x:v>
      </x:c>
      <x:c r="P365" s="9" t="str">
        <x:v>https://www.fragrantica.com/perfume/French-Avenue/Amber-Empire-116876.html</x:v>
      </x:c>
      <x:c r="Q365" s="9" t="str">
        <x:v>https://media.parfumo.com/perfumes/ca/ca0647_amber-empire-french-avenue_1200.jpg?width=720&amp;aspect_ratio=1:1</x:v>
      </x:c>
      <x:c r="R365" s="9" t="str">
        <x:v>https://fimgs.net/mdimg/perfume-thumbs/375x500.116876.jpg</x:v>
      </x:c>
      <x:c r="S365" s="9" t="str">
        <x:v>Amber Empire</x:v>
      </x:c>
      <x:c r="T365" s="11" t="str">
        <x:v>2025</x:v>
      </x:c>
      <x:c r="U365" s="10" t="n">
        <x:v>871</x:v>
      </x:c>
      <x:c r="V365" s="14" t="n">
        <x:f>IF(AND(ISNUMBER(G365),G365&gt;0),LOG10(G365)*'Method'!$B$8,"")</x:f>
        <x:v>2.960241144424932</x:v>
      </x:c>
      <x:c r="W365" s="14" t="n">
        <x:f>IF(AND(ISNUMBER(I365),I365&gt;0),LOG10(I365)*'Method'!$B$9,"")</x:f>
        <x:v>2.299585454159576</x:v>
      </x:c>
      <x:c r="X365" s="10" t="str">
        <x:f>IF(ISNUMBER(J365),SUM(G365,I365),"")</x:f>
      </x:c>
      <x:c r="Y365" s="10" t="str">
        <x:f>IF(ISNUMBER(K365),COUNTIFS($K$7:$K$1929,"&gt;"&amp;K365)+1,"")</x:f>
      </x:c>
      <x:c r="Z365" s="9" t="str"/>
      <x:c r="AA365" s="15" t="n">
        <x:v>46108</x:v>
      </x:c>
      <x:c r="AB365" s="9" t="str">
        <x:v>Unknown</x:v>
      </x:c>
    </x:row>
    <x:row r="366" ht="50" customHeight="1">
      <x:c r="A366" s="10" t="n">
        <x:f>IF(ISNUMBER(F366),RANK(F366,$F$7:$F$1929,0),"")</x:f>
        <x:v>271</x:v>
      </x:c>
      <x:c r="B366" s="9" t="str">
        <x:v>Loewe</x:v>
      </x:c>
      <x:c r="C366" s="9" t="str">
        <x:v>7 Cobalt</x:v>
      </x:c>
      <x:c r="D366" s="9" t="str">
        <x:v>Not recorded</x:v>
      </x:c>
      <x:c r="E366" s="11" t="n">
        <x:v>2021</x:v>
      </x:c>
      <x:c r="F366" s="13" t="n">
        <x:v>8.2</x:v>
      </x:c>
      <x:c r="G366" s="10" t="n">
        <x:v>287</x:v>
      </x:c>
      <x:c r="H366" s="12" t="n">
        <x:v>4.45</x:v>
      </x:c>
      <x:c r="I366" s="10" t="n">
        <x:v>1706</x:v>
      </x:c>
      <x:c r="J366" s="12" t="str">
        <x:f>IF(AND(M366="URL identity aligns",ISNUMBER(F366),ISNUMBER(H366),G366&gt;0,I366&gt;0,SUM(V366:W366)&gt;0),(F366*V366+((H366-1)/4*10)*W366)/SUM(V366:W366),"")</x:f>
      </x:c>
      <x:c r="K366" s="12" t="str">
        <x:f>IF(ISNUMBER(J366),(X366*J366+'Method'!$B$10*'Method'!$B$11)/(X366+'Method'!$B$10),"")</x:f>
      </x:c>
      <x:c r="L366" s="10" t="str">
        <x:f>IF(ISNUMBER(J366),COUNTIFS($J$7:$J$1929,"&gt;"&amp;J366)+1,"")</x:f>
      </x:c>
      <x:c r="M366" s="9" t="str">
        <x:v>Review required</x:v>
      </x:c>
      <x:c r="N366" s="9" t="str">
        <x:v>Concentration not explicit on both saved identities</x:v>
      </x:c>
      <x:c r="O366" s="9" t="str">
        <x:v>https://www.parfumo.com/Perfumes/Loewe/7-cobalt</x:v>
      </x:c>
      <x:c r="P366" s="9" t="str">
        <x:v>https://www.fragrantica.com/perfume/Loewe/Loewe-7-Cobalt-66229.html</x:v>
      </x:c>
      <x:c r="Q366" s="9" t="str">
        <x:v>https://media.parfumo.com/perfumes/ad/ada8af-7-cobalt-loewe_1200.jpg?width=720&amp;aspect_ratio=1:1</x:v>
      </x:c>
      <x:c r="R366" s="9" t="str">
        <x:v>https://fimgs.net/mdimg/perfume-thumbs/375x500.66229.jpg</x:v>
      </x:c>
      <x:c r="S366" s="9" t="str">
        <x:v>7 Cobalt</x:v>
      </x:c>
      <x:c r="T366" s="11" t="str">
        <x:v>2021</x:v>
      </x:c>
      <x:c r="U366" s="10" t="n">
        <x:v>823</x:v>
      </x:c>
      <x:c r="V366" s="14" t="n">
        <x:f>IF(AND(ISNUMBER(G366),G366&gt;0),LOG10(G366)*'Method'!$B$8,"")</x:f>
        <x:v>2.949458276080788</x:v>
      </x:c>
      <x:c r="W366" s="14" t="n">
        <x:f>IF(AND(ISNUMBER(I366),I366&gt;0),LOG10(I366)*'Method'!$B$9,"")</x:f>
        <x:v>2.5855832214652</x:v>
      </x:c>
      <x:c r="X366" s="10" t="str">
        <x:f>IF(ISNUMBER(J366),SUM(G366,I366),"")</x:f>
      </x:c>
      <x:c r="Y366" s="10" t="str">
        <x:f>IF(ISNUMBER(K366),COUNTIFS($K$7:$K$1929,"&gt;"&amp;K366)+1,"")</x:f>
      </x:c>
      <x:c r="Z366" s="9" t="str"/>
      <x:c r="AA366" s="15" t="n">
        <x:v>46108</x:v>
      </x:c>
      <x:c r="AB366" s="9" t="str">
        <x:v>Unknown</x:v>
      </x:c>
    </x:row>
    <x:row r="367" ht="50" customHeight="1">
      <x:c r="A367" s="10" t="n">
        <x:f>IF(ISNUMBER(F367),RANK(F367,$F$7:$F$1929,0),"")</x:f>
        <x:v>271</x:v>
      </x:c>
      <x:c r="B367" s="9" t="str">
        <x:v>Giorgio Armani</x:v>
      </x:c>
      <x:c r="C367" s="9" t="str">
        <x:v>Emporio Armani - Stronger With You Oud</x:v>
      </x:c>
      <x:c r="D367" s="9" t="str">
        <x:v>Not recorded</x:v>
      </x:c>
      <x:c r="E367" s="11" t="n">
        <x:v>2022</x:v>
      </x:c>
      <x:c r="F367" s="13" t="n">
        <x:v>8.2</x:v>
      </x:c>
      <x:c r="G367" s="10" t="n">
        <x:v>284</x:v>
      </x:c>
      <x:c r="H367" s="12" t="n">
        <x:v>4.26</x:v>
      </x:c>
      <x:c r="I367" s="10" t="n">
        <x:v>745</x:v>
      </x:c>
      <x:c r="J367" s="12" t="str">
        <x:f>IF(AND(M367="URL identity aligns",ISNUMBER(F367),ISNUMBER(H367),G367&gt;0,I367&gt;0,SUM(V367:W367)&gt;0),(F367*V367+((H367-1)/4*10)*W367)/SUM(V367:W367),"")</x:f>
      </x:c>
      <x:c r="K367" s="12" t="str">
        <x:f>IF(ISNUMBER(J367),(X367*J367+'Method'!$B$10*'Method'!$B$11)/(X367+'Method'!$B$10),"")</x:f>
      </x:c>
      <x:c r="L367" s="10" t="str">
        <x:f>IF(ISNUMBER(J367),COUNTIFS($J$7:$J$1929,"&gt;"&amp;J367)+1,"")</x:f>
      </x:c>
      <x:c r="M367" s="9" t="str">
        <x:v>Review required</x:v>
      </x:c>
      <x:c r="N367" s="9" t="str">
        <x:v>Concentration not explicit on both saved identities</x:v>
      </x:c>
      <x:c r="O367" s="9" t="str">
        <x:v>https://www.parfumo.com/Perfumes/Giorgio_Armani/emporio-armani-stronger-with-you-oud</x:v>
      </x:c>
      <x:c r="P367" s="9" t="str">
        <x:v>https://www.fragrantica.com/perfume/Giorgio-Armani/Emporio-Armani-Stronger-With-You-Oud-76171.html</x:v>
      </x:c>
      <x:c r="Q367" s="9" t="str">
        <x:v>https://media.parfumo.com/perfumes/d0/d02d26-emporio-armani-stronger-with-you-oud-giorgio-armani_1200.jpg?width=720&amp;aspect_ratio=1:1</x:v>
      </x:c>
      <x:c r="R367" s="9" t="str">
        <x:v>https://fimgs.net/mdimg/perfume-thumbs/375x500.76171.jpg</x:v>
      </x:c>
      <x:c r="S367" s="9" t="str">
        <x:v>Emporio Armani - Stronger With You Oud</x:v>
      </x:c>
      <x:c r="T367" s="11" t="str">
        <x:v>2022</x:v>
      </x:c>
      <x:c r="U367" s="10" t="n">
        <x:v>363</x:v>
      </x:c>
      <x:c r="V367" s="14" t="n">
        <x:f>IF(AND(ISNUMBER(G367),G367&gt;0),LOG10(G367)*'Method'!$B$8,"")</x:f>
        <x:v>2.943982008056448</x:v>
      </x:c>
      <x:c r="W367" s="14" t="n">
        <x:f>IF(AND(ISNUMBER(I367),I367&gt;0),LOG10(I367)*'Method'!$B$9,"")</x:f>
        <x:v>2.297725018198632</x:v>
      </x:c>
      <x:c r="X367" s="10" t="str">
        <x:f>IF(ISNUMBER(J367),SUM(G367,I367),"")</x:f>
      </x:c>
      <x:c r="Y367" s="10" t="str">
        <x:f>IF(ISNUMBER(K367),COUNTIFS($K$7:$K$1929,"&gt;"&amp;K367)+1,"")</x:f>
      </x:c>
      <x:c r="Z367" s="9" t="str"/>
      <x:c r="AA367" s="15" t="n">
        <x:v>46108</x:v>
      </x:c>
      <x:c r="AB367" s="9" t="str">
        <x:v>Unknown</x:v>
      </x:c>
    </x:row>
    <x:row r="368" ht="50" customHeight="1">
      <x:c r="A368" s="10" t="n">
        <x:f>IF(ISNUMBER(F368),RANK(F368,$F$7:$F$1929,0),"")</x:f>
        <x:v>271</x:v>
      </x:c>
      <x:c r="B368" s="9" t="str">
        <x:v>Louis Vuitton</x:v>
      </x:c>
      <x:c r="C368" s="9" t="str">
        <x:v>Stellar Times</x:v>
      </x:c>
      <x:c r="D368" s="9" t="str">
        <x:v>Not recorded</x:v>
      </x:c>
      <x:c r="E368" s="11" t="n">
        <x:v>2021</x:v>
      </x:c>
      <x:c r="F368" s="13" t="n">
        <x:v>8.2</x:v>
      </x:c>
      <x:c r="G368" s="10" t="n">
        <x:v>275</x:v>
      </x:c>
      <x:c r="H368" s="12" t="n">
        <x:v>4.41</x:v>
      </x:c>
      <x:c r="I368" s="10" t="n">
        <x:v>869</x:v>
      </x:c>
      <x:c r="J368" s="12" t="str">
        <x:f>IF(AND(M368="URL identity aligns",ISNUMBER(F368),ISNUMBER(H368),G368&gt;0,I368&gt;0,SUM(V368:W368)&gt;0),(F368*V368+((H368-1)/4*10)*W368)/SUM(V368:W368),"")</x:f>
      </x:c>
      <x:c r="K368" s="12" t="str">
        <x:f>IF(ISNUMBER(J368),(X368*J368+'Method'!$B$10*'Method'!$B$11)/(X368+'Method'!$B$10),"")</x:f>
      </x:c>
      <x:c r="L368" s="10" t="str">
        <x:f>IF(ISNUMBER(J368),COUNTIFS($J$7:$J$1929,"&gt;"&amp;J368)+1,"")</x:f>
      </x:c>
      <x:c r="M368" s="9" t="str">
        <x:v>Review required</x:v>
      </x:c>
      <x:c r="N368" s="9" t="str">
        <x:v>Concentration not explicit on both saved identities</x:v>
      </x:c>
      <x:c r="O368" s="9" t="str">
        <x:v>https://www.parfumo.com/Perfumes/Louis_Vuitton/stellar-times</x:v>
      </x:c>
      <x:c r="P368" s="9" t="str">
        <x:v>https://www.fragrantica.com/perfume/Louis-Vuitton/Stellar-Times-68356.html</x:v>
      </x:c>
      <x:c r="Q368" s="9" t="str">
        <x:v>https://media.parfumo.com/perfumes/9b/9b2621-stellar-times-louis-vuitton_1200.jpg?width=720&amp;aspect_ratio=1:1</x:v>
      </x:c>
      <x:c r="R368" s="9" t="str">
        <x:v>https://fimgs.net/mdimg/perfume-thumbs/375x500.68356.jpg</x:v>
      </x:c>
      <x:c r="S368" s="9" t="str">
        <x:v>Stellar Times</x:v>
      </x:c>
      <x:c r="T368" s="11" t="str">
        <x:v>2021</x:v>
      </x:c>
      <x:c r="U368" s="10" t="n">
        <x:v>1103</x:v>
      </x:c>
      <x:c r="V368" s="14" t="n">
        <x:f>IF(AND(ISNUMBER(G368),G368&gt;0),LOG10(G368)*'Method'!$B$8,"")</x:f>
        <x:v>2.9271992325963123</x:v>
      </x:c>
      <x:c r="W368" s="14" t="n">
        <x:f>IF(AND(ISNUMBER(I368),I368&gt;0),LOG10(I368)*'Method'!$B$9,"")</x:f>
        <x:v>2.351215821158936</x:v>
      </x:c>
      <x:c r="X368" s="10" t="str">
        <x:f>IF(ISNUMBER(J368),SUM(G368,I368),"")</x:f>
      </x:c>
      <x:c r="Y368" s="10" t="str">
        <x:f>IF(ISNUMBER(K368),COUNTIFS($K$7:$K$1929,"&gt;"&amp;K368)+1,"")</x:f>
      </x:c>
      <x:c r="Z368" s="9" t="str"/>
      <x:c r="AA368" s="15" t="n">
        <x:v>46108</x:v>
      </x:c>
      <x:c r="AB368" s="9" t="str">
        <x:v>Unknown</x:v>
      </x:c>
    </x:row>
    <x:row r="369" ht="50" customHeight="1">
      <x:c r="A369" s="10" t="n">
        <x:f>IF(ISNUMBER(F369),RANK(F369,$F$7:$F$1929,0),"")</x:f>
        <x:v>271</x:v>
      </x:c>
      <x:c r="B369" s="9" t="str">
        <x:v>Ex Nihilo</x:v>
      </x:c>
      <x:c r="C369" s="9" t="str">
        <x:v>Blue Talisman</x:v>
      </x:c>
      <x:c r="D369" s="9" t="str">
        <x:v>Extrait de Parfum</x:v>
      </x:c>
      <x:c r="E369" s="11" t="n">
        <x:v>2025</x:v>
      </x:c>
      <x:c r="F369" s="13" t="n">
        <x:v>8.2</x:v>
      </x:c>
      <x:c r="G369" s="10" t="n">
        <x:v>272</x:v>
      </x:c>
      <x:c r="H369" s="12" t="n">
        <x:v>4.23</x:v>
      </x:c>
      <x:c r="I369" s="10" t="n">
        <x:v>766</x:v>
      </x:c>
      <x:c r="J369" s="12" t="n">
        <x:f>IF(AND(M369="URL identity aligns",ISNUMBER(F369),ISNUMBER(H369),G369&gt;0,I369&gt;0,SUM(V369:W369)&gt;0),(F369*V369+((H369-1)/4*10)*W369)/SUM(V369:W369),"")</x:f>
        <x:v>8.144840259153513</x:v>
      </x:c>
      <x:c r="K369" s="12" t="n">
        <x:f>IF(ISNUMBER(J369),(X369*J369+'Method'!$B$10*'Method'!$B$11)/(X369+'Method'!$B$10),"")</x:f>
        <x:v>7.9833202562265</x:v>
      </x:c>
      <x:c r="L369" s="10" t="n">
        <x:f>IF(ISNUMBER(J369),COUNTIFS($J$7:$J$1929,"&gt;"&amp;J369)+1,"")</x:f>
        <x:v>54</x:v>
      </x:c>
      <x:c r="M369" s="9" t="str">
        <x:v>URL identity aligns</x:v>
      </x:c>
      <x:c r="N369" s="9" t="str">
        <x:v>Brand, name tokens and concentration agree in saved URLs</x:v>
      </x:c>
      <x:c r="O369" s="9" t="str">
        <x:v>https://www.parfumo.com/Perfumes/Ex_Nihilo/blue-talisman-extrait-de-parfum</x:v>
      </x:c>
      <x:c r="P369" s="9" t="str">
        <x:v>https://www.fragrantica.com/perfume/Ex-Nihilo/Blue-Talisman-Extrait-de-Parfum-110848.html</x:v>
      </x:c>
      <x:c r="Q369" s="9" t="str">
        <x:v>https://media.parfumo.com/perfumes/69/696ffd_blue-talisman-extrait-de-parfum-ex-nihilo_1200.jpg?width=720&amp;aspect_ratio=1:1</x:v>
      </x:c>
      <x:c r="R369" s="9" t="str">
        <x:v>https://fimgs.net/mdimg/perfume-thumbs/375x500.110848.jpg</x:v>
      </x:c>
      <x:c r="S369" s="9" t="str">
        <x:v>Blue Talisman</x:v>
      </x:c>
      <x:c r="T369" s="11" t="str">
        <x:v>2025</x:v>
      </x:c>
      <x:c r="U369" s="10" t="n">
        <x:v>1814</x:v>
      </x:c>
      <x:c r="V369" s="14" t="n">
        <x:f>IF(AND(ISNUMBER(G369),G369&gt;0),LOG10(G369)*'Method'!$B$8,"")</x:f>
        <x:v>2.92148268484104</x:v>
      </x:c>
      <x:c r="W369" s="14" t="n">
        <x:f>IF(AND(ISNUMBER(I369),I369&gt;0),LOG10(I369)*'Method'!$B$9,"")</x:f>
        <x:v>2.30738301570608</x:v>
      </x:c>
      <x:c r="X369" s="10" t="n">
        <x:f>IF(ISNUMBER(J369),SUM(G369,I369),"")</x:f>
        <x:v>1038</x:v>
      </x:c>
      <x:c r="Y369" s="10" t="n">
        <x:f>IF(ISNUMBER(K369),COUNTIFS($K$7:$K$1929,"&gt;"&amp;K369)+1,"")</x:f>
        <x:v>59</x:v>
      </x:c>
      <x:c r="Z369" s="9" t="str"/>
      <x:c r="AA369" s="15" t="n">
        <x:v>46108</x:v>
      </x:c>
      <x:c r="AB369" s="9" t="str">
        <x:v>Unknown</x:v>
      </x:c>
    </x:row>
    <x:row r="370" ht="50" customHeight="1">
      <x:c r="A370" s="10" t="n">
        <x:f>IF(ISNUMBER(F370),RANK(F370,$F$7:$F$1929,0),"")</x:f>
        <x:v>271</x:v>
      </x:c>
      <x:c r="B370" s="9" t="str">
        <x:v>Acqua di Parma</x:v>
      </x:c>
      <x:c r="C370" s="9" t="str">
        <x:v>Zafferano</x:v>
      </x:c>
      <x:c r="D370" s="9" t="str">
        <x:v>Not recorded</x:v>
      </x:c>
      <x:c r="E370" s="11" t="n">
        <x:v>2022</x:v>
      </x:c>
      <x:c r="F370" s="13" t="n">
        <x:v>8.2</x:v>
      </x:c>
      <x:c r="G370" s="10" t="n">
        <x:v>270</x:v>
      </x:c>
      <x:c r="H370" s="12" t="n">
        <x:v>4.18</x:v>
      </x:c>
      <x:c r="I370" s="10" t="n">
        <x:v>570</x:v>
      </x:c>
      <x:c r="J370" s="12" t="str">
        <x:f>IF(AND(M370="URL identity aligns",ISNUMBER(F370),ISNUMBER(H370),G370&gt;0,I370&gt;0,SUM(V370:W370)&gt;0),(F370*V370+((H370-1)/4*10)*W370)/SUM(V370:W370),"")</x:f>
      </x:c>
      <x:c r="K370" s="12" t="str">
        <x:f>IF(ISNUMBER(J370),(X370*J370+'Method'!$B$10*'Method'!$B$11)/(X370+'Method'!$B$10),"")</x:f>
      </x:c>
      <x:c r="L370" s="10" t="str">
        <x:f>IF(ISNUMBER(J370),COUNTIFS($J$7:$J$1929,"&gt;"&amp;J370)+1,"")</x:f>
      </x:c>
      <x:c r="M370" s="9" t="str">
        <x:v>Review required</x:v>
      </x:c>
      <x:c r="N370" s="9" t="str">
        <x:v>Concentration not explicit on both saved identities</x:v>
      </x:c>
      <x:c r="O370" s="9" t="str">
        <x:v>https://www.parfumo.com/Perfumes/Acqua_di_Parma/zafferano</x:v>
      </x:c>
      <x:c r="P370" s="9" t="str">
        <x:v>https://www.fragrantica.com/perfume/Acqua-di-Parma/Zafferano-73365.html</x:v>
      </x:c>
      <x:c r="Q370" s="9" t="str">
        <x:v>https://media.parfumo.com/perfumes/77/772755-zafferano-acqua-di-parma_1200.jpg?width=720&amp;aspect_ratio=1:1</x:v>
      </x:c>
      <x:c r="R370" s="9" t="str">
        <x:v>https://fimgs.net/mdimg/perfume-thumbs/375x500.73365.jpg</x:v>
      </x:c>
      <x:c r="S370" s="9" t="str">
        <x:v>Zafferano</x:v>
      </x:c>
      <x:c r="T370" s="11" t="str">
        <x:v>2022</x:v>
      </x:c>
      <x:c r="U370" s="10" t="n">
        <x:v>1279</x:v>
      </x:c>
      <x:c r="V370" s="14" t="n">
        <x:f>IF(AND(ISNUMBER(G370),G370&gt;0),LOG10(G370)*'Method'!$B$8,"")</x:f>
        <x:v>2.917636516990788</x:v>
      </x:c>
      <x:c r="W370" s="14" t="n">
        <x:f>IF(AND(ISNUMBER(I370),I370&gt;0),LOG10(I370)*'Method'!$B$9,"")</x:f>
        <x:v>2.2046998845379924</x:v>
      </x:c>
      <x:c r="X370" s="10" t="str">
        <x:f>IF(ISNUMBER(J370),SUM(G370,I370),"")</x:f>
      </x:c>
      <x:c r="Y370" s="10" t="str">
        <x:f>IF(ISNUMBER(K370),COUNTIFS($K$7:$K$1929,"&gt;"&amp;K370)+1,"")</x:f>
      </x:c>
      <x:c r="Z370" s="9" t="str"/>
      <x:c r="AA370" s="15" t="n">
        <x:v>46108</x:v>
      </x:c>
      <x:c r="AB370" s="9" t="str">
        <x:v>Unknown</x:v>
      </x:c>
    </x:row>
    <x:row r="371" ht="50" customHeight="1">
      <x:c r="A371" s="10" t="n">
        <x:f>IF(ISNUMBER(F371),RANK(F371,$F$7:$F$1929,0),"")</x:f>
        <x:v>271</x:v>
      </x:c>
      <x:c r="B371" s="9" t="str">
        <x:v>Diptyque</x:v>
      </x:c>
      <x:c r="C371" s="9" t="str">
        <x:v>Lilyphéa</x:v>
      </x:c>
      <x:c r="D371" s="9" t="str">
        <x:v>Not recorded</x:v>
      </x:c>
      <x:c r="E371" s="11" t="n">
        <x:v>2024</x:v>
      </x:c>
      <x:c r="F371" s="13" t="n">
        <x:v>8.2</x:v>
      </x:c>
      <x:c r="G371" s="10" t="n">
        <x:v>264</x:v>
      </x:c>
      <x:c r="H371" s="12" t="n">
        <x:v>4.29</x:v>
      </x:c>
      <x:c r="I371" s="10" t="n">
        <x:v>722</x:v>
      </x:c>
      <x:c r="J371" s="12" t="str">
        <x:f>IF(AND(M371="URL identity aligns",ISNUMBER(F371),ISNUMBER(H371),G371&gt;0,I371&gt;0,SUM(V371:W371)&gt;0),(F371*V371+((H371-1)/4*10)*W371)/SUM(V371:W371),"")</x:f>
      </x:c>
      <x:c r="K371" s="12" t="str">
        <x:f>IF(ISNUMBER(J371),(X371*J371+'Method'!$B$10*'Method'!$B$11)/(X371+'Method'!$B$10),"")</x:f>
      </x:c>
      <x:c r="L371" s="10" t="str">
        <x:f>IF(ISNUMBER(J371),COUNTIFS($J$7:$J$1929,"&gt;"&amp;J371)+1,"")</x:f>
      </x:c>
      <x:c r="M371" s="9" t="str">
        <x:v>Review required</x:v>
      </x:c>
      <x:c r="N371" s="9" t="str">
        <x:v>Concentration not explicit on both saved identities</x:v>
      </x:c>
      <x:c r="O371" s="9" t="str">
        <x:v>https://www.parfumo.com/Perfumes/Diptyque/lilyphea</x:v>
      </x:c>
      <x:c r="P371" s="9" t="str">
        <x:v>https://www.fragrantica.com/perfume/Diptyque/Lilyphea-96740.html</x:v>
      </x:c>
      <x:c r="Q371" s="9" t="str">
        <x:v>https://media.parfumo.com/perfumes/15/15faaa-lilyphea-diptyque_1200.jpg?width=720&amp;aspect_ratio=1:1</x:v>
      </x:c>
      <x:c r="R371" s="9" t="str">
        <x:v>https://fimgs.net/mdimg/perfume-thumbs/375x500.96740.jpg</x:v>
      </x:c>
      <x:c r="S371" s="9" t="str">
        <x:v>Lilyphéa</x:v>
      </x:c>
      <x:c r="T371" s="11" t="str">
        <x:v>2024</x:v>
      </x:c>
      <x:c r="U371" s="10" t="n">
        <x:v>245</x:v>
      </x:c>
      <x:c r="V371" s="14" t="n">
        <x:f>IF(AND(ISNUMBER(G371),G371&gt;0),LOG10(G371)*'Method'!$B$8,"")</x:f>
        <x:v>2.9059247122437957</x:v>
      </x:c>
      <x:c r="W371" s="14" t="n">
        <x:f>IF(AND(ISNUMBER(I371),I371&gt;0),LOG10(I371)*'Method'!$B$9,"")</x:f>
        <x:v>2.286829758055712</x:v>
      </x:c>
      <x:c r="X371" s="10" t="str">
        <x:f>IF(ISNUMBER(J371),SUM(G371,I371),"")</x:f>
      </x:c>
      <x:c r="Y371" s="10" t="str">
        <x:f>IF(ISNUMBER(K371),COUNTIFS($K$7:$K$1929,"&gt;"&amp;K371)+1,"")</x:f>
      </x:c>
      <x:c r="Z371" s="9" t="str"/>
      <x:c r="AA371" s="15" t="n">
        <x:v>46108</x:v>
      </x:c>
      <x:c r="AB371" s="9" t="str">
        <x:v>Unknown</x:v>
      </x:c>
    </x:row>
    <x:row r="372" ht="50" customHeight="1">
      <x:c r="A372" s="10" t="n">
        <x:f>IF(ISNUMBER(F372),RANK(F372,$F$7:$F$1929,0),"")</x:f>
        <x:v>271</x:v>
      </x:c>
      <x:c r="B372" s="9" t="str">
        <x:v>Guerlain</x:v>
      </x:c>
      <x:c r="C372" s="9" t="str">
        <x:v>Habit Rouge Rouge Privé</x:v>
      </x:c>
      <x:c r="D372" s="9" t="str">
        <x:v>Not recorded</x:v>
      </x:c>
      <x:c r="E372" s="11" t="n">
        <x:v>2023</x:v>
      </x:c>
      <x:c r="F372" s="13" t="n">
        <x:v>8.2</x:v>
      </x:c>
      <x:c r="G372" s="10" t="n">
        <x:v>250</x:v>
      </x:c>
      <x:c r="H372" s="12" t="n">
        <x:v>4.31</x:v>
      </x:c>
      <x:c r="I372" s="10" t="n">
        <x:v>815</x:v>
      </x:c>
      <x:c r="J372" s="12" t="str">
        <x:f>IF(AND(M372="URL identity aligns",ISNUMBER(F372),ISNUMBER(H372),G372&gt;0,I372&gt;0,SUM(V372:W372)&gt;0),(F372*V372+((H372-1)/4*10)*W372)/SUM(V372:W372),"")</x:f>
      </x:c>
      <x:c r="K372" s="12" t="str">
        <x:f>IF(ISNUMBER(J372),(X372*J372+'Method'!$B$10*'Method'!$B$11)/(X372+'Method'!$B$10),"")</x:f>
      </x:c>
      <x:c r="L372" s="10" t="str">
        <x:f>IF(ISNUMBER(J372),COUNTIFS($J$7:$J$1929,"&gt;"&amp;J372)+1,"")</x:f>
      </x:c>
      <x:c r="M372" s="9" t="str">
        <x:v>Review required</x:v>
      </x:c>
      <x:c r="N372" s="9" t="str">
        <x:v>Concentration not explicit on both saved identities</x:v>
      </x:c>
      <x:c r="O372" s="9" t="str">
        <x:v>https://www.parfumo.com/Perfumes/Guerlain/habit-rouge-rouge-prive</x:v>
      </x:c>
      <x:c r="P372" s="9" t="str">
        <x:v>https://www.fragrantica.com/perfume/Guerlain/Habit-Rouge-Rouge-Prive-80690.html</x:v>
      </x:c>
      <x:c r="Q372" s="9" t="str">
        <x:v>https://media.parfumo.com/perfumes/ce/ce8ed8-habit-rouge-rouge-prive-guerlain_1200.jpg?width=720&amp;aspect_ratio=1:1</x:v>
      </x:c>
      <x:c r="R372" s="9" t="str">
        <x:v>https://fimgs.net/mdimg/perfume-thumbs/375x500.80690.jpg</x:v>
      </x:c>
      <x:c r="S372" s="9" t="str">
        <x:v>Habit Rouge Rouge Privé</x:v>
      </x:c>
      <x:c r="T372" s="11" t="str">
        <x:v>2023</x:v>
      </x:c>
      <x:c r="U372" s="10" t="n">
        <x:v>906</x:v>
      </x:c>
      <x:c r="V372" s="14" t="n">
        <x:f>IF(AND(ISNUMBER(G372),G372&gt;0),LOG10(G372)*'Method'!$B$8,"")</x:f>
        <x:v>2.877528010406448</x:v>
      </x:c>
      <x:c r="W372" s="14" t="n">
        <x:f>IF(AND(ISNUMBER(I372),I372&gt;0),LOG10(I372)*'Method'!$B$9,"")</x:f>
        <x:v>2.328926086991984</x:v>
      </x:c>
      <x:c r="X372" s="10" t="str">
        <x:f>IF(ISNUMBER(J372),SUM(G372,I372),"")</x:f>
      </x:c>
      <x:c r="Y372" s="10" t="str">
        <x:f>IF(ISNUMBER(K372),COUNTIFS($K$7:$K$1929,"&gt;"&amp;K372)+1,"")</x:f>
      </x:c>
      <x:c r="Z372" s="9" t="str"/>
      <x:c r="AA372" s="15" t="n">
        <x:v>46108</x:v>
      </x:c>
      <x:c r="AB372" s="9" t="str">
        <x:v>Unknown</x:v>
      </x:c>
    </x:row>
    <x:row r="373" ht="50" customHeight="1">
      <x:c r="A373" s="10" t="n">
        <x:f>IF(ISNUMBER(F373),RANK(F373,$F$7:$F$1929,0),"")</x:f>
        <x:v>271</x:v>
      </x:c>
      <x:c r="B373" s="9" t="str">
        <x:v>Roja Parfums</x:v>
      </x:c>
      <x:c r="C373" s="9" t="str">
        <x:v>Apex</x:v>
      </x:c>
      <x:c r="D373" s="9" t="str">
        <x:v>Parfum</x:v>
      </x:c>
      <x:c r="E373" s="11" t="n">
        <x:v>2022</x:v>
      </x:c>
      <x:c r="F373" s="13" t="n">
        <x:v>8.2</x:v>
      </x:c>
      <x:c r="G373" s="10" t="n">
        <x:v>245</x:v>
      </x:c>
      <x:c r="H373" s="12" t="n">
        <x:v>3.95</x:v>
      </x:c>
      <x:c r="I373" s="10" t="n">
        <x:v>323</x:v>
      </x:c>
      <x:c r="J373" s="12" t="n">
        <x:f>IF(AND(M373="URL identity aligns",ISNUMBER(F373),ISNUMBER(H373),G373&gt;0,I373&gt;0,SUM(V373:W373)&gt;0),(F373*V373+((H373-1)/4*10)*W373)/SUM(V373:W373),"")</x:f>
        <x:v>7.860248070193632</x:v>
      </x:c>
      <x:c r="K373" s="12" t="n">
        <x:f>IF(ISNUMBER(J373),(X373*J373+'Method'!$B$10*'Method'!$B$11)/(X373+'Method'!$B$10),"")</x:f>
        <x:v>7.894078045593551</x:v>
      </x:c>
      <x:c r="L373" s="10" t="n">
        <x:f>IF(ISNUMBER(J373),COUNTIFS($J$7:$J$1929,"&gt;"&amp;J373)+1,"")</x:f>
        <x:v>93</x:v>
      </x:c>
      <x:c r="M373" s="9" t="str">
        <x:v>URL identity aligns</x:v>
      </x:c>
      <x:c r="N373" s="9" t="str">
        <x:v>Brand, name tokens and concentration agree in saved URLs</x:v>
      </x:c>
      <x:c r="O373" s="9" t="str">
        <x:v>https://www.parfumo.com/Perfumes/Roja_Parfums/apex-parfum</x:v>
      </x:c>
      <x:c r="P373" s="9" t="str">
        <x:v>https://www.fragrantica.com/perfume/Roja-Dove/Apex-Parfum-76244.html</x:v>
      </x:c>
      <x:c r="Q373" s="9" t="str">
        <x:v>https://media.parfumo.com/perfumes/12/1285e9-apex-parfum-roja-parfums_1200.jpg?width=720&amp;aspect_ratio=1:1</x:v>
      </x:c>
      <x:c r="R373" s="9" t="str">
        <x:v>https://fimgs.net/mdimg/perfume-thumbs/375x500.76244.jpg</x:v>
      </x:c>
      <x:c r="S373" s="9" t="str">
        <x:v>Apex</x:v>
      </x:c>
      <x:c r="T373" s="11" t="str">
        <x:v>2022</x:v>
      </x:c>
      <x:c r="U373" s="10" t="n">
        <x:v>1888</x:v>
      </x:c>
      <x:c r="V373" s="14" t="n">
        <x:f>IF(AND(ISNUMBER(G373),G373&gt;0),LOG10(G373)*'Method'!$B$8,"")</x:f>
        <x:v>2.8669993012374357</x:v>
      </x:c>
      <x:c r="W373" s="14" t="n">
        <x:f>IF(AND(ISNUMBER(I373),I373&gt;0),LOG10(I373)*'Method'!$B$9,"")</x:f>
        <x:v>2.00736201786488</x:v>
      </x:c>
      <x:c r="X373" s="10" t="n">
        <x:f>IF(ISNUMBER(J373),SUM(G373,I373),"")</x:f>
        <x:v>568</x:v>
      </x:c>
      <x:c r="Y373" s="10" t="n">
        <x:f>IF(ISNUMBER(K373),COUNTIFS($K$7:$K$1929,"&gt;"&amp;K373)+1,"")</x:f>
        <x:v>92</x:v>
      </x:c>
      <x:c r="Z373" s="9" t="str"/>
      <x:c r="AA373" s="15" t="n">
        <x:v>46108</x:v>
      </x:c>
      <x:c r="AB373" s="9" t="str">
        <x:v>Unknown</x:v>
      </x:c>
    </x:row>
    <x:row r="374" ht="50" customHeight="1">
      <x:c r="A374" s="10" t="n">
        <x:f>IF(ISNUMBER(F374),RANK(F374,$F$7:$F$1929,0),"")</x:f>
        <x:v>271</x:v>
      </x:c>
      <x:c r="B374" s="9" t="str">
        <x:v>Diptyque</x:v>
      </x:c>
      <x:c r="C374" s="9" t="str">
        <x:v>Benjoin Bohème</x:v>
      </x:c>
      <x:c r="D374" s="9" t="str">
        <x:v>Not recorded</x:v>
      </x:c>
      <x:c r="E374" s="11" t="n">
        <x:v>2015</x:v>
      </x:c>
      <x:c r="F374" s="13" t="n">
        <x:v>8.2</x:v>
      </x:c>
      <x:c r="G374" s="10" t="n">
        <x:v>227</x:v>
      </x:c>
      <x:c r="H374" s="12" t="n">
        <x:v>4.46</x:v>
      </x:c>
      <x:c r="I374" s="10" t="n">
        <x:v>732</x:v>
      </x:c>
      <x:c r="J374" s="12" t="str">
        <x:f>IF(AND(M374="URL identity aligns",ISNUMBER(F374),ISNUMBER(H374),G374&gt;0,I374&gt;0,SUM(V374:W374)&gt;0),(F374*V374+((H374-1)/4*10)*W374)/SUM(V374:W374),"")</x:f>
      </x:c>
      <x:c r="K374" s="12" t="str">
        <x:f>IF(ISNUMBER(J374),(X374*J374+'Method'!$B$10*'Method'!$B$11)/(X374+'Method'!$B$10),"")</x:f>
      </x:c>
      <x:c r="L374" s="10" t="str">
        <x:f>IF(ISNUMBER(J374),COUNTIFS($J$7:$J$1929,"&gt;"&amp;J374)+1,"")</x:f>
      </x:c>
      <x:c r="M374" s="9" t="str">
        <x:v>Review required</x:v>
      </x:c>
      <x:c r="N374" s="9" t="str">
        <x:v>Concentration not explicit on both saved identities</x:v>
      </x:c>
      <x:c r="O374" s="9" t="str">
        <x:v>https://www.parfumo.com/Perfumes/Diptyque/Benjoin_Boheme</x:v>
      </x:c>
      <x:c r="P374" s="9" t="str">
        <x:v>https://www.fragrantica.com/perfume/Diptyque/Benjoin-Boheme-40942.html</x:v>
      </x:c>
      <x:c r="Q374" s="9" t="str">
        <x:v>https://media.parfumo.com/perfumes/d8/d88958_benjoin-boheme-diptyque_1200.jpg?width=720&amp;aspect_ratio=1:1</x:v>
      </x:c>
      <x:c r="R374" s="9" t="str">
        <x:v>https://fimgs.net/mdimg/perfume-thumbs/375x500.40942.jpg</x:v>
      </x:c>
      <x:c r="S374" s="9" t="str">
        <x:v>Benjoin Bohème</x:v>
      </x:c>
      <x:c r="T374" s="11" t="str">
        <x:v>2015</x:v>
      </x:c>
      <x:c r="U374" s="10" t="n">
        <x:v>524</x:v>
      </x:c>
      <x:c r="V374" s="14" t="n">
        <x:f>IF(AND(ISNUMBER(G374),G374&gt;0),LOG10(G374)*'Method'!$B$8,"")</x:f>
        <x:v>2.827231028631744</x:v>
      </x:c>
      <x:c r="W374" s="14" t="n">
        <x:f>IF(AND(ISNUMBER(I374),I374&gt;0),LOG10(I374)*'Method'!$B$9,"")</x:f>
        <x:v>2.291608864846712</x:v>
      </x:c>
      <x:c r="X374" s="10" t="str">
        <x:f>IF(ISNUMBER(J374),SUM(G374,I374),"")</x:f>
      </x:c>
      <x:c r="Y374" s="10" t="str">
        <x:f>IF(ISNUMBER(K374),COUNTIFS($K$7:$K$1929,"&gt;"&amp;K374)+1,"")</x:f>
      </x:c>
      <x:c r="Z374" s="9" t="str"/>
      <x:c r="AA374" s="15" t="n">
        <x:v>46108</x:v>
      </x:c>
      <x:c r="AB374" s="9" t="str">
        <x:v>Unknown</x:v>
      </x:c>
    </x:row>
    <x:row r="375" ht="50" customHeight="1">
      <x:c r="A375" s="10" t="n">
        <x:f>IF(ISNUMBER(F375),RANK(F375,$F$7:$F$1929,0),"")</x:f>
        <x:v>271</x:v>
      </x:c>
      <x:c r="B375" s="9" t="str">
        <x:v>Lorenzo Pazzaglia</x:v>
      </x:c>
      <x:c r="C375" s="9" t="str">
        <x:v>Sun-Gria</x:v>
      </x:c>
      <x:c r="D375" s="9" t="str">
        <x:v>Not recorded</x:v>
      </x:c>
      <x:c r="E375" s="11" t="n">
        <x:v>2024</x:v>
      </x:c>
      <x:c r="F375" s="13" t="n">
        <x:v>8.2</x:v>
      </x:c>
      <x:c r="G375" s="10" t="n">
        <x:v>223</x:v>
      </x:c>
      <x:c r="H375" s="12" t="n">
        <x:v>4.18</x:v>
      </x:c>
      <x:c r="I375" s="10" t="n">
        <x:v>1079</x:v>
      </x:c>
      <x:c r="J375" s="12" t="str">
        <x:f>IF(AND(M375="URL identity aligns",ISNUMBER(F375),ISNUMBER(H375),G375&gt;0,I375&gt;0,SUM(V375:W375)&gt;0),(F375*V375+((H375-1)/4*10)*W375)/SUM(V375:W375),"")</x:f>
      </x:c>
      <x:c r="K375" s="12" t="str">
        <x:f>IF(ISNUMBER(J375),(X375*J375+'Method'!$B$10*'Method'!$B$11)/(X375+'Method'!$B$10),"")</x:f>
      </x:c>
      <x:c r="L375" s="10" t="str">
        <x:f>IF(ISNUMBER(J375),COUNTIFS($J$7:$J$1929,"&gt;"&amp;J375)+1,"")</x:f>
      </x:c>
      <x:c r="M375" s="9" t="str">
        <x:v>Review required</x:v>
      </x:c>
      <x:c r="N375" s="9" t="str">
        <x:v>Concentration not explicit on both saved identities</x:v>
      </x:c>
      <x:c r="O375" s="9" t="str">
        <x:v>https://www.parfumo.com/Perfumes/lorenzo-pazzaglia/sun-gria</x:v>
      </x:c>
      <x:c r="P375" s="9" t="str">
        <x:v>https://www.fragrantica.com/perfume/Lorenzo-Pazzaglia/Sun-gria-90748.html</x:v>
      </x:c>
      <x:c r="Q375" s="9" t="str">
        <x:v>https://media.parfumo.com/perfumes/99/99b565-sun-gria-lorenzo-pazzaglia_1200.jpg?width=720&amp;aspect_ratio=1:1</x:v>
      </x:c>
      <x:c r="R375" s="9" t="str">
        <x:v>https://fimgs.net/mdimg/perfume-thumbs/375x500.90748.jpg</x:v>
      </x:c>
      <x:c r="S375" s="9" t="str">
        <x:v>Sun-Gria</x:v>
      </x:c>
      <x:c r="T375" s="11" t="str">
        <x:v>2024</x:v>
      </x:c>
      <x:c r="U375" s="10" t="n">
        <x:v>1390</x:v>
      </x:c>
      <x:c r="V375" s="14" t="n">
        <x:f>IF(AND(ISNUMBER(G375),G375&gt;0),LOG10(G375)*'Method'!$B$8,"")</x:f>
        <x:v>2.8179658356577924</x:v>
      </x:c>
      <x:c r="W375" s="14" t="n">
        <x:f>IF(AND(ISNUMBER(I375),I375&gt;0),LOG10(I375)*'Method'!$B$9,"")</x:f>
        <x:v>2.426417155746328</x:v>
      </x:c>
      <x:c r="X375" s="10" t="str">
        <x:f>IF(ISNUMBER(J375),SUM(G375,I375),"")</x:f>
      </x:c>
      <x:c r="Y375" s="10" t="str">
        <x:f>IF(ISNUMBER(K375),COUNTIFS($K$7:$K$1929,"&gt;"&amp;K375)+1,"")</x:f>
      </x:c>
      <x:c r="Z375" s="9" t="str"/>
      <x:c r="AA375" s="15" t="n">
        <x:v>46108</x:v>
      </x:c>
      <x:c r="AB375" s="9" t="str">
        <x:v>Unknown</x:v>
      </x:c>
    </x:row>
    <x:row r="376" ht="50" customHeight="1">
      <x:c r="A376" s="10" t="n">
        <x:f>IF(ISNUMBER(F376),RANK(F376,$F$7:$F$1929,0),"")</x:f>
        <x:v>271</x:v>
      </x:c>
      <x:c r="B376" s="9" t="str">
        <x:v>Kilian</x:v>
      </x:c>
      <x:c r="C376" s="9" t="str">
        <x:v>Straight to Heaven Extreme</x:v>
      </x:c>
      <x:c r="D376" s="9" t="str">
        <x:v>Not recorded</x:v>
      </x:c>
      <x:c r="E376" s="11" t="n">
        <x:v>2017</x:v>
      </x:c>
      <x:c r="F376" s="13" t="n">
        <x:v>8.2</x:v>
      </x:c>
      <x:c r="G376" s="10" t="n">
        <x:v>213</x:v>
      </x:c>
      <x:c r="H376" s="12" t="n">
        <x:v>4.47</x:v>
      </x:c>
      <x:c r="I376" s="10" t="n">
        <x:v>546</x:v>
      </x:c>
      <x:c r="J376" s="12" t="str">
        <x:f>IF(AND(M376="URL identity aligns",ISNUMBER(F376),ISNUMBER(H376),G376&gt;0,I376&gt;0,SUM(V376:W376)&gt;0),(F376*V376+((H376-1)/4*10)*W376)/SUM(V376:W376),"")</x:f>
      </x:c>
      <x:c r="K376" s="12" t="str">
        <x:f>IF(ISNUMBER(J376),(X376*J376+'Method'!$B$10*'Method'!$B$11)/(X376+'Method'!$B$10),"")</x:f>
      </x:c>
      <x:c r="L376" s="10" t="str">
        <x:f>IF(ISNUMBER(J376),COUNTIFS($J$7:$J$1929,"&gt;"&amp;J376)+1,"")</x:f>
      </x:c>
      <x:c r="M376" s="9" t="str">
        <x:v>Review required</x:v>
      </x:c>
      <x:c r="N376" s="9" t="str">
        <x:v>Concentration not explicit on both saved identities</x:v>
      </x:c>
      <x:c r="O376" s="9" t="str">
        <x:v>https://www.parfumo.com/Perfumes/Kilian/Straight_to_Heaven_Extreme</x:v>
      </x:c>
      <x:c r="P376" s="9" t="str">
        <x:v>https://www.fragrantica.com/perfume/By-Kilian/Straight-to-Heaven-Extreme-43811.html</x:v>
      </x:c>
      <x:c r="Q376" s="9" t="str">
        <x:v>https://media.parfumo.com/perfumes/c1/c1ce09-straight-to-heaven-extreme-kilian_1200.jpg?width=720&amp;aspect_ratio=1:1</x:v>
      </x:c>
      <x:c r="R376" s="9" t="str">
        <x:v>https://fimgs.net/mdimg/perfume-thumbs/375x500.43811.jpg</x:v>
      </x:c>
      <x:c r="S376" s="9" t="str">
        <x:v>Straight to Heaven Extreme</x:v>
      </x:c>
      <x:c r="T376" s="11" t="str">
        <x:v>2017</x:v>
      </x:c>
      <x:c r="U376" s="10" t="n">
        <x:v>265</x:v>
      </x:c>
      <x:c r="V376" s="14" t="n">
        <x:f>IF(AND(ISNUMBER(G376),G376&gt;0),LOG10(G376)*'Method'!$B$8,"")</x:f>
        <x:v>2.7940555241264877</x:v>
      </x:c>
      <x:c r="W376" s="14" t="n">
        <x:f>IF(AND(ISNUMBER(I376),I376&gt;0),LOG10(I376)*'Method'!$B$9,"")</x:f>
        <x:v>2.189754114163792</x:v>
      </x:c>
      <x:c r="X376" s="10" t="str">
        <x:f>IF(ISNUMBER(J376),SUM(G376,I376),"")</x:f>
      </x:c>
      <x:c r="Y376" s="10" t="str">
        <x:f>IF(ISNUMBER(K376),COUNTIFS($K$7:$K$1929,"&gt;"&amp;K376)+1,"")</x:f>
      </x:c>
      <x:c r="Z376" s="9" t="str"/>
      <x:c r="AA376" s="15" t="n">
        <x:v>46108</x:v>
      </x:c>
      <x:c r="AB376" s="9" t="str">
        <x:v>Unknown</x:v>
      </x:c>
    </x:row>
    <x:row r="377" ht="50" customHeight="1">
      <x:c r="A377" s="10" t="n">
        <x:f>IF(ISNUMBER(F377),RANK(F377,$F$7:$F$1929,0),"")</x:f>
        <x:v>271</x:v>
      </x:c>
      <x:c r="B377" s="9" t="str">
        <x:v>Giorgio Armani</x:v>
      </x:c>
      <x:c r="C377" s="9" t="str">
        <x:v>Armani Code Absolu Gold</x:v>
      </x:c>
      <x:c r="D377" s="9" t="str">
        <x:v>Absolu</x:v>
      </x:c>
      <x:c r="E377" s="11" t="n">
        <x:v>2020</x:v>
      </x:c>
      <x:c r="F377" s="13" t="n">
        <x:v>8.2</x:v>
      </x:c>
      <x:c r="G377" s="10" t="n">
        <x:v>212</x:v>
      </x:c>
      <x:c r="H377" s="12" t="n">
        <x:v>4.43</x:v>
      </x:c>
      <x:c r="I377" s="10" t="n">
        <x:v>538</x:v>
      </x:c>
      <x:c r="J377" s="12" t="str">
        <x:f>IF(AND(M377="URL identity aligns",ISNUMBER(F377),ISNUMBER(H377),G377&gt;0,I377&gt;0,SUM(V377:W377)&gt;0),(F377*V377+((H377-1)/4*10)*W377)/SUM(V377:W377),"")</x:f>
      </x:c>
      <x:c r="K377" s="12" t="str">
        <x:f>IF(ISNUMBER(J377),(X377*J377+'Method'!$B$10*'Method'!$B$11)/(X377+'Method'!$B$10),"")</x:f>
      </x:c>
      <x:c r="L377" s="10" t="str">
        <x:f>IF(ISNUMBER(J377),COUNTIFS($J$7:$J$1929,"&gt;"&amp;J377)+1,"")</x:f>
      </x:c>
      <x:c r="M377" s="9" t="str">
        <x:v>Review required</x:v>
      </x:c>
      <x:c r="N377" s="9" t="str">
        <x:v>Concentration not explicit on both saved identities</x:v>
      </x:c>
      <x:c r="O377" s="9" t="str">
        <x:v>https://www.parfumo.com/Perfumes/Giorgio_Armani/armani-code-absolu-gold</x:v>
      </x:c>
      <x:c r="P377" s="9" t="str">
        <x:v>https://www.fragrantica.com/perfume/Giorgio-Armani/Armani-Code-Absolu-Gold-59334.html</x:v>
      </x:c>
      <x:c r="Q377" s="9" t="str">
        <x:v>https://media.parfumo.com/perfumes/5c/5c25b4-armani-code-absolu-gold-giorgio-armani_1200.jpg?width=720&amp;aspect_ratio=1:1</x:v>
      </x:c>
      <x:c r="R377" s="9" t="str">
        <x:v>https://fimgs.net/mdimg/perfume-thumbs/375x500.59334.jpg</x:v>
      </x:c>
      <x:c r="S377" s="9" t="str">
        <x:v>Armani Code Absolu Gold</x:v>
      </x:c>
      <x:c r="T377" s="11" t="str">
        <x:v>2020</x:v>
      </x:c>
      <x:c r="U377" s="10" t="n">
        <x:v>216</x:v>
      </x:c>
      <x:c r="V377" s="14" t="n">
        <x:f>IF(AND(ISNUMBER(G377),G377&gt;0),LOG10(G377)*'Method'!$B$8,"")</x:f>
        <x:v>2.7916030331145</x:v>
      </x:c>
      <x:c r="W377" s="14" t="n">
        <x:f>IF(AND(ISNUMBER(I377),I377&gt;0),LOG10(I377)*'Method'!$B$9,"")</x:f>
        <x:v>2.184625820533112</x:v>
      </x:c>
      <x:c r="X377" s="10" t="str">
        <x:f>IF(ISNUMBER(J377),SUM(G377,I377),"")</x:f>
      </x:c>
      <x:c r="Y377" s="10" t="str">
        <x:f>IF(ISNUMBER(K377),COUNTIFS($K$7:$K$1929,"&gt;"&amp;K377)+1,"")</x:f>
      </x:c>
      <x:c r="Z377" s="9" t="str"/>
      <x:c r="AA377" s="15" t="n">
        <x:v>46108</x:v>
      </x:c>
      <x:c r="AB377" s="9" t="str">
        <x:v>Unknown</x:v>
      </x:c>
    </x:row>
    <x:row r="378" ht="50" customHeight="1">
      <x:c r="A378" s="10" t="n">
        <x:f>IF(ISNUMBER(F378),RANK(F378,$F$7:$F$1929,0),"")</x:f>
        <x:v>271</x:v>
      </x:c>
      <x:c r="B378" s="9" t="str">
        <x:v>Nishane</x:v>
      </x:c>
      <x:c r="C378" s="9" t="str">
        <x:v>Meant to Be Seen</x:v>
      </x:c>
      <x:c r="D378" s="9" t="str">
        <x:v>Not recorded</x:v>
      </x:c>
      <x:c r="E378" s="11" t="n">
        <x:v>2025</x:v>
      </x:c>
      <x:c r="F378" s="13" t="n">
        <x:v>8.2</x:v>
      </x:c>
      <x:c r="G378" s="10" t="n">
        <x:v>204</x:v>
      </x:c>
      <x:c r="H378" s="12" t="n">
        <x:v>4.23</x:v>
      </x:c>
      <x:c r="I378" s="10" t="n">
        <x:v>608</x:v>
      </x:c>
      <x:c r="J378" s="12" t="str">
        <x:f>IF(AND(M378="URL identity aligns",ISNUMBER(F378),ISNUMBER(H378),G378&gt;0,I378&gt;0,SUM(V378:W378)&gt;0),(F378*V378+((H378-1)/4*10)*W378)/SUM(V378:W378),"")</x:f>
      </x:c>
      <x:c r="K378" s="12" t="str">
        <x:f>IF(ISNUMBER(J378),(X378*J378+'Method'!$B$10*'Method'!$B$11)/(X378+'Method'!$B$10),"")</x:f>
      </x:c>
      <x:c r="L378" s="10" t="str">
        <x:f>IF(ISNUMBER(J378),COUNTIFS($J$7:$J$1929,"&gt;"&amp;J378)+1,"")</x:f>
      </x:c>
      <x:c r="M378" s="9" t="str">
        <x:v>Review required</x:v>
      </x:c>
      <x:c r="N378" s="9" t="str">
        <x:v>Product, variant, gender or year terms differ between URLs; Concentration not explicit on both saved identities</x:v>
      </x:c>
      <x:c r="O378" s="9" t="str">
        <x:v>https://www.parfumo.com/Perfumes/Nishane/meant-to-be-seen-1</x:v>
      </x:c>
      <x:c r="P378" s="9" t="str">
        <x:v>https://www.fragrantica.com/perfume/Nishane/Meant-To-Be-Seen-116224.html</x:v>
      </x:c>
      <x:c r="Q378" s="9" t="str">
        <x:v>https://media.parfumo.com/perfumes/fc/fcb2af_meant-to-be-seen-nishane_1200.jpg?width=720&amp;aspect_ratio=1:1</x:v>
      </x:c>
      <x:c r="R378" s="9" t="str">
        <x:v>https://fimgs.net/mdimg/perfume-thumbs/375x500.116224.jpg</x:v>
      </x:c>
      <x:c r="S378" s="9" t="str">
        <x:v>Meant to Be Seen</x:v>
      </x:c>
      <x:c r="T378" s="11" t="str">
        <x:v>2025</x:v>
      </x:c>
      <x:c r="U378" s="10" t="n">
        <x:v>1426</x:v>
      </x:c>
      <x:c r="V378" s="14" t="n">
        <x:f>IF(AND(ISNUMBER(G378),G378&gt;0),LOG10(G378)*'Method'!$B$8,"")</x:f>
        <x:v>2.77155620091108</x:v>
      </x:c>
      <x:c r="W378" s="14" t="n">
        <x:f>IF(AND(ISNUMBER(I378),I378&gt;0),LOG10(I378)*'Method'!$B$9,"")</x:f>
        <x:v>2.227122863418184</x:v>
      </x:c>
      <x:c r="X378" s="10" t="str">
        <x:f>IF(ISNUMBER(J378),SUM(G378,I378),"")</x:f>
      </x:c>
      <x:c r="Y378" s="10" t="str">
        <x:f>IF(ISNUMBER(K378),COUNTIFS($K$7:$K$1929,"&gt;"&amp;K378)+1,"")</x:f>
      </x:c>
      <x:c r="Z378" s="9" t="str"/>
      <x:c r="AA378" s="15" t="n">
        <x:v>46108</x:v>
      </x:c>
      <x:c r="AB378" s="9" t="str">
        <x:v>Unknown</x:v>
      </x:c>
    </x:row>
    <x:row r="379" ht="50" customHeight="1">
      <x:c r="A379" s="10" t="n">
        <x:f>IF(ISNUMBER(F379),RANK(F379,$F$7:$F$1929,0),"")</x:f>
        <x:v>271</x:v>
      </x:c>
      <x:c r="B379" s="9" t="str">
        <x:v>Mind Games</x:v>
      </x:c>
      <x:c r="C379" s="9" t="str">
        <x:v>Mentor</x:v>
      </x:c>
      <x:c r="D379" s="9" t="str">
        <x:v>Not recorded</x:v>
      </x:c>
      <x:c r="E379" s="11" t="n">
        <x:v>2024</x:v>
      </x:c>
      <x:c r="F379" s="13" t="n">
        <x:v>8.2</x:v>
      </x:c>
      <x:c r="G379" s="10" t="n">
        <x:v>202</x:v>
      </x:c>
      <x:c r="H379" s="12" t="n">
        <x:v>4.28</x:v>
      </x:c>
      <x:c r="I379" s="10" t="n">
        <x:v>299</x:v>
      </x:c>
      <x:c r="J379" s="12" t="str">
        <x:f>IF(AND(M379="URL identity aligns",ISNUMBER(F379),ISNUMBER(H379),G379&gt;0,I379&gt;0,SUM(V379:W379)&gt;0),(F379*V379+((H379-1)/4*10)*W379)/SUM(V379:W379),"")</x:f>
      </x:c>
      <x:c r="K379" s="12" t="str">
        <x:f>IF(ISNUMBER(J379),(X379*J379+'Method'!$B$10*'Method'!$B$11)/(X379+'Method'!$B$10),"")</x:f>
      </x:c>
      <x:c r="L379" s="10" t="str">
        <x:f>IF(ISNUMBER(J379),COUNTIFS($J$7:$J$1929,"&gt;"&amp;J379)+1,"")</x:f>
      </x:c>
      <x:c r="M379" s="9" t="str">
        <x:v>Review required</x:v>
      </x:c>
      <x:c r="N379" s="9" t="str">
        <x:v>Concentration not explicit on both saved identities</x:v>
      </x:c>
      <x:c r="O379" s="9" t="str">
        <x:v>https://www.parfumo.com/Perfumes/mind-games/mentor</x:v>
      </x:c>
      <x:c r="P379" s="9" t="str">
        <x:v>https://www.fragrantica.com/perfume/Mind-Games/Mentor-101524.html</x:v>
      </x:c>
      <x:c r="Q379" s="9" t="str">
        <x:v>https://media.parfumo.com/perfumes/cf/cf7c66-mentor-mind-games_1200.jpg?width=720&amp;aspect_ratio=1:1</x:v>
      </x:c>
      <x:c r="R379" s="9" t="str">
        <x:v>https://fimgs.net/mdimg/perfume-thumbs/375x500.101524.jpg</x:v>
      </x:c>
      <x:c r="S379" s="9" t="str">
        <x:v>Mentor</x:v>
      </x:c>
      <x:c r="T379" s="11" t="str">
        <x:v>2024</x:v>
      </x:c>
      <x:c r="U379" s="10" t="n">
        <x:v>1012</x:v>
      </x:c>
      <x:c r="V379" s="14" t="n">
        <x:f>IF(AND(ISNUMBER(G379),G379&gt;0),LOG10(G379)*'Method'!$B$8,"")</x:f>
        <x:v>2.766421643335944</x:v>
      </x:c>
      <x:c r="W379" s="14" t="n">
        <x:f>IF(AND(ISNUMBER(I379),I379&gt;0),LOG10(I379)*'Method'!$B$9,"")</x:f>
        <x:v>1.980536950659544</x:v>
      </x:c>
      <x:c r="X379" s="10" t="str">
        <x:f>IF(ISNUMBER(J379),SUM(G379,I379),"")</x:f>
      </x:c>
      <x:c r="Y379" s="10" t="str">
        <x:f>IF(ISNUMBER(K379),COUNTIFS($K$7:$K$1929,"&gt;"&amp;K379)+1,"")</x:f>
      </x:c>
      <x:c r="Z379" s="9" t="str"/>
      <x:c r="AA379" s="15" t="n">
        <x:v>46108</x:v>
      </x:c>
      <x:c r="AB379" s="9" t="str">
        <x:v>Unknown</x:v>
      </x:c>
    </x:row>
    <x:row r="380" ht="50" customHeight="1">
      <x:c r="A380" s="10" t="n">
        <x:f>IF(ISNUMBER(F380),RANK(F380,$F$7:$F$1929,0),"")</x:f>
        <x:v>271</x:v>
      </x:c>
      <x:c r="B380" s="9" t="str">
        <x:v>Tiziana Terenzi</x:v>
      </x:c>
      <x:c r="C380" s="9" t="str">
        <x:v>Gumìn</x:v>
      </x:c>
      <x:c r="D380" s="9" t="str">
        <x:v>Not recorded</x:v>
      </x:c>
      <x:c r="E380" s="11" t="n">
        <x:v>2016</x:v>
      </x:c>
      <x:c r="F380" s="13" t="n">
        <x:v>8.2</x:v>
      </x:c>
      <x:c r="G380" s="10" t="n">
        <x:v>200</x:v>
      </x:c>
      <x:c r="H380" s="12" t="n">
        <x:v>3.88</x:v>
      </x:c>
      <x:c r="I380" s="10" t="n">
        <x:v>1013</x:v>
      </x:c>
      <x:c r="J380" s="12" t="str">
        <x:f>IF(AND(M380="URL identity aligns",ISNUMBER(F380),ISNUMBER(H380),G380&gt;0,I380&gt;0,SUM(V380:W380)&gt;0),(F380*V380+((H380-1)/4*10)*W380)/SUM(V380:W380),"")</x:f>
      </x:c>
      <x:c r="K380" s="12" t="str">
        <x:f>IF(ISNUMBER(J380),(X380*J380+'Method'!$B$10*'Method'!$B$11)/(X380+'Method'!$B$10),"")</x:f>
      </x:c>
      <x:c r="L380" s="10" t="str">
        <x:f>IF(ISNUMBER(J380),COUNTIFS($J$7:$J$1929,"&gt;"&amp;J380)+1,"")</x:f>
      </x:c>
      <x:c r="M380" s="9" t="str">
        <x:v>Review required</x:v>
      </x:c>
      <x:c r="N380" s="9" t="str">
        <x:v>Product, variant, gender or year terms differ between URLs; Concentration not explicit on both saved identities</x:v>
      </x:c>
      <x:c r="O380" s="9" t="str">
        <x:v>https://www.parfumo.com/Perfumes/Tiziana_Terenzi/Gumn</x:v>
      </x:c>
      <x:c r="P380" s="9" t="str">
        <x:v>https://www.fragrantica.com/perfume/Tiziana-Terenzi/Gumin-40440.html</x:v>
      </x:c>
      <x:c r="Q380" s="9" t="str">
        <x:v>https://media.parfumo.com/perfumes/d0/d00ecf-gumin-tiziana-terenzi_1200.jpg?width=480&amp;aspect_ratio=1:1</x:v>
      </x:c>
      <x:c r="R380" s="9" t="str">
        <x:v>https://fimgs.net/mdimg/perfume-thumbs/375x500.40440.jpg</x:v>
      </x:c>
      <x:c r="S380" s="9" t="str">
        <x:v>Gumìn</x:v>
      </x:c>
      <x:c r="T380" s="11" t="str">
        <x:v>2016</x:v>
      </x:c>
      <x:c r="U380" s="10" t="n">
        <x:v>1399</x:v>
      </x:c>
      <x:c r="V380" s="14" t="n">
        <x:f>IF(AND(ISNUMBER(G380),G380&gt;0),LOG10(G380)*'Method'!$B$8,"")</x:f>
        <x:v>2.7612359947967757</x:v>
      </x:c>
      <x:c r="W380" s="14" t="n">
        <x:f>IF(AND(ISNUMBER(I380),I380&gt;0),LOG10(I380)*'Method'!$B$9,"")</x:f>
        <x:v>2.404487556288224</x:v>
      </x:c>
      <x:c r="X380" s="10" t="str">
        <x:f>IF(ISNUMBER(J380),SUM(G380,I380),"")</x:f>
      </x:c>
      <x:c r="Y380" s="10" t="str">
        <x:f>IF(ISNUMBER(K380),COUNTIFS($K$7:$K$1929,"&gt;"&amp;K380)+1,"")</x:f>
      </x:c>
      <x:c r="Z380" s="9" t="str"/>
      <x:c r="AA380" s="15" t="n">
        <x:v>46108</x:v>
      </x:c>
      <x:c r="AB380" s="9" t="str">
        <x:v>Unknown</x:v>
      </x:c>
    </x:row>
    <x:row r="381" ht="50" customHeight="1">
      <x:c r="A381" s="10" t="n">
        <x:f>IF(ISNUMBER(F381),RANK(F381,$F$7:$F$1929,0),"")</x:f>
        <x:v>271</x:v>
      </x:c>
      <x:c r="B381" s="9" t="str">
        <x:v>Rasasi</x:v>
      </x:c>
      <x:c r="C381" s="9" t="str">
        <x:v>Qasamat Ebhar</x:v>
      </x:c>
      <x:c r="D381" s="9" t="str">
        <x:v>Not recorded</x:v>
      </x:c>
      <x:c r="E381" s="11" t="n">
        <x:v>2020</x:v>
      </x:c>
      <x:c r="F381" s="13" t="n">
        <x:v>8.2</x:v>
      </x:c>
      <x:c r="G381" s="10" t="n">
        <x:v>177</x:v>
      </x:c>
      <x:c r="H381" s="12" t="n">
        <x:v>4.38</x:v>
      </x:c>
      <x:c r="I381" s="10" t="n">
        <x:v>453</x:v>
      </x:c>
      <x:c r="J381" s="12" t="str">
        <x:f>IF(AND(M381="URL identity aligns",ISNUMBER(F381),ISNUMBER(H381),G381&gt;0,I381&gt;0,SUM(V381:W381)&gt;0),(F381*V381+((H381-1)/4*10)*W381)/SUM(V381:W381),"")</x:f>
      </x:c>
      <x:c r="K381" s="12" t="str">
        <x:f>IF(ISNUMBER(J381),(X381*J381+'Method'!$B$10*'Method'!$B$11)/(X381+'Method'!$B$10),"")</x:f>
      </x:c>
      <x:c r="L381" s="10" t="str">
        <x:f>IF(ISNUMBER(J381),COUNTIFS($J$7:$J$1929,"&gt;"&amp;J381)+1,"")</x:f>
      </x:c>
      <x:c r="M381" s="9" t="str">
        <x:v>Review required</x:v>
      </x:c>
      <x:c r="N381" s="9" t="str">
        <x:v>Concentration not explicit on both saved identities</x:v>
      </x:c>
      <x:c r="O381" s="9" t="str">
        <x:v>https://www.parfumo.com/Perfumes/Rasasi/Qasamat_Ebhar</x:v>
      </x:c>
      <x:c r="P381" s="9" t="str">
        <x:v>https://www.fragrantica.com/perfume/Rasasi/Qasamat-Ebhar-62546.html</x:v>
      </x:c>
      <x:c r="Q381" s="9" t="str">
        <x:v>https://media.parfumo.com/perfumes/d0/d00e2b-qasamat-ebhar-rasasi_1200.jpg?width=720&amp;aspect_ratio=1:1</x:v>
      </x:c>
      <x:c r="R381" s="9" t="str">
        <x:v>https://fimgs.net/mdimg/perfume-thumbs/375x500.62546.jpg</x:v>
      </x:c>
      <x:c r="S381" s="9" t="str">
        <x:v>Qasamat Ebhar</x:v>
      </x:c>
      <x:c r="T381" s="11" t="str">
        <x:v>2020</x:v>
      </x:c>
      <x:c r="U381" s="10" t="n">
        <x:v>601</x:v>
      </x:c>
      <x:c r="V381" s="14" t="n">
        <x:f>IF(AND(ISNUMBER(G381),G381&gt;0),LOG10(G381)*'Method'!$B$8,"")</x:f>
        <x:v>2.6975679196341718</x:v>
      </x:c>
      <x:c r="W381" s="14" t="n">
        <x:f>IF(AND(ISNUMBER(I381),I381&gt;0),LOG10(I381)*'Method'!$B$9,"")</x:f>
        <x:v>2.1248785616102643</x:v>
      </x:c>
      <x:c r="X381" s="10" t="str">
        <x:f>IF(ISNUMBER(J381),SUM(G381,I381),"")</x:f>
      </x:c>
      <x:c r="Y381" s="10" t="str">
        <x:f>IF(ISNUMBER(K381),COUNTIFS($K$7:$K$1929,"&gt;"&amp;K381)+1,"")</x:f>
      </x:c>
      <x:c r="Z381" s="9" t="str"/>
      <x:c r="AA381" s="15" t="n">
        <x:v>46108</x:v>
      </x:c>
      <x:c r="AB381" s="9" t="str">
        <x:v>Unknown</x:v>
      </x:c>
    </x:row>
    <x:row r="382" ht="50" customHeight="1">
      <x:c r="A382" s="10" t="n">
        <x:f>IF(ISNUMBER(F382),RANK(F382,$F$7:$F$1929,0),"")</x:f>
        <x:v>271</x:v>
      </x:c>
      <x:c r="B382" s="9" t="str">
        <x:v>Maison Alhambra</x:v>
      </x:c>
      <x:c r="C382" s="9" t="str">
        <x:v>Malachite</x:v>
      </x:c>
      <x:c r="D382" s="9" t="str">
        <x:v>Not recorded</x:v>
      </x:c>
      <x:c r="E382" s="11" t="n">
        <x:v>2022</x:v>
      </x:c>
      <x:c r="F382" s="13" t="n">
        <x:v>8.2</x:v>
      </x:c>
      <x:c r="G382" s="10" t="n">
        <x:v>174</x:v>
      </x:c>
      <x:c r="H382" s="12" t="n">
        <x:v>4.47</x:v>
      </x:c>
      <x:c r="I382" s="10" t="n">
        <x:v>1818</x:v>
      </x:c>
      <x:c r="J382" s="12" t="str">
        <x:f>IF(AND(M382="URL identity aligns",ISNUMBER(F382),ISNUMBER(H382),G382&gt;0,I382&gt;0,SUM(V382:W382)&gt;0),(F382*V382+((H382-1)/4*10)*W382)/SUM(V382:W382),"")</x:f>
      </x:c>
      <x:c r="K382" s="12" t="str">
        <x:f>IF(ISNUMBER(J382),(X382*J382+'Method'!$B$10*'Method'!$B$11)/(X382+'Method'!$B$10),"")</x:f>
      </x:c>
      <x:c r="L382" s="10" t="str">
        <x:f>IF(ISNUMBER(J382),COUNTIFS($J$7:$J$1929,"&gt;"&amp;J382)+1,"")</x:f>
      </x:c>
      <x:c r="M382" s="9" t="str">
        <x:v>Review required</x:v>
      </x:c>
      <x:c r="N382" s="9" t="str">
        <x:v>Product, variant, gender or year terms differ between URLs; Concentration not explicit on both saved identities</x:v>
      </x:c>
      <x:c r="O382" s="9" t="str">
        <x:v>https://www.parfumo.com/Perfumes/maison-alhambra/malachite</x:v>
      </x:c>
      <x:c r="P382" s="9" t="str">
        <x:v>https://www.fragrantica.com/perfume/Maison-Alhambra/Sceptre-Malachite-94163.html</x:v>
      </x:c>
      <x:c r="Q382" s="9" t="str">
        <x:v>https://media.parfumo.com/perfumes/ae/ae9fdb_malachite-maison-alhambra_1200.jpg?width=720&amp;aspect_ratio=1:1</x:v>
      </x:c>
      <x:c r="R382" s="9" t="str">
        <x:v>https://fimgs.net/mdimg/perfume-thumbs/375x500.94163.jpg</x:v>
      </x:c>
      <x:c r="S382" s="9" t="str">
        <x:v>Malachite</x:v>
      </x:c>
      <x:c r="T382" s="11" t="str">
        <x:v>2022</x:v>
      </x:c>
      <x:c r="U382" s="10" t="n">
        <x:v>832</x:v>
      </x:c>
      <x:c r="V382" s="14" t="n">
        <x:f>IF(AND(ISNUMBER(G382),G382&gt;0),LOG10(G382)*'Method'!$B$8,"")</x:f>
        <x:v>2.68865909793912</x:v>
      </x:c>
      <x:c r="W382" s="14" t="n">
        <x:f>IF(AND(ISNUMBER(I382),I382&gt;0),LOG10(I382)*'Method'!$B$9,"")</x:f>
        <x:v>2.60767510310876</x:v>
      </x:c>
      <x:c r="X382" s="10" t="str">
        <x:f>IF(ISNUMBER(J382),SUM(G382,I382),"")</x:f>
      </x:c>
      <x:c r="Y382" s="10" t="str">
        <x:f>IF(ISNUMBER(K382),COUNTIFS($K$7:$K$1929,"&gt;"&amp;K382)+1,"")</x:f>
      </x:c>
      <x:c r="Z382" s="9" t="str"/>
      <x:c r="AA382" s="15" t="n">
        <x:v>46108</x:v>
      </x:c>
      <x:c r="AB382" s="9" t="str">
        <x:v>Unknown</x:v>
      </x:c>
    </x:row>
    <x:row r="383" ht="50" customHeight="1">
      <x:c r="A383" s="10" t="n">
        <x:f>IF(ISNUMBER(F383),RANK(F383,$F$7:$F$1929,0),"")</x:f>
        <x:v>271</x:v>
      </x:c>
      <x:c r="B383" s="9" t="str">
        <x:v>Rasasi</x:v>
      </x:c>
      <x:c r="C383" s="9" t="str">
        <x:v>Hawas Kobra هوس</x:v>
      </x:c>
      <x:c r="D383" s="9" t="str">
        <x:v>Not recorded</x:v>
      </x:c>
      <x:c r="E383" s="11" t="n">
        <x:v>2025</x:v>
      </x:c>
      <x:c r="F383" s="13" t="n">
        <x:v>8.2</x:v>
      </x:c>
      <x:c r="G383" s="10" t="n">
        <x:v>169</x:v>
      </x:c>
      <x:c r="H383" s="12" t="n">
        <x:v>4.34</x:v>
      </x:c>
      <x:c r="I383" s="10" t="n">
        <x:v>930</x:v>
      </x:c>
      <x:c r="J383" s="12" t="str">
        <x:f>IF(AND(M383="URL identity aligns",ISNUMBER(F383),ISNUMBER(H383),G383&gt;0,I383&gt;0,SUM(V383:W383)&gt;0),(F383*V383+((H383-1)/4*10)*W383)/SUM(V383:W383),"")</x:f>
      </x:c>
      <x:c r="K383" s="12" t="str">
        <x:f>IF(ISNUMBER(J383),(X383*J383+'Method'!$B$10*'Method'!$B$11)/(X383+'Method'!$B$10),"")</x:f>
      </x:c>
      <x:c r="L383" s="10" t="str">
        <x:f>IF(ISNUMBER(J383),COUNTIFS($J$7:$J$1929,"&gt;"&amp;J383)+1,"")</x:f>
      </x:c>
      <x:c r="M383" s="9" t="str">
        <x:v>Review required</x:v>
      </x:c>
      <x:c r="N383" s="9" t="str">
        <x:v>Concentration not explicit on both saved identities</x:v>
      </x:c>
      <x:c r="O383" s="9" t="str">
        <x:v>https://www.parfumo.com/Perfumes/Rasasi/hawas-kobra</x:v>
      </x:c>
      <x:c r="P383" s="9" t="str">
        <x:v>https://www.fragrantica.com/perfume/Rasasi/Hawas-Kobra-112706.html</x:v>
      </x:c>
      <x:c r="Q383" s="9" t="str">
        <x:v>https://media.parfumo.com/perfumes/7e/7e74ff_hawas-kobra-rasasi_1200.jpg?width=720&amp;aspect_ratio=1:1</x:v>
      </x:c>
      <x:c r="R383" s="9" t="str">
        <x:v>https://fimgs.net/mdimg/perfume-thumbs/375x500.112706.jpg</x:v>
      </x:c>
      <x:c r="S383" s="9" t="str">
        <x:v>Hawas Kobra هوس</x:v>
      </x:c>
      <x:c r="T383" s="11" t="str">
        <x:v>2025</x:v>
      </x:c>
      <x:c r="U383" s="10" t="n">
        <x:v>1457</x:v>
      </x:c>
      <x:c r="V383" s="14" t="n">
        <x:f>IF(AND(ISNUMBER(G383),G383&gt;0),LOG10(G383)*'Method'!$B$8,"")</x:f>
        <x:v>2.6734640455364036</x:v>
      </x:c>
      <x:c r="W383" s="14" t="n">
        <x:f>IF(AND(ISNUMBER(I383),I383&gt;0),LOG10(I383)*'Method'!$B$9,"")</x:f>
        <x:v>2.374786358843144</x:v>
      </x:c>
      <x:c r="X383" s="10" t="str">
        <x:f>IF(ISNUMBER(J383),SUM(G383,I383),"")</x:f>
      </x:c>
      <x:c r="Y383" s="10" t="str">
        <x:f>IF(ISNUMBER(K383),COUNTIFS($K$7:$K$1929,"&gt;"&amp;K383)+1,"")</x:f>
      </x:c>
      <x:c r="Z383" s="9" t="str"/>
      <x:c r="AA383" s="15" t="n">
        <x:v>46108</x:v>
      </x:c>
      <x:c r="AB383" s="9" t="str">
        <x:v>Unknown</x:v>
      </x:c>
    </x:row>
    <x:row r="384" ht="50" customHeight="1">
      <x:c r="A384" s="10" t="n">
        <x:f>IF(ISNUMBER(F384),RANK(F384,$F$7:$F$1929,0),"")</x:f>
        <x:v>271</x:v>
      </x:c>
      <x:c r="B384" s="9" t="str">
        <x:v>Al Haramain</x:v>
      </x:c>
      <x:c r="C384" s="9" t="str">
        <x:v>Neroli Canvas</x:v>
      </x:c>
      <x:c r="D384" s="9" t="str">
        <x:v>Parfum</x:v>
      </x:c>
      <x:c r="E384" s="11" t="n">
        <x:v>2018</x:v>
      </x:c>
      <x:c r="F384" s="13" t="n">
        <x:v>8.2</x:v>
      </x:c>
      <x:c r="G384" s="10" t="n">
        <x:v>167</x:v>
      </x:c>
      <x:c r="H384" s="12" t="n">
        <x:v>4.36</x:v>
      </x:c>
      <x:c r="I384" s="10" t="n">
        <x:v>471</x:v>
      </x:c>
      <x:c r="J384" s="12" t="str">
        <x:f>IF(AND(M384="URL identity aligns",ISNUMBER(F384),ISNUMBER(H384),G384&gt;0,I384&gt;0,SUM(V384:W384)&gt;0),(F384*V384+((H384-1)/4*10)*W384)/SUM(V384:W384),"")</x:f>
      </x:c>
      <x:c r="K384" s="12" t="str">
        <x:f>IF(ISNUMBER(J384),(X384*J384+'Method'!$B$10*'Method'!$B$11)/(X384+'Method'!$B$10),"")</x:f>
      </x:c>
      <x:c r="L384" s="10" t="str">
        <x:f>IF(ISNUMBER(J384),COUNTIFS($J$7:$J$1929,"&gt;"&amp;J384)+1,"")</x:f>
      </x:c>
      <x:c r="M384" s="9" t="str">
        <x:v>Review required</x:v>
      </x:c>
      <x:c r="N384" s="9" t="str">
        <x:v>Brand differs between product URLs; Product, variant, gender or year terms differ between URLs; Concentration not explicit on both saved identities</x:v>
      </x:c>
      <x:c r="O384" s="9" t="str">
        <x:v>https://www.parfumo.com/Perfumes/Al_Haramain/neroli-canvas</x:v>
      </x:c>
      <x:c r="P384" s="9" t="str">
        <x:v>https://www.fragrantica.com/perfume/Al-Haramain-Perfumes/Portfolio-Neroli-Canvas-53265.html</x:v>
      </x:c>
      <x:c r="Q384" s="9" t="str">
        <x:v>https://media.parfumo.com/perfumes/ef/ef73d7-portfolio-neroli-canvas-al-haramain_1200.jpg?width=720&amp;aspect_ratio=1:1</x:v>
      </x:c>
      <x:c r="R384" s="9" t="str">
        <x:v>https://fimgs.net/mdimg/perfume-thumbs/375x500.53265.jpg</x:v>
      </x:c>
      <x:c r="S384" s="9" t="str">
        <x:v>Neroli Canvas</x:v>
      </x:c>
      <x:c r="T384" s="11" t="str">
        <x:v>2018</x:v>
      </x:c>
      <x:c r="U384" s="10" t="n">
        <x:v>934</x:v>
      </x:c>
      <x:c r="V384" s="14" t="n">
        <x:f>IF(AND(ISNUMBER(G384),G384&gt;0),LOG10(G384)*'Method'!$B$8,"")</x:f>
        <x:v>2.667259765377096</x:v>
      </x:c>
      <x:c r="W384" s="14" t="n">
        <x:f>IF(AND(ISNUMBER(I384),I384&gt;0),LOG10(I384)*'Method'!$B$9,"")</x:f>
        <x:v>2.13841672570312</x:v>
      </x:c>
      <x:c r="X384" s="10" t="str">
        <x:f>IF(ISNUMBER(J384),SUM(G384,I384),"")</x:f>
      </x:c>
      <x:c r="Y384" s="10" t="str">
        <x:f>IF(ISNUMBER(K384),COUNTIFS($K$7:$K$1929,"&gt;"&amp;K384)+1,"")</x:f>
      </x:c>
      <x:c r="Z384" s="9" t="str"/>
      <x:c r="AA384" s="15" t="n">
        <x:v>46108</x:v>
      </x:c>
      <x:c r="AB384" s="9" t="str">
        <x:v>Unknown</x:v>
      </x:c>
    </x:row>
    <x:row r="385" ht="50" customHeight="1">
      <x:c r="A385" s="10" t="n">
        <x:f>IF(ISNUMBER(F385),RANK(F385,$F$7:$F$1929,0),"")</x:f>
        <x:v>271</x:v>
      </x:c>
      <x:c r="B385" s="9" t="str">
        <x:v>French Avenue</x:v>
      </x:c>
      <x:c r="C385" s="9" t="str">
        <x:v>Obsidian</x:v>
      </x:c>
      <x:c r="D385" s="9" t="str">
        <x:v>Not recorded</x:v>
      </x:c>
      <x:c r="E385" s="11" t="n">
        <x:v>2025</x:v>
      </x:c>
      <x:c r="F385" s="13" t="n">
        <x:v>8.2</x:v>
      </x:c>
      <x:c r="G385" s="10" t="n">
        <x:v>124</x:v>
      </x:c>
      <x:c r="H385" s="12" t="n">
        <x:v>4.52</x:v>
      </x:c>
      <x:c r="I385" s="10" t="n">
        <x:v>267</x:v>
      </x:c>
      <x:c r="J385" s="12" t="str">
        <x:f>IF(AND(M385="URL identity aligns",ISNUMBER(F385),ISNUMBER(H385),G385&gt;0,I385&gt;0,SUM(V385:W385)&gt;0),(F385*V385+((H385-1)/4*10)*W385)/SUM(V385:W385),"")</x:f>
      </x:c>
      <x:c r="K385" s="12" t="str">
        <x:f>IF(ISNUMBER(J385),(X385*J385+'Method'!$B$10*'Method'!$B$11)/(X385+'Method'!$B$10),"")</x:f>
      </x:c>
      <x:c r="L385" s="10" t="str">
        <x:f>IF(ISNUMBER(J385),COUNTIFS($J$7:$J$1929,"&gt;"&amp;J385)+1,"")</x:f>
      </x:c>
      <x:c r="M385" s="9" t="str">
        <x:v>Review required</x:v>
      </x:c>
      <x:c r="N385" s="9" t="str">
        <x:v>Concentration not explicit on both saved identities</x:v>
      </x:c>
      <x:c r="O385" s="9" t="str">
        <x:v>https://www.parfumo.com/Perfumes/french-avenue/obsidian</x:v>
      </x:c>
      <x:c r="P385" s="9" t="str">
        <x:v>https://www.fragrantica.com/perfume/French-Avenue/Obsidian-120872.html</x:v>
      </x:c>
      <x:c r="Q385" s="9" t="str">
        <x:v>https://media.parfumo.com/perfumes/38/3805a6_obsidian-french-avenue_1200.jpg?width=720&amp;aspect_ratio=1:1</x:v>
      </x:c>
      <x:c r="R385" s="9" t="str">
        <x:v>https://fimgs.net/mdimg/perfume-thumbs/375x500.120872.jpg</x:v>
      </x:c>
      <x:c r="S385" s="9" t="str">
        <x:v>Obsidian</x:v>
      </x:c>
      <x:c r="T385" s="11" t="str">
        <x:v>2025</x:v>
      </x:c>
      <x:c r="U385" s="10" t="n">
        <x:v>994</x:v>
      </x:c>
      <x:c r="V385" s="14" t="n">
        <x:f>IF(AND(ISNUMBER(G385),G385&gt;0),LOG10(G385)*'Method'!$B$8,"")</x:f>
        <x:v>2.512106022194688</x:v>
      </x:c>
      <x:c r="W385" s="14" t="n">
        <x:f>IF(AND(ISNUMBER(I385),I385&gt;0),LOG10(I385)*'Method'!$B$9,"")</x:f>
        <x:v>1.941209009091656</x:v>
      </x:c>
      <x:c r="X385" s="10" t="str">
        <x:f>IF(ISNUMBER(J385),SUM(G385,I385),"")</x:f>
      </x:c>
      <x:c r="Y385" s="10" t="str">
        <x:f>IF(ISNUMBER(K385),COUNTIFS($K$7:$K$1929,"&gt;"&amp;K385)+1,"")</x:f>
      </x:c>
      <x:c r="Z385" s="9" t="str"/>
      <x:c r="AA385" s="15" t="n">
        <x:v>46108</x:v>
      </x:c>
      <x:c r="AB385" s="9" t="str">
        <x:v>Unknown</x:v>
      </x:c>
    </x:row>
    <x:row r="386" ht="50" customHeight="1">
      <x:c r="A386" s="10" t="n">
        <x:f>IF(ISNUMBER(F386),RANK(F386,$F$7:$F$1929,0),"")</x:f>
        <x:v>271</x:v>
      </x:c>
      <x:c r="B386" s="9" t="str">
        <x:v>Paris Corner</x:v>
      </x:c>
      <x:c r="C386" s="9" t="str">
        <x:v>Molten Caramel</x:v>
      </x:c>
      <x:c r="D386" s="9" t="str">
        <x:v>Not recorded</x:v>
      </x:c>
      <x:c r="E386" s="11" t="n">
        <x:v>2025</x:v>
      </x:c>
      <x:c r="F386" s="13" t="n">
        <x:v>8.2</x:v>
      </x:c>
      <x:c r="G386" s="10" t="n">
        <x:v>119</x:v>
      </x:c>
      <x:c r="H386" s="12" t="n">
        <x:v>4.2</x:v>
      </x:c>
      <x:c r="I386" s="10" t="n">
        <x:v>681</x:v>
      </x:c>
      <x:c r="J386" s="12" t="str">
        <x:f>IF(AND(M386="URL identity aligns",ISNUMBER(F386),ISNUMBER(H386),G386&gt;0,I386&gt;0,SUM(V386:W386)&gt;0),(F386*V386+((H386-1)/4*10)*W386)/SUM(V386:W386),"")</x:f>
      </x:c>
      <x:c r="K386" s="12" t="str">
        <x:f>IF(ISNUMBER(J386),(X386*J386+'Method'!$B$10*'Method'!$B$11)/(X386+'Method'!$B$10),"")</x:f>
      </x:c>
      <x:c r="L386" s="10" t="str">
        <x:f>IF(ISNUMBER(J386),COUNTIFS($J$7:$J$1929,"&gt;"&amp;J386)+1,"")</x:f>
      </x:c>
      <x:c r="M386" s="9" t="str">
        <x:v>Review required</x:v>
      </x:c>
      <x:c r="N386" s="9" t="str">
        <x:v>Concentration not explicit on both saved identities</x:v>
      </x:c>
      <x:c r="O386" s="9" t="str">
        <x:v>https://www.parfumo.com/Perfumes/paris-corner/molten-caramel</x:v>
      </x:c>
      <x:c r="P386" s="9" t="str">
        <x:v>https://www.fragrantica.com/perfume/PARIS-CORNER/Molten-Caramel-105235.html</x:v>
      </x:c>
      <x:c r="Q386" s="9" t="str">
        <x:v>https://media.parfumo.com/perfumes/6c/6caed4_molten-caramel-paris-corner_1200.jpg?width=720&amp;aspect_ratio=1:1</x:v>
      </x:c>
      <x:c r="R386" s="9" t="str">
        <x:v>https://fimgs.net/mdimg/perfume-thumbs/375x500.105235.jpg</x:v>
      </x:c>
      <x:c r="S386" s="9" t="str">
        <x:v>Molten Caramel</x:v>
      </x:c>
      <x:c r="T386" s="11" t="str">
        <x:v>2025</x:v>
      </x:c>
      <x:c r="U386" s="10" t="n">
        <x:v>1338</x:v>
      </x:c>
      <x:c r="V386" s="14" t="n">
        <x:f>IF(AND(ISNUMBER(G386),G386&gt;0),LOG10(G386)*'Method'!$B$8,"")</x:f>
        <x:v>2.490656353671036</x:v>
      </x:c>
      <x:c r="W386" s="14" t="n">
        <x:f>IF(AND(ISNUMBER(I386),I386&gt;0),LOG10(I386)*'Method'!$B$9,"")</x:f>
        <x:v>2.266517689530224</x:v>
      </x:c>
      <x:c r="X386" s="10" t="str">
        <x:f>IF(ISNUMBER(J386),SUM(G386,I386),"")</x:f>
      </x:c>
      <x:c r="Y386" s="10" t="str">
        <x:f>IF(ISNUMBER(K386),COUNTIFS($K$7:$K$1929,"&gt;"&amp;K386)+1,"")</x:f>
      </x:c>
      <x:c r="Z386" s="9" t="str"/>
      <x:c r="AA386" s="15" t="n">
        <x:v>46108</x:v>
      </x:c>
      <x:c r="AB386" s="9" t="str">
        <x:v>Unknown</x:v>
      </x:c>
    </x:row>
    <x:row r="387" ht="50" customHeight="1">
      <x:c r="A387" s="10" t="n">
        <x:f>IF(ISNUMBER(F387),RANK(F387,$F$7:$F$1929,0),"")</x:f>
        <x:v>271</x:v>
      </x:c>
      <x:c r="B387" s="9" t="str">
        <x:v>Rayhaan</x:v>
      </x:c>
      <x:c r="C387" s="9" t="str">
        <x:v>Pacific Aura</x:v>
      </x:c>
      <x:c r="D387" s="9" t="str">
        <x:v>Not recorded</x:v>
      </x:c>
      <x:c r="E387" s="11" t="n">
        <x:v>2025</x:v>
      </x:c>
      <x:c r="F387" s="13" t="n">
        <x:v>8.2</x:v>
      </x:c>
      <x:c r="G387" s="10" t="n">
        <x:v>116</x:v>
      </x:c>
      <x:c r="H387" s="12" t="n">
        <x:v>4.4</x:v>
      </x:c>
      <x:c r="I387" s="10" t="n">
        <x:v>1034</x:v>
      </x:c>
      <x:c r="J387" s="12" t="str">
        <x:f>IF(AND(M387="URL identity aligns",ISNUMBER(F387),ISNUMBER(H387),G387&gt;0,I387&gt;0,SUM(V387:W387)&gt;0),(F387*V387+((H387-1)/4*10)*W387)/SUM(V387:W387),"")</x:f>
      </x:c>
      <x:c r="K387" s="12" t="str">
        <x:f>IF(ISNUMBER(J387),(X387*J387+'Method'!$B$10*'Method'!$B$11)/(X387+'Method'!$B$10),"")</x:f>
      </x:c>
      <x:c r="L387" s="10" t="str">
        <x:f>IF(ISNUMBER(J387),COUNTIFS($J$7:$J$1929,"&gt;"&amp;J387)+1,"")</x:f>
      </x:c>
      <x:c r="M387" s="9" t="str">
        <x:v>Review required</x:v>
      </x:c>
      <x:c r="N387" s="9" t="str">
        <x:v>Concentration not explicit on both saved identities</x:v>
      </x:c>
      <x:c r="O387" s="9" t="str">
        <x:v>https://www.parfumo.com/Perfumes/rayhaan/pacific-aura</x:v>
      </x:c>
      <x:c r="P387" s="9" t="str">
        <x:v>https://www.fragrantica.com/perfume/Rayhaan/Pacific-Aura-109709.html</x:v>
      </x:c>
      <x:c r="Q387" s="9" t="str">
        <x:v>https://media.parfumo.com/perfumes/e3/e3592d_pacific-aura-rayhaan_1200.jpg?width=720&amp;aspect_ratio=1:1</x:v>
      </x:c>
      <x:c r="R387" s="9" t="str">
        <x:v>https://fimgs.net/mdimg/perfume-thumbs/375x500.109709.jpg</x:v>
      </x:c>
      <x:c r="S387" s="9" t="str">
        <x:v>Pacific Aura</x:v>
      </x:c>
      <x:c r="T387" s="11" t="str">
        <x:v>2025</x:v>
      </x:c>
      <x:c r="U387" s="10" t="n">
        <x:v>1107</x:v>
      </x:c>
      <x:c r="V387" s="14" t="n">
        <x:f>IF(AND(ISNUMBER(G387),G387&gt;0),LOG10(G387)*'Method'!$B$8,"")</x:f>
        <x:v>2.477349587072304</x:v>
      </x:c>
      <x:c r="W387" s="14" t="n">
        <x:f>IF(AND(ISNUMBER(I387),I387&gt;0),LOG10(I387)*'Method'!$B$9,"")</x:f>
        <x:v>2.4116164310063364</x:v>
      </x:c>
      <x:c r="X387" s="10" t="str">
        <x:f>IF(ISNUMBER(J387),SUM(G387,I387),"")</x:f>
      </x:c>
      <x:c r="Y387" s="10" t="str">
        <x:f>IF(ISNUMBER(K387),COUNTIFS($K$7:$K$1929,"&gt;"&amp;K387)+1,"")</x:f>
      </x:c>
      <x:c r="Z387" s="9" t="str"/>
      <x:c r="AA387" s="15" t="n">
        <x:v>46108</x:v>
      </x:c>
      <x:c r="AB387" s="9" t="str">
        <x:v>Unknown</x:v>
      </x:c>
    </x:row>
    <x:row r="388" ht="50" customHeight="1">
      <x:c r="A388" s="10" t="n">
        <x:f>IF(ISNUMBER(F388),RANK(F388,$F$7:$F$1929,0),"")</x:f>
        <x:v>271</x:v>
      </x:c>
      <x:c r="B388" s="9" t="str">
        <x:v>matiere premiere</x:v>
      </x:c>
      <x:c r="C388" s="9" t="str">
        <x:v>Encens Suave</x:v>
      </x:c>
      <x:c r="D388" s="9" t="str">
        <x:v>Extrait de Parfum</x:v>
      </x:c>
      <x:c r="E388" s="11" t="n">
        <x:v>2024</x:v>
      </x:c>
      <x:c r="F388" s="13" t="n">
        <x:v>8.2</x:v>
      </x:c>
      <x:c r="G388" s="10" t="n">
        <x:v>109</x:v>
      </x:c>
      <x:c r="H388" s="12" t="n">
        <x:v>4.27</x:v>
      </x:c>
      <x:c r="I388" s="10" t="n">
        <x:v>292</x:v>
      </x:c>
      <x:c r="J388" s="12" t="n">
        <x:f>IF(AND(M388="URL identity aligns",ISNUMBER(F388),ISNUMBER(H388),G388&gt;0,I388&gt;0,SUM(V388:W388)&gt;0),(F388*V388+((H388-1)/4*10)*W388)/SUM(V388:W388),"")</x:f>
        <x:v>8.188837395810982</x:v>
      </x:c>
      <x:c r="K388" s="12" t="n">
        <x:f>IF(ISNUMBER(J388),(X388*J388+'Method'!$B$10*'Method'!$B$11)/(X388+'Method'!$B$10),"")</x:f>
        <x:v>7.949153767222547</x:v>
      </x:c>
      <x:c r="L388" s="10" t="n">
        <x:f>IF(ISNUMBER(J388),COUNTIFS($J$7:$J$1929,"&gt;"&amp;J388)+1,"")</x:f>
        <x:v>43</x:v>
      </x:c>
      <x:c r="M388" s="9" t="str">
        <x:v>URL identity aligns</x:v>
      </x:c>
      <x:c r="N388" s="9" t="str">
        <x:v>Brand, name tokens and concentration agree in saved URLs</x:v>
      </x:c>
      <x:c r="O388" s="9" t="str">
        <x:v>https://www.parfumo.com/Perfumes/matiere-premiere/encens-suave-extrait-de-parfum</x:v>
      </x:c>
      <x:c r="P388" s="9" t="str">
        <x:v>https://www.fragrantica.com/perfume/Matiere-Premiere/Encens-Suave-Extrait-96554.html</x:v>
      </x:c>
      <x:c r="Q388" s="9" t="str">
        <x:v>https://media.parfumo.com/perfumes/0d/0d1d01-encens-suave-extrait-de-parfum-matiere-premiere_1200.jpg?width=720&amp;aspect_ratio=1:1</x:v>
      </x:c>
      <x:c r="R388" s="9" t="str">
        <x:v>https://fimgs.net/mdimg/perfume-thumbs/375x500.96554.jpg</x:v>
      </x:c>
      <x:c r="S388" s="9" t="str">
        <x:v>Encens Suave Matière Première</x:v>
      </x:c>
      <x:c r="T388" s="11" t="str">
        <x:v>2024</x:v>
      </x:c>
      <x:c r="U388" s="10" t="n">
        <x:v>1873</x:v>
      </x:c>
      <x:c r="V388" s="14" t="n">
        <x:f>IF(AND(ISNUMBER(G388),G388&gt;0),LOG10(G388)*'Method'!$B$8,"")</x:f>
        <x:v>2.4449117975287438</x:v>
      </x:c>
      <x:c r="W388" s="14" t="n">
        <x:f>IF(AND(ISNUMBER(I388),I388&gt;0),LOG10(I388)*'Method'!$B$9,"")</x:f>
        <x:v>1.9723062811587362</x:v>
      </x:c>
      <x:c r="X388" s="10" t="n">
        <x:f>IF(ISNUMBER(J388),SUM(G388,I388),"")</x:f>
        <x:v>401</x:v>
      </x:c>
      <x:c r="Y388" s="10" t="n">
        <x:f>IF(ISNUMBER(K388),COUNTIFS($K$7:$K$1929,"&gt;"&amp;K388)+1,"")</x:f>
        <x:v>70</x:v>
      </x:c>
      <x:c r="Z388" s="9" t="str">
        <x:v>Removed repeated brand suffix from display name</x:v>
      </x:c>
      <x:c r="AA388" s="15" t="n">
        <x:v>46108</x:v>
      </x:c>
      <x:c r="AB388" s="9" t="str">
        <x:v>Unknown</x:v>
      </x:c>
    </x:row>
    <x:row r="389" ht="50" customHeight="1">
      <x:c r="A389" s="10" t="n">
        <x:f>IF(ISNUMBER(F389),RANK(F389,$F$7:$F$1929,0),"")</x:f>
        <x:v>271</x:v>
      </x:c>
      <x:c r="B389" s="9" t="str">
        <x:v>rayhaan</x:v>
      </x:c>
      <x:c r="C389" s="9" t="str">
        <x:v>Tiger Cal Cologne Edition</x:v>
      </x:c>
      <x:c r="D389" s="9" t="str">
        <x:v>Eau de Cologne</x:v>
      </x:c>
      <x:c r="E389" s="11" t="n">
        <x:v>2024</x:v>
      </x:c>
      <x:c r="F389" s="13" t="n">
        <x:v>8.2</x:v>
      </x:c>
      <x:c r="G389" s="10" t="n">
        <x:v>106</x:v>
      </x:c>
      <x:c r="H389" s="12" t="n">
        <x:v>4.23</x:v>
      </x:c>
      <x:c r="I389" s="10" t="n">
        <x:v>527</x:v>
      </x:c>
      <x:c r="J389" s="12" t="str">
        <x:f>IF(AND(M389="URL identity aligns",ISNUMBER(F389),ISNUMBER(H389),G389&gt;0,I389&gt;0,SUM(V389:W389)&gt;0),(F389*V389+((H389-1)/4*10)*W389)/SUM(V389:W389),"")</x:f>
      </x:c>
      <x:c r="K389" s="12" t="str">
        <x:f>IF(ISNUMBER(J389),(X389*J389+'Method'!$B$10*'Method'!$B$11)/(X389+'Method'!$B$10),"")</x:f>
      </x:c>
      <x:c r="L389" s="10" t="str">
        <x:f>IF(ISNUMBER(J389),COUNTIFS($J$7:$J$1929,"&gt;"&amp;J389)+1,"")</x:f>
      </x:c>
      <x:c r="M389" s="9" t="str">
        <x:v>Review required</x:v>
      </x:c>
      <x:c r="N389" s="9" t="str">
        <x:v>Product, variant, gender or year terms differ between URLs; Concentration not explicit on both saved identities</x:v>
      </x:c>
      <x:c r="O389" s="9" t="str">
        <x:v>https://www.parfumo.com/Perfumes/rayhaan/tiger-cal-cologne-edition</x:v>
      </x:c>
      <x:c r="P389" s="9" t="str">
        <x:v>https://www.fragrantica.com/perfume/Rayhaan/Tiger-112886.html</x:v>
      </x:c>
      <x:c r="Q389" s="9" t="str">
        <x:v>https://media.parfumo.com/perfumes/22/2287e9_tiger-cal-cologne-edition-rayhaan_1200.jpg?width=720&amp;aspect_ratio=1:1</x:v>
      </x:c>
      <x:c r="R389" s="9" t="str">
        <x:v>https://fimgs.net/mdimg/perfume-thumbs/375x500.112886.jpg</x:v>
      </x:c>
      <x:c r="S389" s="9" t="str">
        <x:v>Tiger Cal Cologne Edition</x:v>
      </x:c>
      <x:c r="T389" s="11" t="str">
        <x:v>2024</x:v>
      </x:c>
      <x:c r="U389" s="10" t="n">
        <x:v>1916</x:v>
      </x:c>
      <x:c r="V389" s="14" t="n">
        <x:f>IF(AND(ISNUMBER(G389),G389&gt;0),LOG10(G389)*'Method'!$B$8,"")</x:f>
        <x:v>2.430367038317724</x:v>
      </x:c>
      <x:c r="W389" s="14" t="n">
        <x:f>IF(AND(ISNUMBER(I389),I389&gt;0),LOG10(I389)*'Method'!$B$9,"")</x:f>
        <x:v>2.17744849217004</x:v>
      </x:c>
      <x:c r="X389" s="10" t="str">
        <x:f>IF(ISNUMBER(J389),SUM(G389,I389),"")</x:f>
      </x:c>
      <x:c r="Y389" s="10" t="str">
        <x:f>IF(ISNUMBER(K389),COUNTIFS($K$7:$K$1929,"&gt;"&amp;K389)+1,"")</x:f>
      </x:c>
      <x:c r="Z389" s="9" t="str"/>
      <x:c r="AA389" s="15" t="n">
        <x:v>46108</x:v>
      </x:c>
      <x:c r="AB389" s="9" t="str">
        <x:v>Unknown</x:v>
      </x:c>
    </x:row>
    <x:row r="390" ht="50" customHeight="1">
      <x:c r="A390" s="10" t="n">
        <x:f>IF(ISNUMBER(F390),RANK(F390,$F$7:$F$1929,0),"")</x:f>
        <x:v>271</x:v>
      </x:c>
      <x:c r="B390" s="9" t="str">
        <x:v>Maison Alhambra</x:v>
      </x:c>
      <x:c r="C390" s="9" t="str">
        <x:v>Cassius</x:v>
      </x:c>
      <x:c r="D390" s="9" t="str">
        <x:v>Not recorded</x:v>
      </x:c>
      <x:c r="E390" s="11" t="n">
        <x:v>2022</x:v>
      </x:c>
      <x:c r="F390" s="13" t="n">
        <x:v>8.2</x:v>
      </x:c>
      <x:c r="G390" s="10" t="n">
        <x:v>87</x:v>
      </x:c>
      <x:c r="H390" s="12" t="n">
        <x:v>4.27</x:v>
      </x:c>
      <x:c r="I390" s="10" t="n">
        <x:v>406</x:v>
      </x:c>
      <x:c r="J390" s="12" t="str">
        <x:f>IF(AND(M390="URL identity aligns",ISNUMBER(F390),ISNUMBER(H390),G390&gt;0,I390&gt;0,SUM(V390:W390)&gt;0),(F390*V390+((H390-1)/4*10)*W390)/SUM(V390:W390),"")</x:f>
      </x:c>
      <x:c r="K390" s="12" t="str">
        <x:f>IF(ISNUMBER(J390),(X390*J390+'Method'!$B$10*'Method'!$B$11)/(X390+'Method'!$B$10),"")</x:f>
      </x:c>
      <x:c r="L390" s="10" t="str">
        <x:f>IF(ISNUMBER(J390),COUNTIFS($J$7:$J$1929,"&gt;"&amp;J390)+1,"")</x:f>
      </x:c>
      <x:c r="M390" s="9" t="str">
        <x:v>Review required</x:v>
      </x:c>
      <x:c r="N390" s="9" t="str">
        <x:v>Concentration not explicit on both saved identities</x:v>
      </x:c>
      <x:c r="O390" s="9" t="str">
        <x:v>https://www.parfumo.com/Perfumes/maison-alhambra/cassius</x:v>
      </x:c>
      <x:c r="P390" s="9" t="str">
        <x:v>https://www.fragrantica.com/perfume/Maison-Alhambra/Cassius-95509.html</x:v>
      </x:c>
      <x:c r="Q390" s="9" t="str">
        <x:v>https://media.parfumo.com/perfumes/8f/8f8354_cassius-maison-alhambra_1200.jpg?width=720&amp;aspect_ratio=1:1</x:v>
      </x:c>
      <x:c r="R390" s="9" t="str">
        <x:v>https://fimgs.net/mdimg/perfume-thumbs/375x500.95509.jpg</x:v>
      </x:c>
      <x:c r="S390" s="9" t="str">
        <x:v>Cassius</x:v>
      </x:c>
      <x:c r="T390" s="11" t="str">
        <x:v>2022</x:v>
      </x:c>
      <x:c r="U390" s="10" t="n">
        <x:v>116</x:v>
      </x:c>
      <x:c r="V390" s="14" t="n">
        <x:f>IF(AND(ISNUMBER(G390),G390&gt;0),LOG10(G390)*'Method'!$B$8,"")</x:f>
        <x:v>2.327423103142344</x:v>
      </x:c>
      <x:c r="W390" s="14" t="n">
        <x:f>IF(AND(ISNUMBER(I390),I390&gt;0),LOG10(I390)*'Method'!$B$9,"")</x:f>
        <x:v>2.086820826861752</x:v>
      </x:c>
      <x:c r="X390" s="10" t="str">
        <x:f>IF(ISNUMBER(J390),SUM(G390,I390),"")</x:f>
      </x:c>
      <x:c r="Y390" s="10" t="str">
        <x:f>IF(ISNUMBER(K390),COUNTIFS($K$7:$K$1929,"&gt;"&amp;K390)+1,"")</x:f>
      </x:c>
      <x:c r="Z390" s="9" t="str"/>
      <x:c r="AA390" s="15" t="n">
        <x:v>46108</x:v>
      </x:c>
      <x:c r="AB390" s="9" t="str">
        <x:v>Unknown</x:v>
      </x:c>
    </x:row>
    <x:row r="391" ht="50" customHeight="1">
      <x:c r="A391" s="10" t="n">
        <x:f>IF(ISNUMBER(F391),RANK(F391,$F$7:$F$1929,0),"")</x:f>
        <x:v>271</x:v>
      </x:c>
      <x:c r="B391" s="9" t="str">
        <x:v>French Avenue</x:v>
      </x:c>
      <x:c r="C391" s="9" t="str">
        <x:v>Thunder</x:v>
      </x:c>
      <x:c r="D391" s="9" t="str">
        <x:v>Extrait de Parfum</x:v>
      </x:c>
      <x:c r="E391" s="11" t="n">
        <x:v>2025</x:v>
      </x:c>
      <x:c r="F391" s="13" t="n">
        <x:v>8.2</x:v>
      </x:c>
      <x:c r="G391" s="10" t="n">
        <x:v>78</x:v>
      </x:c>
      <x:c r="H391" s="12" t="n">
        <x:v>4.28</x:v>
      </x:c>
      <x:c r="I391" s="10" t="n">
        <x:v>143</x:v>
      </x:c>
      <x:c r="J391" s="12" t="n">
        <x:f>IF(AND(M391="URL identity aligns",ISNUMBER(F391),ISNUMBER(H391),G391&gt;0,I391&gt;0,SUM(V391:W391)&gt;0),(F391*V391+((H391-1)/4*10)*W391)/SUM(V391:W391),"")</x:f>
        <x:v>8.2</x:v>
      </x:c>
      <x:c r="K391" s="12" t="n">
        <x:f>IF(ISNUMBER(J391),(X391*J391+'Method'!$B$10*'Method'!$B$11)/(X391+'Method'!$B$10),"")</x:f>
        <x:v>7.931583090064817</x:v>
      </x:c>
      <x:c r="L391" s="10" t="n">
        <x:f>IF(ISNUMBER(J391),COUNTIFS($J$7:$J$1929,"&gt;"&amp;J391)+1,"")</x:f>
        <x:v>40</x:v>
      </x:c>
      <x:c r="M391" s="9" t="str">
        <x:v>URL identity aligns</x:v>
      </x:c>
      <x:c r="N391" s="9" t="str">
        <x:v>Brand, name tokens and concentration agree in saved URLs</x:v>
      </x:c>
      <x:c r="O391" s="9" t="str">
        <x:v>https://www.parfumo.com/Perfumes/french-avenue/thunder</x:v>
      </x:c>
      <x:c r="P391" s="9" t="str">
        <x:v>https://www.fragrantica.com/perfume/French-Avenue/Thunder-Extrait-114491.html</x:v>
      </x:c>
      <x:c r="Q391" s="9" t="str">
        <x:v>https://media.parfumo.com/perfumes/3a/3ae46f_thunder-french-avenue_1200.jpg?width=720&amp;aspect_ratio=1:1</x:v>
      </x:c>
      <x:c r="R391" s="9" t="str">
        <x:v>https://fimgs.net/mdimg/perfume-thumbs/375x500.114491.jpg</x:v>
      </x:c>
      <x:c r="S391" s="9" t="str">
        <x:v>Thunder</x:v>
      </x:c>
      <x:c r="T391" s="11" t="str">
        <x:v>2025</x:v>
      </x:c>
      <x:c r="U391" s="10" t="n">
        <x:v>1570</x:v>
      </x:c>
      <x:c r="V391" s="14" t="n">
        <x:f>IF(AND(ISNUMBER(G391),G391&gt;0),LOG10(G391)*'Method'!$B$8,"")</x:f>
        <x:v>2.270513523228576</x:v>
      </x:c>
      <x:c r="W391" s="14" t="n">
        <x:f>IF(AND(ISNUMBER(I391),I391&gt;0),LOG10(I391)*'Method'!$B$9,"")</x:f>
        <x:v>1.7242688299720481</x:v>
      </x:c>
      <x:c r="X391" s="10" t="n">
        <x:f>IF(ISNUMBER(J391),SUM(G391,I391),"")</x:f>
        <x:v>221</x:v>
      </x:c>
      <x:c r="Y391" s="10" t="n">
        <x:f>IF(ISNUMBER(K391),COUNTIFS($K$7:$K$1929,"&gt;"&amp;K391)+1,"")</x:f>
        <x:v>76</x:v>
      </x:c>
      <x:c r="Z391" s="9" t="str"/>
      <x:c r="AA391" s="15" t="n">
        <x:v>46108</x:v>
      </x:c>
      <x:c r="AB391" s="9" t="str">
        <x:v>Unknown</x:v>
      </x:c>
    </x:row>
    <x:row r="392" ht="50" customHeight="1">
      <x:c r="A392" s="10" t="n">
        <x:f>IF(ISNUMBER(F392),RANK(F392,$F$7:$F$1929,0),"")</x:f>
        <x:v>271</x:v>
      </x:c>
      <x:c r="B392" s="9" t="str">
        <x:v>Tom Ford</x:v>
      </x:c>
      <x:c r="C392" s="9" t="str">
        <x:v>Fucking Fabulous Parfum</x:v>
      </x:c>
      <x:c r="D392" s="9" t="str">
        <x:v>Parfum</x:v>
      </x:c>
      <x:c r="E392" s="11" t="n">
        <x:v>2025</x:v>
      </x:c>
      <x:c r="F392" s="13" t="n">
        <x:v>8.2</x:v>
      </x:c>
      <x:c r="G392" s="10" t="n">
        <x:v>76</x:v>
      </x:c>
      <x:c r="H392" s="12" t="n">
        <x:v>4.01</x:v>
      </x:c>
      <x:c r="I392" s="10" t="n">
        <x:v>157</x:v>
      </x:c>
      <x:c r="J392" s="12" t="str">
        <x:f>IF(AND(M392="URL identity aligns",ISNUMBER(F392),ISNUMBER(H392),G392&gt;0,I392&gt;0,SUM(V392:W392)&gt;0),(F392*V392+((H392-1)/4*10)*W392)/SUM(V392:W392),"")</x:f>
      </x:c>
      <x:c r="K392" s="12" t="str">
        <x:f>IF(ISNUMBER(J392),(X392*J392+'Method'!$B$10*'Method'!$B$11)/(X392+'Method'!$B$10),"")</x:f>
      </x:c>
      <x:c r="L392" s="10" t="str">
        <x:f>IF(ISNUMBER(J392),COUNTIFS($J$7:$J$1929,"&gt;"&amp;J392)+1,"")</x:f>
      </x:c>
      <x:c r="M392" s="9" t="str">
        <x:v>Review required</x:v>
      </x:c>
      <x:c r="N392" s="9" t="str">
        <x:v>Product, variant, gender or year terms differ between URLs</x:v>
      </x:c>
      <x:c r="O392" s="9" t="str">
        <x:v>https://www.parfumo.com/Perfumes/Tom_Ford/fucking-fabulous-parfum</x:v>
      </x:c>
      <x:c r="P392" s="9" t="str">
        <x:v>https://www.fragrantica.com/perfume/Tom-Ford/Fabulous-Parfum-100810.html</x:v>
      </x:c>
      <x:c r="Q392" s="9" t="str">
        <x:v>https://media.parfumo.com/perfumes/58/582ba1_fucking-fabulous-parfum-tom-ford_1200.jpg?width=720&amp;aspect_ratio=1:1</x:v>
      </x:c>
      <x:c r="R392" s="9" t="str">
        <x:v>https://fimgs.net/mdimg/perfume-thumbs/375x500.100810.jpg</x:v>
      </x:c>
      <x:c r="S392" s="9" t="str">
        <x:v>Fucking Fabulous Parfum</x:v>
      </x:c>
      <x:c r="T392" s="11" t="str">
        <x:v>2025</x:v>
      </x:c>
      <x:c r="U392" s="10" t="n">
        <x:v>1168</x:v>
      </x:c>
      <x:c r="V392" s="14" t="n">
        <x:f>IF(AND(ISNUMBER(G392),G392&gt;0),LOG10(G392)*'Method'!$B$8,"")</x:f>
        <x:v>2.256976310736948</x:v>
      </x:c>
      <x:c r="W392" s="14" t="n">
        <x:f>IF(AND(ISNUMBER(I392),I392&gt;0),LOG10(I392)*'Method'!$B$9,"")</x:f>
        <x:v>1.756719721927384</x:v>
      </x:c>
      <x:c r="X392" s="10" t="str">
        <x:f>IF(ISNUMBER(J392),SUM(G392,I392),"")</x:f>
      </x:c>
      <x:c r="Y392" s="10" t="str">
        <x:f>IF(ISNUMBER(K392),COUNTIFS($K$7:$K$1929,"&gt;"&amp;K392)+1,"")</x:f>
      </x:c>
      <x:c r="Z392" s="9" t="str"/>
      <x:c r="AA392" s="15" t="n">
        <x:v>46108</x:v>
      </x:c>
      <x:c r="AB392" s="9" t="str">
        <x:v>Unknown</x:v>
      </x:c>
    </x:row>
    <x:row r="393" ht="50" customHeight="1">
      <x:c r="A393" s="10" t="n">
        <x:f>IF(ISNUMBER(F393),RANK(F393,$F$7:$F$1929,0),"")</x:f>
        <x:v>271</x:v>
      </x:c>
      <x:c r="B393" s="9" t="str">
        <x:v>French Avenue</x:v>
      </x:c>
      <x:c r="C393" s="9" t="str">
        <x:v>Carnal Desire</x:v>
      </x:c>
      <x:c r="D393" s="9" t="str">
        <x:v>Not recorded</x:v>
      </x:c>
      <x:c r="E393" s="11" t="n">
        <x:v>2024</x:v>
      </x:c>
      <x:c r="F393" s="13" t="n">
        <x:v>8.2</x:v>
      </x:c>
      <x:c r="G393" s="10" t="n">
        <x:v>71</x:v>
      </x:c>
      <x:c r="H393" s="12" t="n">
        <x:v>4.1</x:v>
      </x:c>
      <x:c r="I393" s="10" t="n">
        <x:v>473</x:v>
      </x:c>
      <x:c r="J393" s="12" t="str">
        <x:f>IF(AND(M393="URL identity aligns",ISNUMBER(F393),ISNUMBER(H393),G393&gt;0,I393&gt;0,SUM(V393:W393)&gt;0),(F393*V393+((H393-1)/4*10)*W393)/SUM(V393:W393),"")</x:f>
      </x:c>
      <x:c r="K393" s="12" t="str">
        <x:f>IF(ISNUMBER(J393),(X393*J393+'Method'!$B$10*'Method'!$B$11)/(X393+'Method'!$B$10),"")</x:f>
      </x:c>
      <x:c r="L393" s="10" t="str">
        <x:f>IF(ISNUMBER(J393),COUNTIFS($J$7:$J$1929,"&gt;"&amp;J393)+1,"")</x:f>
      </x:c>
      <x:c r="M393" s="9" t="str">
        <x:v>Review required</x:v>
      </x:c>
      <x:c r="N393" s="9" t="str">
        <x:v>Brand differs between product URLs; Concentration not explicit on both saved identities</x:v>
      </x:c>
      <x:c r="O393" s="9" t="str">
        <x:v>https://www.parfumo.com/Perfumes/french-avenue/carnal-desire</x:v>
      </x:c>
      <x:c r="P393" s="9" t="str">
        <x:v>https://www.fragrantica.com/perfume/Aromatix-X-French-Avenue/Carnal-Desire-99331.html</x:v>
      </x:c>
      <x:c r="Q393" s="9" t="str">
        <x:v>https://media.parfumo.com/perfumes/dd/dd88ad_aromatix-carnal-desire-french-avenue_1200.jpg?width=720&amp;aspect_ratio=1:1</x:v>
      </x:c>
      <x:c r="R393" s="9" t="str">
        <x:v>https://fimgs.net/mdimg/perfume-thumbs/375x500.99331.jpg</x:v>
      </x:c>
      <x:c r="S393" s="9" t="str">
        <x:v>Carnal Desire</x:v>
      </x:c>
      <x:c r="T393" s="11" t="str">
        <x:v>2024</x:v>
      </x:c>
      <x:c r="U393" s="10" t="n">
        <x:v>1481</x:v>
      </x:c>
      <x:c r="V393" s="14" t="n">
        <x:f>IF(AND(ISNUMBER(G393),G393&gt;0),LOG10(G393)*'Method'!$B$8,"")</x:f>
        <x:v>2.221510018462896</x:v>
      </x:c>
      <x:c r="W393" s="14" t="n">
        <x:f>IF(AND(ISNUMBER(I393),I393&gt;0),LOG10(I393)*'Method'!$B$9,"")</x:f>
        <x:v>2.139888912590248</x:v>
      </x:c>
      <x:c r="X393" s="10" t="str">
        <x:f>IF(ISNUMBER(J393),SUM(G393,I393),"")</x:f>
      </x:c>
      <x:c r="Y393" s="10" t="str">
        <x:f>IF(ISNUMBER(K393),COUNTIFS($K$7:$K$1929,"&gt;"&amp;K393)+1,"")</x:f>
      </x:c>
      <x:c r="Z393" s="9" t="str"/>
      <x:c r="AA393" s="15" t="n">
        <x:v>46108</x:v>
      </x:c>
      <x:c r="AB393" s="9" t="str">
        <x:v>Unknown</x:v>
      </x:c>
    </x:row>
    <x:row r="394" ht="50" customHeight="1">
      <x:c r="A394" s="10" t="n">
        <x:f>IF(ISNUMBER(F394),RANK(F394,$F$7:$F$1929,0),"")</x:f>
        <x:v>271</x:v>
      </x:c>
      <x:c r="B394" s="9" t="str">
        <x:v>Ex Nihilo</x:v>
      </x:c>
      <x:c r="C394" s="9" t="str">
        <x:v>Gold Immortals</x:v>
      </x:c>
      <x:c r="D394" s="9" t="str">
        <x:v>Extrait de Parfum</x:v>
      </x:c>
      <x:c r="E394" s="11" t="n">
        <x:v>2023</x:v>
      </x:c>
      <x:c r="F394" s="13" t="n">
        <x:v>8.2</x:v>
      </x:c>
      <x:c r="G394" s="10" t="n">
        <x:v>60</x:v>
      </x:c>
      <x:c r="H394" s="12" t="n">
        <x:v>3.99</x:v>
      </x:c>
      <x:c r="I394" s="10" t="n">
        <x:v>694</x:v>
      </x:c>
      <x:c r="J394" s="12" t="str">
        <x:f>IF(AND(M394="URL identity aligns",ISNUMBER(F394),ISNUMBER(H394),G394&gt;0,I394&gt;0,SUM(V394:W394)&gt;0),(F394*V394+((H394-1)/4*10)*W394)/SUM(V394:W394),"")</x:f>
      </x:c>
      <x:c r="K394" s="12" t="str">
        <x:f>IF(ISNUMBER(J394),(X394*J394+'Method'!$B$10*'Method'!$B$11)/(X394+'Method'!$B$10),"")</x:f>
      </x:c>
      <x:c r="L394" s="10" t="str">
        <x:f>IF(ISNUMBER(J394),COUNTIFS($J$7:$J$1929,"&gt;"&amp;J394)+1,"")</x:f>
      </x:c>
      <x:c r="M394" s="9" t="str">
        <x:v>Review required</x:v>
      </x:c>
      <x:c r="N394" s="9" t="str">
        <x:v>Concentration not explicit on both saved identities</x:v>
      </x:c>
      <x:c r="O394" s="9" t="str">
        <x:v>https://www.parfumo.com/Perfumes/Ex_Nihilo/gold-immortals-extrait-de-parfum</x:v>
      </x:c>
      <x:c r="P394" s="9" t="str">
        <x:v>https://www.fragrantica.com/perfume/Ex-Nihilo/Gold-Immortals-63570.html</x:v>
      </x:c>
      <x:c r="Q394" s="9" t="str">
        <x:v>https://media.parfumo.com/perfumes/3b/3b3dc1-gold-immortals-extrait-de-parfum-ex-nihilo_1200.jpg?width=720&amp;aspect_ratio=1:1</x:v>
      </x:c>
      <x:c r="R394" s="9" t="str">
        <x:v>https://fimgs.net/mdimg/perfume-thumbs/375x500.63570.jpg</x:v>
      </x:c>
      <x:c r="S394" s="9" t="str">
        <x:v>Gold Immortals</x:v>
      </x:c>
      <x:c r="T394" s="11" t="str">
        <x:v>2023</x:v>
      </x:c>
      <x:c r="U394" s="10" t="n">
        <x:v>1157</x:v>
      </x:c>
      <x:c r="V394" s="14" t="n">
        <x:f>IF(AND(ISNUMBER(G394),G394&gt;0),LOG10(G394)*'Method'!$B$8,"")</x:f>
        <x:v>2.133781500460368</x:v>
      </x:c>
      <x:c r="W394" s="14" t="n">
        <x:f>IF(AND(ISNUMBER(I394),I394&gt;0),LOG10(I394)*'Method'!$B$9,"")</x:f>
        <x:v>2.27308757636388</x:v>
      </x:c>
      <x:c r="X394" s="10" t="str">
        <x:f>IF(ISNUMBER(J394),SUM(G394,I394),"")</x:f>
      </x:c>
      <x:c r="Y394" s="10" t="str">
        <x:f>IF(ISNUMBER(K394),COUNTIFS($K$7:$K$1929,"&gt;"&amp;K394)+1,"")</x:f>
      </x:c>
      <x:c r="Z394" s="9" t="str"/>
      <x:c r="AA394" s="15" t="n">
        <x:v>46108</x:v>
      </x:c>
      <x:c r="AB394" s="9" t="str">
        <x:v>Unknown</x:v>
      </x:c>
    </x:row>
    <x:row r="395" ht="50" customHeight="1">
      <x:c r="A395" s="10" t="n">
        <x:f>IF(ISNUMBER(F395),RANK(F395,$F$7:$F$1929,0),"")</x:f>
        <x:v>271</x:v>
      </x:c>
      <x:c r="B395" s="9" t="str">
        <x:v>Lattafa</x:v>
      </x:c>
      <x:c r="C395" s="9" t="str">
        <x:v>Fire on Ice</x:v>
      </x:c>
      <x:c r="D395" s="9" t="str">
        <x:v>Parfum</x:v>
      </x:c>
      <x:c r="E395" s="11" t="n">
        <x:v>2025</x:v>
      </x:c>
      <x:c r="F395" s="13" t="n">
        <x:v>8.2</x:v>
      </x:c>
      <x:c r="G395" s="10" t="n">
        <x:v>53</x:v>
      </x:c>
      <x:c r="H395" s="12" t="n">
        <x:v>4.3</x:v>
      </x:c>
      <x:c r="I395" s="10" t="n">
        <x:v>499</x:v>
      </x:c>
      <x:c r="J395" s="12" t="str">
        <x:f>IF(AND(M395="URL identity aligns",ISNUMBER(F395),ISNUMBER(H395),G395&gt;0,I395&gt;0,SUM(V395:W395)&gt;0),(F395*V395+((H395-1)/4*10)*W395)/SUM(V395:W395),"")</x:f>
      </x:c>
      <x:c r="K395" s="12" t="str">
        <x:f>IF(ISNUMBER(J395),(X395*J395+'Method'!$B$10*'Method'!$B$11)/(X395+'Method'!$B$10),"")</x:f>
      </x:c>
      <x:c r="L395" s="10" t="str">
        <x:f>IF(ISNUMBER(J395),COUNTIFS($J$7:$J$1929,"&gt;"&amp;J395)+1,"")</x:f>
      </x:c>
      <x:c r="M395" s="9" t="str">
        <x:v>Review required</x:v>
      </x:c>
      <x:c r="N395" s="9" t="str">
        <x:v>Brand differs between product URLs; Concentration not explicit on both saved identities</x:v>
      </x:c>
      <x:c r="O395" s="9" t="str">
        <x:v>https://www.parfumo.com/Perfumes/Lattafa/fire-on-ice</x:v>
      </x:c>
      <x:c r="P395" s="9" t="str">
        <x:v>https://www.fragrantica.com/perfume/Lattafa-Perfumes/Fire-On-Ice-111414.html</x:v>
      </x:c>
      <x:c r="Q395" s="9" t="str">
        <x:v>https://media.parfumo.com/perfumes/97/97ba16_fire-on-ice-lattafa_1200.jpg?width=720&amp;aspect_ratio=1:1</x:v>
      </x:c>
      <x:c r="R395" s="9" t="str">
        <x:v>https://fimgs.net/mdimg/perfume-thumbs/375x500.111414.jpg</x:v>
      </x:c>
      <x:c r="S395" s="9" t="str">
        <x:v>Fire on Ice</x:v>
      </x:c>
      <x:c r="T395" s="11" t="str">
        <x:v>2025</x:v>
      </x:c>
      <x:c r="U395" s="10" t="n">
        <x:v>1510</x:v>
      </x:c>
      <x:c r="V395" s="14" t="n">
        <x:f>IF(AND(ISNUMBER(G395),G395&gt;0),LOG10(G395)*'Method'!$B$8,"")</x:f>
        <x:v>2.069131043520948</x:v>
      </x:c>
      <x:c r="W395" s="14" t="n">
        <x:f>IF(AND(ISNUMBER(I395),I395&gt;0),LOG10(I395)*'Method'!$B$9,"")</x:f>
        <x:v>2.1584804364987122</x:v>
      </x:c>
      <x:c r="X395" s="10" t="str">
        <x:f>IF(ISNUMBER(J395),SUM(G395,I395),"")</x:f>
      </x:c>
      <x:c r="Y395" s="10" t="str">
        <x:f>IF(ISNUMBER(K395),COUNTIFS($K$7:$K$1929,"&gt;"&amp;K395)+1,"")</x:f>
      </x:c>
      <x:c r="Z395" s="9" t="str"/>
      <x:c r="AA395" s="15" t="n">
        <x:v>46108</x:v>
      </x:c>
      <x:c r="AB395" s="9" t="str">
        <x:v>Unknown</x:v>
      </x:c>
    </x:row>
    <x:row r="396" ht="50" customHeight="1">
      <x:c r="A396" s="10" t="n">
        <x:f>IF(ISNUMBER(F396),RANK(F396,$F$7:$F$1929,0),"")</x:f>
        <x:v>271</x:v>
      </x:c>
      <x:c r="B396" s="9" t="str">
        <x:v>BDK Parfums</x:v>
      </x:c>
      <x:c r="C396" s="9" t="str">
        <x:v>Nectar Oud</x:v>
      </x:c>
      <x:c r="D396" s="9" t="str">
        <x:v>Parfum</x:v>
      </x:c>
      <x:c r="E396" s="11" t="n">
        <x:v>2025</x:v>
      </x:c>
      <x:c r="F396" s="13" t="n">
        <x:v>8.2</x:v>
      </x:c>
      <x:c r="G396" s="10" t="n">
        <x:v>43</x:v>
      </x:c>
      <x:c r="H396" s="12" t="n">
        <x:v>3.1</x:v>
      </x:c>
      <x:c r="I396" s="10" t="n">
        <x:v>71</x:v>
      </x:c>
      <x:c r="J396" s="12" t="str">
        <x:f>IF(AND(M396="URL identity aligns",ISNUMBER(F396),ISNUMBER(H396),G396&gt;0,I396&gt;0,SUM(V396:W396)&gt;0),(F396*V396+((H396-1)/4*10)*W396)/SUM(V396:W396),"")</x:f>
      </x:c>
      <x:c r="K396" s="12" t="str">
        <x:f>IF(ISNUMBER(J396),(X396*J396+'Method'!$B$10*'Method'!$B$11)/(X396+'Method'!$B$10),"")</x:f>
      </x:c>
      <x:c r="L396" s="10" t="str">
        <x:f>IF(ISNUMBER(J396),COUNTIFS($J$7:$J$1929,"&gt;"&amp;J396)+1,"")</x:f>
      </x:c>
      <x:c r="M396" s="9" t="str">
        <x:v>Review required</x:v>
      </x:c>
      <x:c r="N396" s="9" t="str">
        <x:v>Concentration not explicit on both saved identities</x:v>
      </x:c>
      <x:c r="O396" s="9" t="str">
        <x:v>https://www.parfumo.com/Perfumes/bdk_Parfums/nectar-oud</x:v>
      </x:c>
      <x:c r="P396" s="9" t="str">
        <x:v>https://www.fragrantica.com/perfume/BDK-Parfums/Nectar-Oud-110034.html</x:v>
      </x:c>
      <x:c r="Q396" s="9" t="str">
        <x:v>https://media.parfumo.com/perfumes/49/4995e2_nectar-oud-bdk-parfums_1200.jpg?width=720&amp;aspect_ratio=1:1</x:v>
      </x:c>
      <x:c r="R396" s="9" t="str">
        <x:v>https://fimgs.net/mdimg/perfume-thumbs/375x500.110034.jpg</x:v>
      </x:c>
      <x:c r="S396" s="9" t="str">
        <x:v>Nectar Oud</x:v>
      </x:c>
      <x:c r="T396" s="11" t="str">
        <x:v>2025</x:v>
      </x:c>
      <x:c r="U396" s="10" t="n">
        <x:v>229</x:v>
      </x:c>
      <x:c r="V396" s="14" t="n">
        <x:f>IF(AND(ISNUMBER(G396),G396&gt;0),LOG10(G396)*'Method'!$B$8,"")</x:f>
        <x:v>1.960162146695508</x:v>
      </x:c>
      <x:c r="W396" s="14" t="n">
        <x:f>IF(AND(ISNUMBER(I396),I396&gt;0),LOG10(I396)*'Method'!$B$9,"")</x:f>
        <x:v>1.481006678975264</x:v>
      </x:c>
      <x:c r="X396" s="10" t="str">
        <x:f>IF(ISNUMBER(J396),SUM(G396,I396),"")</x:f>
      </x:c>
      <x:c r="Y396" s="10" t="str">
        <x:f>IF(ISNUMBER(K396),COUNTIFS($K$7:$K$1929,"&gt;"&amp;K396)+1,"")</x:f>
      </x:c>
      <x:c r="Z396" s="9" t="str"/>
      <x:c r="AA396" s="15" t="n">
        <x:v>46108</x:v>
      </x:c>
      <x:c r="AB396" s="9" t="str">
        <x:v>Unknown</x:v>
      </x:c>
    </x:row>
    <x:row r="397" ht="50" customHeight="1">
      <x:c r="A397" s="10" t="n">
        <x:f>IF(ISNUMBER(F397),RANK(F397,$F$7:$F$1929,0),"")</x:f>
        <x:v>271</x:v>
      </x:c>
      <x:c r="B397" s="9" t="str">
        <x:v>Armaf</x:v>
      </x:c>
      <x:c r="C397" s="9" t="str">
        <x:v>Lionheart Man</x:v>
      </x:c>
      <x:c r="D397" s="9" t="str">
        <x:v>Not recorded</x:v>
      </x:c>
      <x:c r="E397" s="11" t="n">
        <x:v>2024</x:v>
      </x:c>
      <x:c r="F397" s="13" t="n">
        <x:v>8.2</x:v>
      </x:c>
      <x:c r="G397" s="10" t="n">
        <x:v>39</x:v>
      </x:c>
      <x:c r="H397" s="12" t="n">
        <x:v>4.53</x:v>
      </x:c>
      <x:c r="I397" s="10" t="n">
        <x:v>599</x:v>
      </x:c>
      <x:c r="J397" s="12" t="str">
        <x:f>IF(AND(M397="URL identity aligns",ISNUMBER(F397),ISNUMBER(H397),G397&gt;0,I397&gt;0,SUM(V397:W397)&gt;0),(F397*V397+((H397-1)/4*10)*W397)/SUM(V397:W397),"")</x:f>
      </x:c>
      <x:c r="K397" s="12" t="str">
        <x:f>IF(ISNUMBER(J397),(X397*J397+'Method'!$B$10*'Method'!$B$11)/(X397+'Method'!$B$10),"")</x:f>
      </x:c>
      <x:c r="L397" s="10" t="str">
        <x:f>IF(ISNUMBER(J397),COUNTIFS($J$7:$J$1929,"&gt;"&amp;J397)+1,"")</x:f>
      </x:c>
      <x:c r="M397" s="9" t="str">
        <x:v>Review required</x:v>
      </x:c>
      <x:c r="N397" s="9" t="str">
        <x:v>Product, variant, gender or year terms differ between URLs; Concentration not explicit on both saved identities</x:v>
      </x:c>
      <x:c r="O397" s="9" t="str">
        <x:v>https://www.parfumo.com/Perfumes/Armaf/lionheart-man</x:v>
      </x:c>
      <x:c r="P397" s="9" t="str">
        <x:v>https://www.fragrantica.com/perfume/Armaf/Club-De-Nuit-Lionheart-Man-102026.html</x:v>
      </x:c>
      <x:c r="Q397" s="9" t="str">
        <x:v>https://media.parfumo.com/perfumes/dc/dc2adc_lionheart-man-armaf_1200.jpg?width=720&amp;aspect_ratio=1:1</x:v>
      </x:c>
      <x:c r="R397" s="9" t="str">
        <x:v>https://fimgs.net/mdimg/perfume-thumbs/375x500.102026.jpg</x:v>
      </x:c>
      <x:c r="S397" s="9" t="str">
        <x:v>Lionheart Man</x:v>
      </x:c>
      <x:c r="T397" s="11" t="str">
        <x:v>2024</x:v>
      </x:c>
      <x:c r="U397" s="10" t="n">
        <x:v>1385</x:v>
      </x:c>
      <x:c r="V397" s="14" t="n">
        <x:f>IF(AND(ISNUMBER(G397),G397&gt;0),LOG10(G397)*'Method'!$B$8,"")</x:f>
        <x:v>1.9092775284318</x:v>
      </x:c>
      <x:c r="W397" s="14" t="n">
        <x:f>IF(AND(ISNUMBER(I397),I397&gt;0),LOG10(I397)*'Method'!$B$9,"")</x:f>
        <x:v>2.221941457911448</x:v>
      </x:c>
      <x:c r="X397" s="10" t="str">
        <x:f>IF(ISNUMBER(J397),SUM(G397,I397),"")</x:f>
      </x:c>
      <x:c r="Y397" s="10" t="str">
        <x:f>IF(ISNUMBER(K397),COUNTIFS($K$7:$K$1929,"&gt;"&amp;K397)+1,"")</x:f>
      </x:c>
      <x:c r="Z397" s="9" t="str"/>
      <x:c r="AA397" s="15" t="n">
        <x:v>46108</x:v>
      </x:c>
      <x:c r="AB397" s="9" t="str">
        <x:v>Unknown</x:v>
      </x:c>
    </x:row>
    <x:row r="398" ht="50" customHeight="1">
      <x:c r="A398" s="10" t="n">
        <x:f>IF(ISNUMBER(F398),RANK(F398,$F$7:$F$1929,0),"")</x:f>
        <x:v>271</x:v>
      </x:c>
      <x:c r="B398" s="9" t="str">
        <x:v>French Avenue</x:v>
      </x:c>
      <x:c r="C398" s="9" t="str">
        <x:v>Haydan</x:v>
      </x:c>
      <x:c r="D398" s="9" t="str">
        <x:v>Not recorded</x:v>
      </x:c>
      <x:c r="E398" s="11" t="n">
        <x:v>2025</x:v>
      </x:c>
      <x:c r="F398" s="13" t="n">
        <x:v>8.2</x:v>
      </x:c>
      <x:c r="G398" s="10" t="n">
        <x:v>30</x:v>
      </x:c>
      <x:c r="H398" s="12" t="n">
        <x:v>4.28</x:v>
      </x:c>
      <x:c r="I398" s="10" t="n">
        <x:v>80</x:v>
      </x:c>
      <x:c r="J398" s="12" t="str">
        <x:f>IF(AND(M398="URL identity aligns",ISNUMBER(F398),ISNUMBER(H398),G398&gt;0,I398&gt;0,SUM(V398:W398)&gt;0),(F398*V398+((H398-1)/4*10)*W398)/SUM(V398:W398),"")</x:f>
      </x:c>
      <x:c r="K398" s="12" t="str">
        <x:f>IF(ISNUMBER(J398),(X398*J398+'Method'!$B$10*'Method'!$B$11)/(X398+'Method'!$B$10),"")</x:f>
      </x:c>
      <x:c r="L398" s="10" t="str">
        <x:f>IF(ISNUMBER(J398),COUNTIFS($J$7:$J$1929,"&gt;"&amp;J398)+1,"")</x:f>
      </x:c>
      <x:c r="M398" s="9" t="str">
        <x:v>Review required</x:v>
      </x:c>
      <x:c r="N398" s="9" t="str">
        <x:v>Product, variant, gender or year terms differ between URLs; Concentration not explicit on both saved identities</x:v>
      </x:c>
      <x:c r="O398" s="9" t="str">
        <x:v>https://www.parfumo.com/Perfumes/french-avenue/haydan</x:v>
      </x:c>
      <x:c r="P398" s="9" t="str">
        <x:v>https://www.fragrantica.com/perfume/French-Avenue/An-Equestrian-Series-Haydan-101173.html</x:v>
      </x:c>
      <x:c r="Q398" s="9" t="str">
        <x:v>https://media.parfumo.com/perfumes/e4/e42444_haydan-french-avenue_1200.jpg?width=720&amp;aspect_ratio=1:1</x:v>
      </x:c>
      <x:c r="R398" s="9" t="str">
        <x:v>https://fimgs.net/mdimg/perfume-thumbs/375x500.101173.jpg</x:v>
      </x:c>
      <x:c r="S398" s="9" t="str">
        <x:v>Haydan</x:v>
      </x:c>
      <x:c r="T398" s="11" t="str">
        <x:v>2025</x:v>
      </x:c>
      <x:c r="U398" s="10" t="n">
        <x:v>470</x:v>
      </x:c>
      <x:c r="V398" s="14" t="n">
        <x:f>IF(AND(ISNUMBER(G398),G398&gt;0),LOG10(G398)*'Method'!$B$8,"")</x:f>
        <x:v>1.772545505663592</x:v>
      </x:c>
      <x:c r="W398" s="14" t="n">
        <x:f>IF(AND(ISNUMBER(I398),I398&gt;0),LOG10(I398)*'Method'!$B$9,"")</x:f>
        <x:v>1.5224719895935521</x:v>
      </x:c>
      <x:c r="X398" s="10" t="str">
        <x:f>IF(ISNUMBER(J398),SUM(G398,I398),"")</x:f>
      </x:c>
      <x:c r="Y398" s="10" t="str">
        <x:f>IF(ISNUMBER(K398),COUNTIFS($K$7:$K$1929,"&gt;"&amp;K398)+1,"")</x:f>
      </x:c>
      <x:c r="Z398" s="9" t="str"/>
      <x:c r="AA398" s="15" t="n">
        <x:v>46108</x:v>
      </x:c>
      <x:c r="AB398" s="9" t="str">
        <x:v>Unknown</x:v>
      </x:c>
    </x:row>
    <x:row r="399" ht="50" customHeight="1">
      <x:c r="A399" s="10" t="n">
        <x:f>IF(ISNUMBER(F399),RANK(F399,$F$7:$F$1929,0),"")</x:f>
        <x:v>271</x:v>
      </x:c>
      <x:c r="B399" s="9" t="str">
        <x:v>Paris Corner</x:v>
      </x:c>
      <x:c r="C399" s="9" t="str">
        <x:v>Prodigy</x:v>
      </x:c>
      <x:c r="D399" s="9" t="str">
        <x:v>Not recorded</x:v>
      </x:c>
      <x:c r="E399" s="11" t="n">
        <x:v>2024</x:v>
      </x:c>
      <x:c r="F399" s="13" t="n">
        <x:v>8.2</x:v>
      </x:c>
      <x:c r="G399" s="10" t="n">
        <x:v>30</x:v>
      </x:c>
      <x:c r="H399" s="12" t="n">
        <x:v>4.01</x:v>
      </x:c>
      <x:c r="I399" s="10" t="n">
        <x:v>94</x:v>
      </x:c>
      <x:c r="J399" s="12" t="str">
        <x:f>IF(AND(M399="URL identity aligns",ISNUMBER(F399),ISNUMBER(H399),G399&gt;0,I399&gt;0,SUM(V399:W399)&gt;0),(F399*V399+((H399-1)/4*10)*W399)/SUM(V399:W399),"")</x:f>
      </x:c>
      <x:c r="K399" s="12" t="str">
        <x:f>IF(ISNUMBER(J399),(X399*J399+'Method'!$B$10*'Method'!$B$11)/(X399+'Method'!$B$10),"")</x:f>
      </x:c>
      <x:c r="L399" s="10" t="str">
        <x:f>IF(ISNUMBER(J399),COUNTIFS($J$7:$J$1929,"&gt;"&amp;J399)+1,"")</x:f>
      </x:c>
      <x:c r="M399" s="9" t="str">
        <x:v>Review required</x:v>
      </x:c>
      <x:c r="N399" s="9" t="str">
        <x:v>Concentration not explicit on both saved identities</x:v>
      </x:c>
      <x:c r="O399" s="9" t="str">
        <x:v>https://www.parfumo.com/Perfumes/paris-corner/prodigy</x:v>
      </x:c>
      <x:c r="P399" s="9" t="str">
        <x:v>https://www.fragrantica.com/perfume/PARIS-CORNER/Prodigy-111149.html</x:v>
      </x:c>
      <x:c r="Q399" s="9" t="str">
        <x:v>https://media.parfumo.com/perfumes/e9/e9330c_prodigy-paris-corner_1200.jpg?width=720&amp;aspect_ratio=1:1</x:v>
      </x:c>
      <x:c r="R399" s="9" t="str">
        <x:v>https://fimgs.net/mdimg/perfume-thumbs/375x500.111149.jpg</x:v>
      </x:c>
      <x:c r="S399" s="9" t="str">
        <x:v>Prodigy</x:v>
      </x:c>
      <x:c r="T399" s="11" t="str">
        <x:v>2024</x:v>
      </x:c>
      <x:c r="U399" s="10" t="n">
        <x:v>845</x:v>
      </x:c>
      <x:c r="V399" s="14" t="n">
        <x:f>IF(AND(ISNUMBER(G399),G399&gt;0),LOG10(G399)*'Method'!$B$8,"")</x:f>
        <x:v>1.772545505663592</x:v>
      </x:c>
      <x:c r="W399" s="14" t="n">
        <x:f>IF(AND(ISNUMBER(I399),I399&gt;0),LOG10(I399)*'Method'!$B$9,"")</x:f>
        <x:v>1.5785022828797601</x:v>
      </x:c>
      <x:c r="X399" s="10" t="str">
        <x:f>IF(ISNUMBER(J399),SUM(G399,I399),"")</x:f>
      </x:c>
      <x:c r="Y399" s="10" t="str">
        <x:f>IF(ISNUMBER(K399),COUNTIFS($K$7:$K$1929,"&gt;"&amp;K399)+1,"")</x:f>
      </x:c>
      <x:c r="Z399" s="9" t="str"/>
      <x:c r="AA399" s="15" t="n">
        <x:v>46108</x:v>
      </x:c>
      <x:c r="AB399" s="9" t="str">
        <x:v>Unknown</x:v>
      </x:c>
    </x:row>
    <x:row r="400" ht="50" customHeight="1">
      <x:c r="A400" s="10" t="n">
        <x:f>IF(ISNUMBER(F400),RANK(F400,$F$7:$F$1929,0),"")</x:f>
        <x:v>271</x:v>
      </x:c>
      <x:c r="B400" s="9" t="str">
        <x:v>French Avenue</x:v>
      </x:c>
      <x:c r="C400" s="9" t="str">
        <x:v>Iris Patchouli</x:v>
      </x:c>
      <x:c r="D400" s="9" t="str">
        <x:v>Not recorded</x:v>
      </x:c>
      <x:c r="E400" s="11" t="n">
        <x:v>2025</x:v>
      </x:c>
      <x:c r="F400" s="13" t="n">
        <x:v>8.2</x:v>
      </x:c>
      <x:c r="G400" s="10" t="n">
        <x:v>29</x:v>
      </x:c>
      <x:c r="H400" s="12" t="n">
        <x:v>4.43</x:v>
      </x:c>
      <x:c r="I400" s="10" t="n">
        <x:v>113</x:v>
      </x:c>
      <x:c r="J400" s="12" t="str">
        <x:f>IF(AND(M400="URL identity aligns",ISNUMBER(F400),ISNUMBER(H400),G400&gt;0,I400&gt;0,SUM(V400:W400)&gt;0),(F400*V400+((H400-1)/4*10)*W400)/SUM(V400:W400),"")</x:f>
      </x:c>
      <x:c r="K400" s="12" t="str">
        <x:f>IF(ISNUMBER(J400),(X400*J400+'Method'!$B$10*'Method'!$B$11)/(X400+'Method'!$B$10),"")</x:f>
      </x:c>
      <x:c r="L400" s="10" t="str">
        <x:f>IF(ISNUMBER(J400),COUNTIFS($J$7:$J$1929,"&gt;"&amp;J400)+1,"")</x:f>
      </x:c>
      <x:c r="M400" s="9" t="str">
        <x:v>Review required</x:v>
      </x:c>
      <x:c r="N400" s="9" t="str">
        <x:v>Concentration not explicit on both saved identities</x:v>
      </x:c>
      <x:c r="O400" s="9" t="str">
        <x:v>https://www.parfumo.com/Perfumes/french-avenue/iris-patchouli</x:v>
      </x:c>
      <x:c r="P400" s="9" t="str">
        <x:v>https://www.fragrantica.com/perfume/French-Avenue/Iris-Patchouli-118018.html</x:v>
      </x:c>
      <x:c r="Q400" s="9" t="str">
        <x:v>https://media.parfumo.com/perfumes/6e/6ef4a7_iris-patchouli-french-avenue_1200.jpg?width=720&amp;aspect_ratio=1:1</x:v>
      </x:c>
      <x:c r="R400" s="9" t="str">
        <x:v>https://fimgs.net/mdimg/perfume-thumbs/375x500.118018.jpg</x:v>
      </x:c>
      <x:c r="S400" s="9" t="str">
        <x:v>Iris Patchouli</x:v>
      </x:c>
      <x:c r="T400" s="11" t="str">
        <x:v>2025</x:v>
      </x:c>
      <x:c r="U400" s="10" t="n">
        <x:v>1739</x:v>
      </x:c>
      <x:c r="V400" s="14" t="n">
        <x:f>IF(AND(ISNUMBER(G400),G400&gt;0),LOG10(G400)*'Method'!$B$8,"")</x:f>
        <x:v>1.754877597478752</x:v>
      </x:c>
      <x:c r="W400" s="14" t="n">
        <x:f>IF(AND(ISNUMBER(I400),I400&gt;0),LOG10(I400)*'Method'!$B$9,"")</x:f>
        <x:v>1.642462754786736</x:v>
      </x:c>
      <x:c r="X400" s="10" t="str">
        <x:f>IF(ISNUMBER(J400),SUM(G400,I400),"")</x:f>
      </x:c>
      <x:c r="Y400" s="10" t="str">
        <x:f>IF(ISNUMBER(K400),COUNTIFS($K$7:$K$1929,"&gt;"&amp;K400)+1,"")</x:f>
      </x:c>
      <x:c r="Z400" s="9" t="str"/>
      <x:c r="AA400" s="15" t="n">
        <x:v>46108</x:v>
      </x:c>
      <x:c r="AB400" s="9" t="str">
        <x:v>Unknown</x:v>
      </x:c>
    </x:row>
    <x:row r="401" ht="50" customHeight="1">
      <x:c r="A401" s="10" t="n">
        <x:f>IF(ISNUMBER(F401),RANK(F401,$F$7:$F$1929,0),"")</x:f>
        <x:v>271</x:v>
      </x:c>
      <x:c r="B401" s="9" t="str">
        <x:v>French Avenue</x:v>
      </x:c>
      <x:c r="C401" s="9" t="str">
        <x:v>Zenith Santal</x:v>
      </x:c>
      <x:c r="D401" s="9" t="str">
        <x:v>Not recorded</x:v>
      </x:c>
      <x:c r="E401" s="11" t="n">
        <x:v>2025</x:v>
      </x:c>
      <x:c r="F401" s="13" t="n">
        <x:v>8.2</x:v>
      </x:c>
      <x:c r="G401" s="10" t="n">
        <x:v>29</x:v>
      </x:c>
      <x:c r="H401" s="12" t="n">
        <x:v>4.57</x:v>
      </x:c>
      <x:c r="I401" s="10" t="n">
        <x:v>136</x:v>
      </x:c>
      <x:c r="J401" s="12" t="str">
        <x:f>IF(AND(M401="URL identity aligns",ISNUMBER(F401),ISNUMBER(H401),G401&gt;0,I401&gt;0,SUM(V401:W401)&gt;0),(F401*V401+((H401-1)/4*10)*W401)/SUM(V401:W401),"")</x:f>
      </x:c>
      <x:c r="K401" s="12" t="str">
        <x:f>IF(ISNUMBER(J401),(X401*J401+'Method'!$B$10*'Method'!$B$11)/(X401+'Method'!$B$10),"")</x:f>
      </x:c>
      <x:c r="L401" s="10" t="str">
        <x:f>IF(ISNUMBER(J401),COUNTIFS($J$7:$J$1929,"&gt;"&amp;J401)+1,"")</x:f>
      </x:c>
      <x:c r="M401" s="9" t="str">
        <x:v>Review required</x:v>
      </x:c>
      <x:c r="N401" s="9" t="str">
        <x:v>Concentration not explicit on both saved identities</x:v>
      </x:c>
      <x:c r="O401" s="9" t="str">
        <x:v>https://www.parfumo.com/Perfumes/french-avenue/zenith-santal</x:v>
      </x:c>
      <x:c r="P401" s="9" t="str">
        <x:v>https://www.fragrantica.com/perfume/French-Avenue/Zenith-Santal-120869.html</x:v>
      </x:c>
      <x:c r="Q401" s="9" t="str">
        <x:v>https://media.parfumo.com/perfumes/81/81a9a3_zenith-santal-french-avenue_1200.jpg?width=720&amp;aspect_ratio=1:1</x:v>
      </x:c>
      <x:c r="R401" s="9" t="str">
        <x:v>https://fimgs.net/mdimg/perfume-thumbs/375x500.120869.jpg</x:v>
      </x:c>
      <x:c r="S401" s="9" t="str">
        <x:v>Zenith Santal</x:v>
      </x:c>
      <x:c r="T401" s="11" t="str">
        <x:v>2025</x:v>
      </x:c>
      <x:c r="U401" s="10" t="n">
        <x:v>688</x:v>
      </x:c>
      <x:c r="V401" s="14" t="n">
        <x:f>IF(AND(ISNUMBER(G401),G401&gt;0),LOG10(G401)*'Method'!$B$8,"")</x:f>
        <x:v>1.754877597478752</x:v>
      </x:c>
      <x:c r="W401" s="14" t="n">
        <x:f>IF(AND(ISNUMBER(I401),I401&gt;0),LOG10(I401)*'Method'!$B$9,"")</x:f>
        <x:v>1.7068311266961762</x:v>
      </x:c>
      <x:c r="X401" s="10" t="str">
        <x:f>IF(ISNUMBER(J401),SUM(G401,I401),"")</x:f>
      </x:c>
      <x:c r="Y401" s="10" t="str">
        <x:f>IF(ISNUMBER(K401),COUNTIFS($K$7:$K$1929,"&gt;"&amp;K401)+1,"")</x:f>
      </x:c>
      <x:c r="Z401" s="9" t="str"/>
      <x:c r="AA401" s="15" t="n">
        <x:v>46108</x:v>
      </x:c>
      <x:c r="AB401" s="9" t="str">
        <x:v>Unknown</x:v>
      </x:c>
    </x:row>
    <x:row r="402" ht="50" customHeight="1">
      <x:c r="A402" s="10" t="n">
        <x:f>IF(ISNUMBER(F402),RANK(F402,$F$7:$F$1929,0),"")</x:f>
        <x:v>271</x:v>
      </x:c>
      <x:c r="B402" s="9" t="str">
        <x:v>Afnan</x:v>
      </x:c>
      <x:c r="C402" s="9" t="str">
        <x:v>Freedom Afnan Perfumes</x:v>
      </x:c>
      <x:c r="D402" s="9" t="str">
        <x:v>Parfum</x:v>
      </x:c>
      <x:c r="E402" s="11" t="n">
        <x:v>2025</x:v>
      </x:c>
      <x:c r="F402" s="13" t="n">
        <x:v>8.2</x:v>
      </x:c>
      <x:c r="G402" s="10" t="n">
        <x:v>26</x:v>
      </x:c>
      <x:c r="H402" s="12" t="n">
        <x:v>4.46</x:v>
      </x:c>
      <x:c r="I402" s="10" t="n">
        <x:v>300</x:v>
      </x:c>
      <x:c r="J402" s="12" t="str">
        <x:f>IF(AND(M402="URL identity aligns",ISNUMBER(F402),ISNUMBER(H402),G402&gt;0,I402&gt;0,SUM(V402:W402)&gt;0),(F402*V402+((H402-1)/4*10)*W402)/SUM(V402:W402),"")</x:f>
      </x:c>
      <x:c r="K402" s="12" t="str">
        <x:f>IF(ISNUMBER(J402),(X402*J402+'Method'!$B$10*'Method'!$B$11)/(X402+'Method'!$B$10),"")</x:f>
      </x:c>
      <x:c r="L402" s="10" t="str">
        <x:f>IF(ISNUMBER(J402),COUNTIFS($J$7:$J$1929,"&gt;"&amp;J402)+1,"")</x:f>
      </x:c>
      <x:c r="M402" s="9" t="str">
        <x:v>Review required</x:v>
      </x:c>
      <x:c r="N402" s="9" t="str">
        <x:v>Brand differs between product URLs; Export brand differs from Parfumo URL; Product, variant, gender or year terms differ between URLs; Concentration not explicit on both saved identities</x:v>
      </x:c>
      <x:c r="O402" s="9" t="str">
        <x:v>https://www.parfumo.com/Perfumes/Afnan_Perfumes/freedom</x:v>
      </x:c>
      <x:c r="P402" s="9" t="str">
        <x:v>https://www.fragrantica.com/perfume/Afnan/Lynked-Freedom-119003.html</x:v>
      </x:c>
      <x:c r="Q402" s="9" t="str">
        <x:v>https://media.parfumo.com/perfumes/eb/eb66b8_freedom-afnan-perfumes_1200.jpg?width=720&amp;aspect_ratio=1:1</x:v>
      </x:c>
      <x:c r="R402" s="9" t="str">
        <x:v>https://fimgs.net/mdimg/perfume-thumbs/375x500.119003.jpg</x:v>
      </x:c>
      <x:c r="S402" s="9" t="str">
        <x:v>Freedom Afnan Perfumes</x:v>
      </x:c>
      <x:c r="T402" s="11" t="str">
        <x:v>2025</x:v>
      </x:c>
      <x:c r="U402" s="10" t="n">
        <x:v>862</x:v>
      </x:c>
      <x:c r="V402" s="14" t="n">
        <x:f>IF(AND(ISNUMBER(G402),G402&gt;0),LOG10(G402)*'Method'!$B$8,"")</x:f>
        <x:v>1.6979680175649838</x:v>
      </x:c>
      <x:c r="W402" s="14" t="n">
        <x:f>IF(AND(ISNUMBER(I402),I402&gt;0),LOG10(I402)*'Method'!$B$9,"")</x:f>
        <x:v>1.981697003775728</x:v>
      </x:c>
      <x:c r="X402" s="10" t="str">
        <x:f>IF(ISNUMBER(J402),SUM(G402,I402),"")</x:f>
      </x:c>
      <x:c r="Y402" s="10" t="str">
        <x:f>IF(ISNUMBER(K402),COUNTIFS($K$7:$K$1929,"&gt;"&amp;K402)+1,"")</x:f>
      </x:c>
      <x:c r="Z402" s="9" t="str"/>
      <x:c r="AA402" s="15" t="n">
        <x:v>46108</x:v>
      </x:c>
      <x:c r="AB402" s="9" t="str">
        <x:v>Unknown</x:v>
      </x:c>
    </x:row>
    <x:row r="403" ht="50" customHeight="1">
      <x:c r="A403" s="10" t="n">
        <x:f>IF(ISNUMBER(F403),RANK(F403,$F$7:$F$1929,0),"")</x:f>
        <x:v>271</x:v>
      </x:c>
      <x:c r="B403" s="9" t="str">
        <x:v>French Avenue</x:v>
      </x:c>
      <x:c r="C403" s="9" t="str">
        <x:v>Capricorn</x:v>
      </x:c>
      <x:c r="D403" s="9" t="str">
        <x:v>Not recorded</x:v>
      </x:c>
      <x:c r="E403" s="11" t="n">
        <x:v>2025</x:v>
      </x:c>
      <x:c r="F403" s="13" t="n">
        <x:v>8.2</x:v>
      </x:c>
      <x:c r="G403" s="10" t="n">
        <x:v>24</x:v>
      </x:c>
      <x:c r="H403" s="12" t="n">
        <x:v>4.33</x:v>
      </x:c>
      <x:c r="I403" s="10" t="n">
        <x:v>87</x:v>
      </x:c>
      <x:c r="J403" s="12" t="str">
        <x:f>IF(AND(M403="URL identity aligns",ISNUMBER(F403),ISNUMBER(H403),G403&gt;0,I403&gt;0,SUM(V403:W403)&gt;0),(F403*V403+((H403-1)/4*10)*W403)/SUM(V403:W403),"")</x:f>
      </x:c>
      <x:c r="K403" s="12" t="str">
        <x:f>IF(ISNUMBER(J403),(X403*J403+'Method'!$B$10*'Method'!$B$11)/(X403+'Method'!$B$10),"")</x:f>
      </x:c>
      <x:c r="L403" s="10" t="str">
        <x:f>IF(ISNUMBER(J403),COUNTIFS($J$7:$J$1929,"&gt;"&amp;J403)+1,"")</x:f>
      </x:c>
      <x:c r="M403" s="9" t="str">
        <x:v>Review required</x:v>
      </x:c>
      <x:c r="N403" s="9" t="str">
        <x:v>Concentration not explicit on both saved identities</x:v>
      </x:c>
      <x:c r="O403" s="9" t="str">
        <x:v>https://www.parfumo.com/Perfumes/french-avenue/capricorn</x:v>
      </x:c>
      <x:c r="P403" s="9" t="str">
        <x:v>https://www.fragrantica.com/perfume/French-Avenue/Capricorn-107908.html</x:v>
      </x:c>
      <x:c r="Q403" s="9" t="str">
        <x:v>https://media.parfumo.com/perfumes/8f/8fd4ab_capricorn-french-avenue_1200.jpg?width=720&amp;aspect_ratio=1:1</x:v>
      </x:c>
      <x:c r="R403" s="9" t="str">
        <x:v>https://fimgs.net/mdimg/perfume-thumbs/375x500.107908.jpg</x:v>
      </x:c>
      <x:c r="S403" s="9" t="str">
        <x:v>Capricorn</x:v>
      </x:c>
      <x:c r="T403" s="11" t="str">
        <x:v>2025</x:v>
      </x:c>
      <x:c r="U403" s="10" t="n">
        <x:v>1105</x:v>
      </x:c>
      <x:c r="V403" s="14" t="n">
        <x:f>IF(AND(ISNUMBER(G403),G403&gt;0),LOG10(G403)*'Method'!$B$8,"")</x:f>
        <x:v>1.6562534900539319</x:v>
      </x:c>
      <x:c r="W403" s="14" t="n">
        <x:f>IF(AND(ISNUMBER(I403),I403&gt;0),LOG10(I403)*'Method'!$B$9,"")</x:f>
        <x:v>1.551615402094896</x:v>
      </x:c>
      <x:c r="X403" s="10" t="str">
        <x:f>IF(ISNUMBER(J403),SUM(G403,I403),"")</x:f>
      </x:c>
      <x:c r="Y403" s="10" t="str">
        <x:f>IF(ISNUMBER(K403),COUNTIFS($K$7:$K$1929,"&gt;"&amp;K403)+1,"")</x:f>
      </x:c>
      <x:c r="Z403" s="9" t="str"/>
      <x:c r="AA403" s="15" t="n">
        <x:v>46108</x:v>
      </x:c>
      <x:c r="AB403" s="9" t="str">
        <x:v>Unknown</x:v>
      </x:c>
    </x:row>
    <x:row r="404" ht="50" customHeight="1">
      <x:c r="A404" s="10" t="n">
        <x:f>IF(ISNUMBER(F404),RANK(F404,$F$7:$F$1929,0),"")</x:f>
        <x:v>271</x:v>
      </x:c>
      <x:c r="B404" s="9" t="str">
        <x:v>French Avenue</x:v>
      </x:c>
      <x:c r="C404" s="9" t="str">
        <x:v>Saffron Elixir</x:v>
      </x:c>
      <x:c r="D404" s="9" t="str">
        <x:v>Elixir</x:v>
      </x:c>
      <x:c r="E404" s="11" t="n">
        <x:v>2024</x:v>
      </x:c>
      <x:c r="F404" s="13" t="n">
        <x:v>8.2</x:v>
      </x:c>
      <x:c r="G404" s="10" t="n">
        <x:v>18</x:v>
      </x:c>
      <x:c r="H404" s="12" t="n">
        <x:v>4.09</x:v>
      </x:c>
      <x:c r="I404" s="10" t="n">
        <x:v>45</x:v>
      </x:c>
      <x:c r="J404" s="12" t="str">
        <x:f>IF(AND(M404="URL identity aligns",ISNUMBER(F404),ISNUMBER(H404),G404&gt;0,I404&gt;0,SUM(V404:W404)&gt;0),(F404*V404+((H404-1)/4*10)*W404)/SUM(V404:W404),"")</x:f>
      </x:c>
      <x:c r="K404" s="12" t="str">
        <x:f>IF(ISNUMBER(J404),(X404*J404+'Method'!$B$10*'Method'!$B$11)/(X404+'Method'!$B$10),"")</x:f>
      </x:c>
      <x:c r="L404" s="10" t="str">
        <x:f>IF(ISNUMBER(J404),COUNTIFS($J$7:$J$1929,"&gt;"&amp;J404)+1,"")</x:f>
      </x:c>
      <x:c r="M404" s="9" t="str">
        <x:v>Review required</x:v>
      </x:c>
      <x:c r="N404" s="9" t="str">
        <x:v>Concentration not explicit on both saved identities</x:v>
      </x:c>
      <x:c r="O404" s="9" t="str">
        <x:v>https://www.parfumo.com/Perfumes/french-avenue/saffron-elixir</x:v>
      </x:c>
      <x:c r="P404" s="9" t="str">
        <x:v>https://www.fragrantica.com/perfume/French-Avenue/Saffron-Elixir-100006.html</x:v>
      </x:c>
      <x:c r="Q404" s="9" t="str">
        <x:v>https://media.parfumo.com/perfumes/34/34c33a_saffron-elixir-french-avenue_1200.jpg?width=720&amp;aspect_ratio=1:1</x:v>
      </x:c>
      <x:c r="R404" s="9" t="str">
        <x:v>https://fimgs.net/mdimg/perfume-thumbs/375x500.100006.jpg</x:v>
      </x:c>
      <x:c r="S404" s="9" t="str">
        <x:v>Saffron Elixir</x:v>
      </x:c>
      <x:c r="T404" s="11" t="str">
        <x:v>2024</x:v>
      </x:c>
      <x:c r="U404" s="10" t="n">
        <x:v>232</x:v>
      </x:c>
      <x:c r="V404" s="14" t="n">
        <x:f>IF(AND(ISNUMBER(G404),G404&gt;0),LOG10(G404)*'Method'!$B$8,"")</x:f>
        <x:v>1.506327006123972</x:v>
      </x:c>
      <x:c r="W404" s="14" t="n">
        <x:f>IF(AND(ISNUMBER(I404),I404&gt;0),LOG10(I404)*'Method'!$B$9,"")</x:f>
        <x:v>1.322570011020272</x:v>
      </x:c>
      <x:c r="X404" s="10" t="str">
        <x:f>IF(ISNUMBER(J404),SUM(G404,I404),"")</x:f>
      </x:c>
      <x:c r="Y404" s="10" t="str">
        <x:f>IF(ISNUMBER(K404),COUNTIFS($K$7:$K$1929,"&gt;"&amp;K404)+1,"")</x:f>
      </x:c>
      <x:c r="Z404" s="9" t="str"/>
      <x:c r="AA404" s="15" t="n">
        <x:v>46108</x:v>
      </x:c>
      <x:c r="AB404" s="9" t="str">
        <x:v>Unknown</x:v>
      </x:c>
    </x:row>
    <x:row r="405" ht="50" customHeight="1">
      <x:c r="A405" s="10" t="n">
        <x:f>IF(ISNUMBER(F405),RANK(F405,$F$7:$F$1929,0),"")</x:f>
        <x:v>271</x:v>
      </x:c>
      <x:c r="B405" s="9" t="str">
        <x:v>French Avenue</x:v>
      </x:c>
      <x:c r="C405" s="9" t="str">
        <x:v>Ighwa إغواء</x:v>
      </x:c>
      <x:c r="D405" s="9" t="str">
        <x:v>Not recorded</x:v>
      </x:c>
      <x:c r="E405" s="11" t="n">
        <x:v>2024</x:v>
      </x:c>
      <x:c r="F405" s="13" t="n">
        <x:v>8.2</x:v>
      </x:c>
      <x:c r="G405" s="10" t="n">
        <x:v>15</x:v>
      </x:c>
      <x:c r="H405" s="12" t="n">
        <x:v>4.51</x:v>
      </x:c>
      <x:c r="I405" s="10" t="n">
        <x:v>39</x:v>
      </x:c>
      <x:c r="J405" s="12" t="str">
        <x:f>IF(AND(M405="URL identity aligns",ISNUMBER(F405),ISNUMBER(H405),G405&gt;0,I405&gt;0,SUM(V405:W405)&gt;0),(F405*V405+((H405-1)/4*10)*W405)/SUM(V405:W405),"")</x:f>
      </x:c>
      <x:c r="K405" s="12" t="str">
        <x:f>IF(ISNUMBER(J405),(X405*J405+'Method'!$B$10*'Method'!$B$11)/(X405+'Method'!$B$10),"")</x:f>
      </x:c>
      <x:c r="L405" s="10" t="str">
        <x:f>IF(ISNUMBER(J405),COUNTIFS($J$7:$J$1929,"&gt;"&amp;J405)+1,"")</x:f>
      </x:c>
      <x:c r="M405" s="9" t="str">
        <x:v>Review required</x:v>
      </x:c>
      <x:c r="N405" s="9" t="str">
        <x:v>Concentration not explicit on both saved identities</x:v>
      </x:c>
      <x:c r="O405" s="9" t="str">
        <x:v>https://www.parfumo.com/Perfumes/french-avenue/ighwa</x:v>
      </x:c>
      <x:c r="P405" s="9" t="str">
        <x:v>https://www.fragrantica.com/perfume/French-Avenue/Ighwa-95410.html</x:v>
      </x:c>
      <x:c r="Q405" s="9" t="str">
        <x:v>https://media.parfumo.com/perfumes/eb/eb7194_ighwa-french-avenue_1200.jpg?width=720&amp;aspect_ratio=1:1</x:v>
      </x:c>
      <x:c r="R405" s="9" t="str">
        <x:v>https://fimgs.net/mdimg/perfume-thumbs/375x500.95410.jpg</x:v>
      </x:c>
      <x:c r="S405" s="9" t="str">
        <x:v>Ighwa إغواء</x:v>
      </x:c>
      <x:c r="T405" s="11" t="str">
        <x:v>2024</x:v>
      </x:c>
      <x:c r="U405" s="10" t="n">
        <x:v>1127</x:v>
      </x:c>
      <x:c r="V405" s="14" t="n">
        <x:f>IF(AND(ISNUMBER(G405),G405&gt;0),LOG10(G405)*'Method'!$B$8,"")</x:f>
        <x:v>1.4113095108668159</x:v>
      </x:c>
      <x:c r="W405" s="14" t="n">
        <x:f>IF(AND(ISNUMBER(I405),I405&gt;0),LOG10(I405)*'Method'!$B$9,"")</x:f>
        <x:v>1.2728516856212</x:v>
      </x:c>
      <x:c r="X405" s="10" t="str">
        <x:f>IF(ISNUMBER(J405),SUM(G405,I405),"")</x:f>
      </x:c>
      <x:c r="Y405" s="10" t="str">
        <x:f>IF(ISNUMBER(K405),COUNTIFS($K$7:$K$1929,"&gt;"&amp;K405)+1,"")</x:f>
      </x:c>
      <x:c r="Z405" s="9" t="str"/>
      <x:c r="AA405" s="15" t="n">
        <x:v>46108</x:v>
      </x:c>
      <x:c r="AB405" s="9" t="str">
        <x:v>Unknown</x:v>
      </x:c>
    </x:row>
    <x:row r="406" ht="50" customHeight="1">
      <x:c r="A406" s="10" t="n">
        <x:f>IF(ISNUMBER(F406),RANK(F406,$F$7:$F$1929,0),"")</x:f>
        <x:v>271</x:v>
      </x:c>
      <x:c r="B406" s="9" t="str">
        <x:v>French Avenue</x:v>
      </x:c>
      <x:c r="C406" s="9" t="str">
        <x:v>El Dorado</x:v>
      </x:c>
      <x:c r="D406" s="9" t="str">
        <x:v>Not recorded</x:v>
      </x:c>
      <x:c r="E406" s="11" t="n">
        <x:v>2024</x:v>
      </x:c>
      <x:c r="F406" s="13" t="n">
        <x:v>8.2</x:v>
      </x:c>
      <x:c r="G406" s="10" t="n">
        <x:v>13</x:v>
      </x:c>
      <x:c r="H406" s="12" t="n">
        <x:v>4.19</x:v>
      </x:c>
      <x:c r="I406" s="10" t="n">
        <x:v>113</x:v>
      </x:c>
      <x:c r="J406" s="12" t="str">
        <x:f>IF(AND(M406="URL identity aligns",ISNUMBER(F406),ISNUMBER(H406),G406&gt;0,I406&gt;0,SUM(V406:W406)&gt;0),(F406*V406+((H406-1)/4*10)*W406)/SUM(V406:W406),"")</x:f>
      </x:c>
      <x:c r="K406" s="12" t="str">
        <x:f>IF(ISNUMBER(J406),(X406*J406+'Method'!$B$10*'Method'!$B$11)/(X406+'Method'!$B$10),"")</x:f>
      </x:c>
      <x:c r="L406" s="10" t="str">
        <x:f>IF(ISNUMBER(J406),COUNTIFS($J$7:$J$1929,"&gt;"&amp;J406)+1,"")</x:f>
      </x:c>
      <x:c r="M406" s="9" t="str">
        <x:v>Review required</x:v>
      </x:c>
      <x:c r="N406" s="9" t="str">
        <x:v>Concentration not explicit on both saved identities</x:v>
      </x:c>
      <x:c r="O406" s="9" t="str">
        <x:v>https://www.parfumo.com/Perfumes/french-avenue/el-dorado</x:v>
      </x:c>
      <x:c r="P406" s="9" t="str">
        <x:v>https://www.fragrantica.com/perfume/French-Avenue/El-Dorado-95411.html</x:v>
      </x:c>
      <x:c r="Q406" s="9" t="str">
        <x:v>https://media.parfumo.com/perfumes/9b/9b5ab4_el-dorado-french-avenue_1200.jpg?width=720&amp;aspect_ratio=1:1</x:v>
      </x:c>
      <x:c r="R406" s="9" t="str">
        <x:v>https://fimgs.net/mdimg/perfume-thumbs/375x500.95411.jpg</x:v>
      </x:c>
      <x:c r="S406" s="9" t="str">
        <x:v>El Dorado</x:v>
      </x:c>
      <x:c r="T406" s="11" t="str">
        <x:v>2024</x:v>
      </x:c>
      <x:c r="U406" s="10" t="n">
        <x:v>1190</x:v>
      </x:c>
      <x:c r="V406" s="14" t="n">
        <x:f>IF(AND(ISNUMBER(G406),G406&gt;0),LOG10(G406)*'Method'!$B$8,"")</x:f>
        <x:v>1.336732022768208</x:v>
      </x:c>
      <x:c r="W406" s="14" t="n">
        <x:f>IF(AND(ISNUMBER(I406),I406&gt;0),LOG10(I406)*'Method'!$B$9,"")</x:f>
        <x:v>1.642462754786736</x:v>
      </x:c>
      <x:c r="X406" s="10" t="str">
        <x:f>IF(ISNUMBER(J406),SUM(G406,I406),"")</x:f>
      </x:c>
      <x:c r="Y406" s="10" t="str">
        <x:f>IF(ISNUMBER(K406),COUNTIFS($K$7:$K$1929,"&gt;"&amp;K406)+1,"")</x:f>
      </x:c>
      <x:c r="Z406" s="9" t="str"/>
      <x:c r="AA406" s="15" t="n">
        <x:v>46108</x:v>
      </x:c>
      <x:c r="AB406" s="9" t="str">
        <x:v>Unknown</x:v>
      </x:c>
    </x:row>
    <x:row r="407" ht="50" customHeight="1">
      <x:c r="A407" s="10" t="n">
        <x:f>IF(ISNUMBER(F407),RANK(F407,$F$7:$F$1929,0),"")</x:f>
        <x:v>271</x:v>
      </x:c>
      <x:c r="B407" s="9" t="str">
        <x:v>French Avenue</x:v>
      </x:c>
      <x:c r="C407" s="9" t="str">
        <x:v>The Shadow</x:v>
      </x:c>
      <x:c r="D407" s="9" t="str">
        <x:v>Not recorded</x:v>
      </x:c>
      <x:c r="E407" s="11" t="n">
        <x:v>2023</x:v>
      </x:c>
      <x:c r="F407" s="13" t="n">
        <x:v>8.2</x:v>
      </x:c>
      <x:c r="G407" s="10" t="n">
        <x:v>11</x:v>
      </x:c>
      <x:c r="H407" s="12" t="n">
        <x:v>4.44</x:v>
      </x:c>
      <x:c r="I407" s="10" t="n">
        <x:v>18</x:v>
      </x:c>
      <x:c r="J407" s="12" t="str">
        <x:f>IF(AND(M407="URL identity aligns",ISNUMBER(F407),ISNUMBER(H407),G407&gt;0,I407&gt;0,SUM(V407:W407)&gt;0),(F407*V407+((H407-1)/4*10)*W407)/SUM(V407:W407),"")</x:f>
      </x:c>
      <x:c r="K407" s="12" t="str">
        <x:f>IF(ISNUMBER(J407),(X407*J407+'Method'!$B$10*'Method'!$B$11)/(X407+'Method'!$B$10),"")</x:f>
      </x:c>
      <x:c r="L407" s="10" t="str">
        <x:f>IF(ISNUMBER(J407),COUNTIFS($J$7:$J$1929,"&gt;"&amp;J407)+1,"")</x:f>
      </x:c>
      <x:c r="M407" s="9" t="str">
        <x:v>Review required</x:v>
      </x:c>
      <x:c r="N407" s="9" t="str">
        <x:v>Brand differs between product URLs; Concentration not explicit on both saved identities</x:v>
      </x:c>
      <x:c r="O407" s="9" t="str">
        <x:v>https://www.parfumo.com/Perfumes/french-avenue/the-shadow</x:v>
      </x:c>
      <x:c r="P407" s="9" t="str">
        <x:v>https://www.fragrantica.com/perfume/FA-Paris-Niche/The-Shadow-115059.html</x:v>
      </x:c>
      <x:c r="Q407" s="9" t="str">
        <x:v>https://media.parfumo.com/perfumes/69/69c18c_the-shadow-french-avenue_1200.jpg?width=720&amp;aspect_ratio=1:1</x:v>
      </x:c>
      <x:c r="R407" s="9" t="str">
        <x:v>https://fimgs.net/mdimg/perfume-thumbs/375x500.115059.jpg</x:v>
      </x:c>
      <x:c r="S407" s="9" t="str">
        <x:v>The Shadow</x:v>
      </x:c>
      <x:c r="T407" s="11" t="str">
        <x:v>2023</x:v>
      </x:c>
      <x:c r="U407" s="10" t="n">
        <x:v>1176</x:v>
      </x:c>
      <x:c r="V407" s="14" t="n">
        <x:f>IF(AND(ISNUMBER(G407),G407&gt;0),LOG10(G407)*'Method'!$B$8,"")</x:f>
        <x:v>1.249671222189864</x:v>
      </x:c>
      <x:c r="W407" s="14" t="n">
        <x:f>IF(AND(ISNUMBER(I407),I407&gt;0),LOG10(I407)*'Method'!$B$9,"")</x:f>
        <x:v>1.004218004082648</x:v>
      </x:c>
      <x:c r="X407" s="10" t="str">
        <x:f>IF(ISNUMBER(J407),SUM(G407,I407),"")</x:f>
      </x:c>
      <x:c r="Y407" s="10" t="str">
        <x:f>IF(ISNUMBER(K407),COUNTIFS($K$7:$K$1929,"&gt;"&amp;K407)+1,"")</x:f>
      </x:c>
      <x:c r="Z407" s="9" t="str"/>
      <x:c r="AA407" s="15" t="n">
        <x:v>46108</x:v>
      </x:c>
      <x:c r="AB407" s="9" t="str">
        <x:v>Unknown</x:v>
      </x:c>
    </x:row>
    <x:row r="408" ht="50" customHeight="1">
      <x:c r="A408" s="10" t="n">
        <x:f>IF(ISNUMBER(F408),RANK(F408,$F$7:$F$1929,0),"")</x:f>
        <x:v>271</x:v>
      </x:c>
      <x:c r="B408" s="9" t="str">
        <x:v>French Avenue</x:v>
      </x:c>
      <x:c r="C408" s="9" t="str">
        <x:v>Hypnotic Gold</x:v>
      </x:c>
      <x:c r="D408" s="9" t="str">
        <x:v>Not recorded</x:v>
      </x:c>
      <x:c r="E408" s="11" t="n">
        <x:v>2025</x:v>
      </x:c>
      <x:c r="F408" s="13" t="n">
        <x:v>8.2</x:v>
      </x:c>
      <x:c r="G408" s="10" t="n">
        <x:v>8</x:v>
      </x:c>
      <x:c r="H408" s="12" t="n">
        <x:v>4.19</x:v>
      </x:c>
      <x:c r="I408" s="10" t="n">
        <x:v>16</x:v>
      </x:c>
      <x:c r="J408" s="12" t="str">
        <x:f>IF(AND(M408="URL identity aligns",ISNUMBER(F408),ISNUMBER(H408),G408&gt;0,I408&gt;0,SUM(V408:W408)&gt;0),(F408*V408+((H408-1)/4*10)*W408)/SUM(V408:W408),"")</x:f>
      </x:c>
      <x:c r="K408" s="12" t="str">
        <x:f>IF(ISNUMBER(J408),(X408*J408+'Method'!$B$10*'Method'!$B$11)/(X408+'Method'!$B$10),"")</x:f>
      </x:c>
      <x:c r="L408" s="10" t="str">
        <x:f>IF(ISNUMBER(J408),COUNTIFS($J$7:$J$1929,"&gt;"&amp;J408)+1,"")</x:f>
      </x:c>
      <x:c r="M408" s="9" t="str">
        <x:v>Review required</x:v>
      </x:c>
      <x:c r="N408" s="9" t="str">
        <x:v>Concentration not explicit on both saved identities</x:v>
      </x:c>
      <x:c r="O408" s="9" t="str">
        <x:v>https://www.parfumo.com/Perfumes/french-avenue/hypnotic-gold</x:v>
      </x:c>
      <x:c r="P408" s="9" t="str">
        <x:v>https://www.fragrantica.com/perfume/French-Avenue/Hypnotic-Gold-106867.html</x:v>
      </x:c>
      <x:c r="Q408" s="9" t="str">
        <x:v>https://media.parfumo.com/perfumes/4c/4c117f_hypnotic-gold-french-avenue_1200.jpg?width=720&amp;aspect_ratio=1:1</x:v>
      </x:c>
      <x:c r="R408" s="9" t="str">
        <x:v>https://fimgs.net/mdimg/perfume-thumbs/375x500.106867.jpg</x:v>
      </x:c>
      <x:c r="S408" s="9" t="str">
        <x:v>Hypnotic Gold</x:v>
      </x:c>
      <x:c r="T408" s="11" t="str">
        <x:v>2025</x:v>
      </x:c>
      <x:c r="U408" s="10" t="n">
        <x:v>755</x:v>
      </x:c>
      <x:c r="V408" s="14" t="n">
        <x:f>IF(AND(ISNUMBER(G408),G408&gt;0),LOG10(G408)*'Method'!$B$8,"")</x:f>
        <x:v>1.0837079843903314</x:v>
      </x:c>
      <x:c r="W408" s="14" t="n">
        <x:f>IF(AND(ISNUMBER(I408),I408&gt;0),LOG10(I408)*'Method'!$B$9,"")</x:f>
        <x:v>0.963295986124736</x:v>
      </x:c>
      <x:c r="X408" s="10" t="str">
        <x:f>IF(ISNUMBER(J408),SUM(G408,I408),"")</x:f>
      </x:c>
      <x:c r="Y408" s="10" t="str">
        <x:f>IF(ISNUMBER(K408),COUNTIFS($K$7:$K$1929,"&gt;"&amp;K408)+1,"")</x:f>
      </x:c>
      <x:c r="Z408" s="9" t="str"/>
      <x:c r="AA408" s="15" t="n">
        <x:v>46108</x:v>
      </x:c>
      <x:c r="AB408" s="9" t="str">
        <x:v>Unknown</x:v>
      </x:c>
    </x:row>
    <x:row r="409" ht="50" customHeight="1">
      <x:c r="A409" s="10" t="n">
        <x:f>IF(ISNUMBER(F409),RANK(F409,$F$7:$F$1929,0),"")</x:f>
        <x:v>271</x:v>
      </x:c>
      <x:c r="B409" s="9" t="str">
        <x:v>Fragrance World</x:v>
      </x:c>
      <x:c r="C409" s="9" t="str">
        <x:v>Nuke 2.0</x:v>
      </x:c>
      <x:c r="D409" s="9" t="str">
        <x:v>Not recorded</x:v>
      </x:c>
      <x:c r="E409" s="11" t="n">
        <x:v>2024</x:v>
      </x:c>
      <x:c r="F409" s="13" t="n">
        <x:v>8.2</x:v>
      </x:c>
      <x:c r="G409" s="10" t="n">
        <x:v>8</x:v>
      </x:c>
      <x:c r="H409" s="12" t="n">
        <x:v>4.43</x:v>
      </x:c>
      <x:c r="I409" s="10" t="n">
        <x:v>103</x:v>
      </x:c>
      <x:c r="J409" s="12" t="str">
        <x:f>IF(AND(M409="URL identity aligns",ISNUMBER(F409),ISNUMBER(H409),G409&gt;0,I409&gt;0,SUM(V409:W409)&gt;0),(F409*V409+((H409-1)/4*10)*W409)/SUM(V409:W409),"")</x:f>
      </x:c>
      <x:c r="K409" s="12" t="str">
        <x:f>IF(ISNUMBER(J409),(X409*J409+'Method'!$B$10*'Method'!$B$11)/(X409+'Method'!$B$10),"")</x:f>
      </x:c>
      <x:c r="L409" s="10" t="str">
        <x:f>IF(ISNUMBER(J409),COUNTIFS($J$7:$J$1929,"&gt;"&amp;J409)+1,"")</x:f>
      </x:c>
      <x:c r="M409" s="9" t="str">
        <x:v>Review required</x:v>
      </x:c>
      <x:c r="N409" s="9" t="str">
        <x:v>Concentration not explicit on both saved identities</x:v>
      </x:c>
      <x:c r="O409" s="9" t="str">
        <x:v>https://www.parfumo.com/Perfumes/fragrance-world/nuke-2-0</x:v>
      </x:c>
      <x:c r="P409" s="9" t="str">
        <x:v>https://www.fragrantica.com/perfume/Fragrance-World/Nuke-2-0-95164.html</x:v>
      </x:c>
      <x:c r="Q409" s="9" t="str">
        <x:v>https://media.parfumo.com/perfumes/ce/ce1593_nuke-2-0-fragrance-world_1200.jpg?width=720&amp;aspect_ratio=1:1</x:v>
      </x:c>
      <x:c r="R409" s="9" t="str">
        <x:v>https://fimgs.net/mdimg/perfume-thumbs/375x500.95164.jpg</x:v>
      </x:c>
      <x:c r="S409" s="9" t="str">
        <x:v>Nuke 2.0</x:v>
      </x:c>
      <x:c r="T409" s="11" t="str">
        <x:v>2024</x:v>
      </x:c>
      <x:c r="U409" s="10" t="n">
        <x:v>7</x:v>
      </x:c>
      <x:c r="V409" s="14" t="n">
        <x:f>IF(AND(ISNUMBER(G409),G409&gt;0),LOG10(G409)*'Method'!$B$8,"")</x:f>
        <x:v>1.0837079843903314</x:v>
      </x:c>
      <x:c r="W409" s="14" t="n">
        <x:f>IF(AND(ISNUMBER(I409),I409&gt;0),LOG10(I409)*'Method'!$B$9,"")</x:f>
        <x:v>1.6102697797641359</x:v>
      </x:c>
      <x:c r="X409" s="10" t="str">
        <x:f>IF(ISNUMBER(J409),SUM(G409,I409),"")</x:f>
      </x:c>
      <x:c r="Y409" s="10" t="str">
        <x:f>IF(ISNUMBER(K409),COUNTIFS($K$7:$K$1929,"&gt;"&amp;K409)+1,"")</x:f>
      </x:c>
      <x:c r="Z409" s="9" t="str"/>
      <x:c r="AA409" s="15" t="n">
        <x:v>46108</x:v>
      </x:c>
      <x:c r="AB409" s="9" t="str">
        <x:v>Unknown</x:v>
      </x:c>
    </x:row>
    <x:row r="410" ht="50" customHeight="1">
      <x:c r="A410" s="10" t="n">
        <x:f>IF(ISNUMBER(F410),RANK(F410,$F$7:$F$1929,0),"")</x:f>
        <x:v>404</x:v>
      </x:c>
      <x:c r="B410" s="9" t="str">
        <x:v>Louis Vuitton</x:v>
      </x:c>
      <x:c r="C410" s="9" t="str">
        <x:v>Ombre Nomade</x:v>
      </x:c>
      <x:c r="D410" s="9" t="str">
        <x:v>Not recorded</x:v>
      </x:c>
      <x:c r="E410" s="11" t="n">
        <x:v>2018</x:v>
      </x:c>
      <x:c r="F410" s="13" t="n">
        <x:v>8.1</x:v>
      </x:c>
      <x:c r="G410" s="10" t="n">
        <x:v>5399</x:v>
      </x:c>
      <x:c r="H410" s="12" t="n">
        <x:v>4.27</x:v>
      </x:c>
      <x:c r="I410" s="10" t="n">
        <x:v>6198</x:v>
      </x:c>
      <x:c r="J410" s="12" t="str">
        <x:f>IF(AND(M410="URL identity aligns",ISNUMBER(F410),ISNUMBER(H410),G410&gt;0,I410&gt;0,SUM(V410:W410)&gt;0),(F410*V410+((H410-1)/4*10)*W410)/SUM(V410:W410),"")</x:f>
      </x:c>
      <x:c r="K410" s="12" t="str">
        <x:f>IF(ISNUMBER(J410),(X410*J410+'Method'!$B$10*'Method'!$B$11)/(X410+'Method'!$B$10),"")</x:f>
      </x:c>
      <x:c r="L410" s="10" t="str">
        <x:f>IF(ISNUMBER(J410),COUNTIFS($J$7:$J$1929,"&gt;"&amp;J410)+1,"")</x:f>
      </x:c>
      <x:c r="M410" s="9" t="str">
        <x:v>Review required</x:v>
      </x:c>
      <x:c r="N410" s="9" t="str">
        <x:v>Concentration not explicit on both saved identities</x:v>
      </x:c>
      <x:c r="O410" s="9" t="str">
        <x:v>https://www.parfumo.com/Perfumes/Louis_Vuitton/Ombre_Nomade</x:v>
      </x:c>
      <x:c r="P410" s="9" t="str">
        <x:v>https://www.fragrantica.com/perfume/Louis-Vuitton/Ombre-Nomade-49755.html</x:v>
      </x:c>
      <x:c r="Q410" s="9" t="str">
        <x:v>https://media.parfumo.com/perfumes/62/626e5e-ombre-nomade-louis-vuitton_1200.jpg?width=720&amp;aspect_ratio=1:1</x:v>
      </x:c>
      <x:c r="R410" s="9" t="str">
        <x:v>https://fimgs.net/mdimg/perfume-thumbs/375x500.49755.jpg</x:v>
      </x:c>
      <x:c r="S410" s="9" t="str">
        <x:v>Ombre Nomade</x:v>
      </x:c>
      <x:c r="T410" s="11" t="str">
        <x:v>2018</x:v>
      </x:c>
      <x:c r="U410" s="10" t="n">
        <x:v>1008</x:v>
      </x:c>
      <x:c r="V410" s="14" t="n">
        <x:f>IF(AND(ISNUMBER(G410),G410&gt;0),LOG10(G410)*'Method'!$B$8,"")</x:f>
        <x:v>4.478775992965487</x:v>
      </x:c>
      <x:c r="W410" s="14" t="n">
        <x:f>IF(AND(ISNUMBER(I410),I410&gt;0),LOG10(I410)*'Method'!$B$9,"")</x:f>
        <x:v>3.033801257522608</x:v>
      </x:c>
      <x:c r="X410" s="10" t="str">
        <x:f>IF(ISNUMBER(J410),SUM(G410,I410),"")</x:f>
      </x:c>
      <x:c r="Y410" s="10" t="str">
        <x:f>IF(ISNUMBER(K410),COUNTIFS($K$7:$K$1929,"&gt;"&amp;K410)+1,"")</x:f>
      </x:c>
      <x:c r="Z410" s="9" t="str"/>
      <x:c r="AA410" s="15" t="n">
        <x:v>46108</x:v>
      </x:c>
      <x:c r="AB410" s="9" t="str">
        <x:v>Unknown</x:v>
      </x:c>
    </x:row>
    <x:row r="411" ht="50" customHeight="1">
      <x:c r="A411" s="10" t="n">
        <x:f>IF(ISNUMBER(F411),RANK(F411,$F$7:$F$1929,0),"")</x:f>
        <x:v>404</x:v>
      </x:c>
      <x:c r="B411" s="9" t="str">
        <x:v>Hermes</x:v>
      </x:c>
      <x:c r="C411" s="9" t="str">
        <x:v>Terre d'Hermès</x:v>
      </x:c>
      <x:c r="D411" s="9" t="str">
        <x:v>Eau de Toilette</x:v>
      </x:c>
      <x:c r="E411" s="11" t="n">
        <x:v>2006</x:v>
      </x:c>
      <x:c r="F411" s="13" t="n">
        <x:v>8.1</x:v>
      </x:c>
      <x:c r="G411" s="10" t="n">
        <x:v>4884</x:v>
      </x:c>
      <x:c r="H411" s="12" t="n">
        <x:v>4.28</x:v>
      </x:c>
      <x:c r="I411" s="10" t="n">
        <x:v>26922</x:v>
      </x:c>
      <x:c r="J411" s="12" t="str">
        <x:f>IF(AND(M411="URL identity aligns",ISNUMBER(F411),ISNUMBER(H411),G411&gt;0,I411&gt;0,SUM(V411:W411)&gt;0),(F411*V411+((H411-1)/4*10)*W411)/SUM(V411:W411),"")</x:f>
      </x:c>
      <x:c r="K411" s="12" t="str">
        <x:f>IF(ISNUMBER(J411),(X411*J411+'Method'!$B$10*'Method'!$B$11)/(X411+'Method'!$B$10),"")</x:f>
      </x:c>
      <x:c r="L411" s="10" t="str">
        <x:f>IF(ISNUMBER(J411),COUNTIFS($J$7:$J$1929,"&gt;"&amp;J411)+1,"")</x:f>
      </x:c>
      <x:c r="M411" s="9" t="str">
        <x:v>Review required</x:v>
      </x:c>
      <x:c r="N411" s="9" t="str">
        <x:v>Product, variant, gender or year terms differ between URLs; Concentration not explicit on both saved identities</x:v>
      </x:c>
      <x:c r="O411" s="9" t="str">
        <x:v>https://www.parfumo.com/Perfumes/Hermes/Terre_d_Hermes_Eau_de_Toilette</x:v>
      </x:c>
      <x:c r="P411" s="9" t="str">
        <x:v>https://www.fragrantica.com/perfume/Hermes/Terre-d-Hermes-17.html</x:v>
      </x:c>
      <x:c r="Q411" s="9" t="str">
        <x:v>https://media.parfumo.com/perfumes/a0/a0877a-terre-d-hermes-eau-de-toilette-hermes_1200.jpg?width=720&amp;aspect_ratio=1:1</x:v>
      </x:c>
      <x:c r="R411" s="9" t="str">
        <x:v>https://fimgs.net/mdimg/perfume-thumbs/375x500.17.jpg</x:v>
      </x:c>
      <x:c r="S411" s="9" t="str">
        <x:v>Terre d'Hermès Hermès</x:v>
      </x:c>
      <x:c r="T411" s="11" t="str">
        <x:v>2006</x:v>
      </x:c>
      <x:c r="U411" s="10" t="n">
        <x:v>1839</x:v>
      </x:c>
      <x:c r="V411" s="14" t="n">
        <x:f>IF(AND(ISNUMBER(G411),G411&gt;0),LOG10(G411)*'Method'!$B$8,"")</x:f>
        <x:v>4.426530786327408</x:v>
      </x:c>
      <x:c r="W411" s="14" t="n">
        <x:f>IF(AND(ISNUMBER(I411),I411&gt;0),LOG10(I411)*'Method'!$B$9,"")</x:f>
        <x:v>3.5440858559333765</x:v>
      </x:c>
      <x:c r="X411" s="10" t="str">
        <x:f>IF(ISNUMBER(J411),SUM(G411,I411),"")</x:f>
      </x:c>
      <x:c r="Y411" s="10" t="str">
        <x:f>IF(ISNUMBER(K411),COUNTIFS($K$7:$K$1929,"&gt;"&amp;K411)+1,"")</x:f>
      </x:c>
      <x:c r="Z411" s="9" t="str">
        <x:v>Removed repeated brand suffix from display name</x:v>
      </x:c>
      <x:c r="AA411" s="15" t="n">
        <x:v>46108</x:v>
      </x:c>
      <x:c r="AB411" s="9" t="str">
        <x:v>Unknown</x:v>
      </x:c>
    </x:row>
    <x:row r="412" ht="50" customHeight="1">
      <x:c r="A412" s="10" t="n">
        <x:f>IF(ISNUMBER(F412),RANK(F412,$F$7:$F$1929,0),"")</x:f>
        <x:v>404</x:v>
      </x:c>
      <x:c r="B412" s="9" t="str">
        <x:v>Dior</x:v>
      </x:c>
      <x:c r="C412" s="9" t="str">
        <x:v>Sauvage Elixir</x:v>
      </x:c>
      <x:c r="D412" s="9" t="str">
        <x:v>Elixir</x:v>
      </x:c>
      <x:c r="E412" s="11" t="n">
        <x:v>2021</x:v>
      </x:c>
      <x:c r="F412" s="13" t="n">
        <x:v>8.1</x:v>
      </x:c>
      <x:c r="G412" s="10" t="n">
        <x:v>3865</x:v>
      </x:c>
      <x:c r="H412" s="12" t="n">
        <x:v>4.31</x:v>
      </x:c>
      <x:c r="I412" s="10" t="n">
        <x:v>17596</x:v>
      </x:c>
      <x:c r="J412" s="12" t="str">
        <x:f>IF(AND(M412="URL identity aligns",ISNUMBER(F412),ISNUMBER(H412),G412&gt;0,I412&gt;0,SUM(V412:W412)&gt;0),(F412*V412+((H412-1)/4*10)*W412)/SUM(V412:W412),"")</x:f>
      </x:c>
      <x:c r="K412" s="12" t="str">
        <x:f>IF(ISNUMBER(J412),(X412*J412+'Method'!$B$10*'Method'!$B$11)/(X412+'Method'!$B$10),"")</x:f>
      </x:c>
      <x:c r="L412" s="10" t="str">
        <x:f>IF(ISNUMBER(J412),COUNTIFS($J$7:$J$1929,"&gt;"&amp;J412)+1,"")</x:f>
      </x:c>
      <x:c r="M412" s="9" t="str">
        <x:v>Review required</x:v>
      </x:c>
      <x:c r="N412" s="9" t="str">
        <x:v>Concentration not explicit on both saved identities</x:v>
      </x:c>
      <x:c r="O412" s="9" t="str">
        <x:v>https://www.parfumo.com/Perfumes/Dior/sauvage-elixir</x:v>
      </x:c>
      <x:c r="P412" s="9" t="str">
        <x:v>https://www.fragrantica.com/perfume/Dior/Sauvage-Elixir-68415.html</x:v>
      </x:c>
      <x:c r="Q412" s="9" t="str">
        <x:v>https://media.parfumo.com/perfumes/32/322a8e-sauvage-elixir-dior_1200.jpg?width=720&amp;aspect_ratio=1:1</x:v>
      </x:c>
      <x:c r="R412" s="9" t="str">
        <x:v>https://fimgs.net/mdimg/perfume-thumbs/375x500.68415.jpg</x:v>
      </x:c>
      <x:c r="S412" s="9" t="str">
        <x:v>Sauvage Elixir</x:v>
      </x:c>
      <x:c r="T412" s="11" t="str">
        <x:v>2021</x:v>
      </x:c>
      <x:c r="U412" s="10" t="n">
        <x:v>1796</x:v>
      </x:c>
      <x:c r="V412" s="14" t="n">
        <x:f>IF(AND(ISNUMBER(G412),G412&gt;0),LOG10(G412)*'Method'!$B$8,"")</x:f>
        <x:v>4.304579397905208</x:v>
      </x:c>
      <x:c r="W412" s="14" t="n">
        <x:f>IF(AND(ISNUMBER(I412),I412&gt;0),LOG10(I412)*'Method'!$B$9,"")</x:f>
        <x:v>3.396331162643856</x:v>
      </x:c>
      <x:c r="X412" s="10" t="str">
        <x:f>IF(ISNUMBER(J412),SUM(G412,I412),"")</x:f>
      </x:c>
      <x:c r="Y412" s="10" t="str">
        <x:f>IF(ISNUMBER(K412),COUNTIFS($K$7:$K$1929,"&gt;"&amp;K412)+1,"")</x:f>
      </x:c>
      <x:c r="Z412" s="9" t="str"/>
      <x:c r="AA412" s="15" t="n">
        <x:v>46108</x:v>
      </x:c>
      <x:c r="AB412" s="9" t="str">
        <x:v>Unknown</x:v>
      </x:c>
    </x:row>
    <x:row r="413" ht="50" customHeight="1">
      <x:c r="A413" s="10" t="n">
        <x:f>IF(ISNUMBER(F413),RANK(F413,$F$7:$F$1929,0),"")</x:f>
        <x:v>404</x:v>
      </x:c>
      <x:c r="B413" s="9" t="str">
        <x:v>Marc-Antoine Barrois</x:v>
      </x:c>
      <x:c r="C413" s="9" t="str">
        <x:v>Ganymede</x:v>
      </x:c>
      <x:c r="D413" s="9" t="str">
        <x:v>Eau de Parfum</x:v>
      </x:c>
      <x:c r="E413" s="11" t="n">
        <x:v>2019</x:v>
      </x:c>
      <x:c r="F413" s="13" t="n">
        <x:v>8.1</x:v>
      </x:c>
      <x:c r="G413" s="10" t="n">
        <x:v>3503</x:v>
      </x:c>
      <x:c r="H413" s="12" t="n">
        <x:v>4.05</x:v>
      </x:c>
      <x:c r="I413" s="10" t="n">
        <x:v>11279</x:v>
      </x:c>
      <x:c r="J413" s="12" t="str">
        <x:f>IF(AND(M413="URL identity aligns",ISNUMBER(F413),ISNUMBER(H413),G413&gt;0,I413&gt;0,SUM(V413:W413)&gt;0),(F413*V413+((H413-1)/4*10)*W413)/SUM(V413:W413),"")</x:f>
      </x:c>
      <x:c r="K413" s="12" t="str">
        <x:f>IF(ISNUMBER(J413),(X413*J413+'Method'!$B$10*'Method'!$B$11)/(X413+'Method'!$B$10),"")</x:f>
      </x:c>
      <x:c r="L413" s="10" t="str">
        <x:f>IF(ISNUMBER(J413),COUNTIFS($J$7:$J$1929,"&gt;"&amp;J413)+1,"")</x:f>
      </x:c>
      <x:c r="M413" s="9" t="str">
        <x:v>Review required</x:v>
      </x:c>
      <x:c r="N413" s="9" t="str">
        <x:v>Concentration not explicit on both saved identities</x:v>
      </x:c>
      <x:c r="O413" s="9" t="str">
        <x:v>https://www.parfumo.com/Perfumes/Marc_Antoine_Barrois/ganymede-eau-de-parfum</x:v>
      </x:c>
      <x:c r="P413" s="9" t="str">
        <x:v>https://www.fragrantica.com/perfume/Marc-Antoine-Barrois/Ganymede-54720.html</x:v>
      </x:c>
      <x:c r="Q413" s="9" t="str">
        <x:v>https://media.parfumo.com/perfumes/e1/e1f7ce-ganymede-eau-de-parfum-marc-antoine-barrois_1200.jpg?width=720&amp;aspect_ratio=1:1</x:v>
      </x:c>
      <x:c r="R413" s="9" t="str">
        <x:v>https://fimgs.net/mdimg/perfume-thumbs/375x500.54720.jpg</x:v>
      </x:c>
      <x:c r="S413" s="9" t="str">
        <x:v>Ganymede</x:v>
      </x:c>
      <x:c r="T413" s="11" t="str">
        <x:v>2019</x:v>
      </x:c>
      <x:c r="U413" s="10" t="n">
        <x:v>44</x:v>
      </x:c>
      <x:c r="V413" s="14" t="n">
        <x:f>IF(AND(ISNUMBER(G413),G413&gt;0),LOG10(G413)*'Method'!$B$8,"")</x:f>
        <x:v>4.2533281647812275</x:v>
      </x:c>
      <x:c r="W413" s="14" t="n">
        <x:f>IF(AND(ISNUMBER(I413),I413&gt;0),LOG10(I413)*'Method'!$B$9,"")</x:f>
        <x:v>3.2418164773254</x:v>
      </x:c>
      <x:c r="X413" s="10" t="str">
        <x:f>IF(ISNUMBER(J413),SUM(G413,I413),"")</x:f>
      </x:c>
      <x:c r="Y413" s="10" t="str">
        <x:f>IF(ISNUMBER(K413),COUNTIFS($K$7:$K$1929,"&gt;"&amp;K413)+1,"")</x:f>
      </x:c>
      <x:c r="Z413" s="9" t="str"/>
      <x:c r="AA413" s="15" t="n">
        <x:v>46108</x:v>
      </x:c>
      <x:c r="AB413" s="9" t="str">
        <x:v>Unknown</x:v>
      </x:c>
    </x:row>
    <x:row r="414" ht="50" customHeight="1">
      <x:c r="A414" s="10" t="n">
        <x:f>IF(ISNUMBER(F414),RANK(F414,$F$7:$F$1929,0),"")</x:f>
        <x:v>404</x:v>
      </x:c>
      <x:c r="B414" s="9" t="str">
        <x:v>Essential Parfums</x:v>
      </x:c>
      <x:c r="C414" s="9" t="str">
        <x:v>Bois Impérial</x:v>
      </x:c>
      <x:c r="D414" s="9" t="str">
        <x:v>Eau de Parfum</x:v>
      </x:c>
      <x:c r="E414" s="11" t="n">
        <x:v>2020</x:v>
      </x:c>
      <x:c r="F414" s="13" t="n">
        <x:v>8.1</x:v>
      </x:c>
      <x:c r="G414" s="10" t="n">
        <x:v>3471</x:v>
      </x:c>
      <x:c r="H414" s="12" t="n">
        <x:v>4.17</x:v>
      </x:c>
      <x:c r="I414" s="10" t="n">
        <x:v>12968</x:v>
      </x:c>
      <x:c r="J414" s="12" t="str">
        <x:f>IF(AND(M414="URL identity aligns",ISNUMBER(F414),ISNUMBER(H414),G414&gt;0,I414&gt;0,SUM(V414:W414)&gt;0),(F414*V414+((H414-1)/4*10)*W414)/SUM(V414:W414),"")</x:f>
      </x:c>
      <x:c r="K414" s="12" t="str">
        <x:f>IF(ISNUMBER(J414),(X414*J414+'Method'!$B$10*'Method'!$B$11)/(X414+'Method'!$B$10),"")</x:f>
      </x:c>
      <x:c r="L414" s="10" t="str">
        <x:f>IF(ISNUMBER(J414),COUNTIFS($J$7:$J$1929,"&gt;"&amp;J414)+1,"")</x:f>
      </x:c>
      <x:c r="M414" s="9" t="str">
        <x:v>Review required</x:v>
      </x:c>
      <x:c r="N414" s="9" t="str">
        <x:v>Product, variant, gender or year terms differ between URLs; Concentration not explicit on both saved identities</x:v>
      </x:c>
      <x:c r="O414" s="9" t="str">
        <x:v>https://www.parfumo.com/Perfumes/Essential_Parfums/bois-imperial-eau-de-parfum-1</x:v>
      </x:c>
      <x:c r="P414" s="9" t="str">
        <x:v>https://www.fragrantica.com/perfume/Essential-Parfums/Bois-Imperial-64338.html</x:v>
      </x:c>
      <x:c r="Q414" s="9" t="str">
        <x:v>https://media.parfumo.com/perfumes/a8/a8b250-bois-imperial-eau-de-parfum-essential-parfums_1200.jpg?width=720&amp;aspect_ratio=1:1</x:v>
      </x:c>
      <x:c r="R414" s="9" t="str">
        <x:v>https://fimgs.net/mdimg/perfume-thumbs/375x500.64338.jpg</x:v>
      </x:c>
      <x:c r="S414" s="9" t="str">
        <x:v>Bois Impérial</x:v>
      </x:c>
      <x:c r="T414" s="11" t="str">
        <x:v>2020</x:v>
      </x:c>
      <x:c r="U414" s="10" t="n">
        <x:v>1811</x:v>
      </x:c>
      <x:c r="V414" s="14" t="n">
        <x:f>IF(AND(ISNUMBER(G414),G414&gt;0),LOG10(G414)*'Method'!$B$8,"")</x:f>
        <x:v>4.248545536405692</x:v>
      </x:c>
      <x:c r="W414" s="14" t="n">
        <x:f>IF(AND(ISNUMBER(I414),I414&gt;0),LOG10(I414)*'Method'!$B$9,"")</x:f>
        <x:v>3.290298401472368</x:v>
      </x:c>
      <x:c r="X414" s="10" t="str">
        <x:f>IF(ISNUMBER(J414),SUM(G414,I414),"")</x:f>
      </x:c>
      <x:c r="Y414" s="10" t="str">
        <x:f>IF(ISNUMBER(K414),COUNTIFS($K$7:$K$1929,"&gt;"&amp;K414)+1,"")</x:f>
      </x:c>
      <x:c r="Z414" s="9" t="str"/>
      <x:c r="AA414" s="15" t="n">
        <x:v>46108</x:v>
      </x:c>
      <x:c r="AB414" s="9" t="str">
        <x:v>Unknown</x:v>
      </x:c>
    </x:row>
    <x:row r="415" ht="50" customHeight="1">
      <x:c r="A415" s="10" t="n">
        <x:f>IF(ISNUMBER(F415),RANK(F415,$F$7:$F$1929,0),"")</x:f>
        <x:v>404</x:v>
      </x:c>
      <x:c r="B415" s="9" t="str">
        <x:v>Afnan</x:v>
      </x:c>
      <x:c r="C415" s="9" t="str">
        <x:v>Turathi (Blue) Afnan Perfumes</x:v>
      </x:c>
      <x:c r="D415" s="9" t="str">
        <x:v>Parfum</x:v>
      </x:c>
      <x:c r="E415" s="11" t="n">
        <x:v>2021</x:v>
      </x:c>
      <x:c r="F415" s="13" t="n">
        <x:v>8.1</x:v>
      </x:c>
      <x:c r="G415" s="10" t="n">
        <x:v>3374</x:v>
      </x:c>
      <x:c r="H415" s="12" t="n">
        <x:v>4.34</x:v>
      </x:c>
      <x:c r="I415" s="10" t="n">
        <x:v>6445</x:v>
      </x:c>
      <x:c r="J415" s="12" t="str">
        <x:f>IF(AND(M415="URL identity aligns",ISNUMBER(F415),ISNUMBER(H415),G415&gt;0,I415&gt;0,SUM(V415:W415)&gt;0),(F415*V415+((H415-1)/4*10)*W415)/SUM(V415:W415),"")</x:f>
      </x:c>
      <x:c r="K415" s="12" t="str">
        <x:f>IF(ISNUMBER(J415),(X415*J415+'Method'!$B$10*'Method'!$B$11)/(X415+'Method'!$B$10),"")</x:f>
      </x:c>
      <x:c r="L415" s="10" t="str">
        <x:f>IF(ISNUMBER(J415),COUNTIFS($J$7:$J$1929,"&gt;"&amp;J415)+1,"")</x:f>
      </x:c>
      <x:c r="M415" s="9" t="str">
        <x:v>Review required</x:v>
      </x:c>
      <x:c r="N415" s="9" t="str">
        <x:v>Brand differs between product URLs; Export brand differs from Parfumo URL; Concentration not explicit on both saved identities</x:v>
      </x:c>
      <x:c r="O415" s="9" t="str">
        <x:v>https://www.parfumo.com/Perfumes/Afnan_Perfumes/turathi-blue</x:v>
      </x:c>
      <x:c r="P415" s="9" t="str">
        <x:v>https://www.fragrantica.com/perfume/Afnan/Turathi-Blue-70839.html</x:v>
      </x:c>
      <x:c r="Q415" s="9" t="str">
        <x:v>https://media.parfumo.com/perfumes/cb/cbbcf5-turathi-blue-afnan-perfumes_1200.jpg?width=720&amp;aspect_ratio=1:1</x:v>
      </x:c>
      <x:c r="R415" s="9" t="str">
        <x:v>https://fimgs.net/mdimg/perfume-thumbs/375x500.70839.jpg</x:v>
      </x:c>
      <x:c r="S415" s="9" t="str">
        <x:v>Turathi (Blue) Afnan Perfumes</x:v>
      </x:c>
      <x:c r="T415" s="11" t="str">
        <x:v>2021</x:v>
      </x:c>
      <x:c r="U415" s="10" t="n">
        <x:v>666</x:v>
      </x:c>
      <x:c r="V415" s="14" t="n">
        <x:f>IF(AND(ISNUMBER(G415),G415&gt;0),LOG10(G415)*'Method'!$B$8,"")</x:f>
        <x:v>4.233774093903732</x:v>
      </x:c>
      <x:c r="W415" s="14" t="n">
        <x:f>IF(AND(ISNUMBER(I415),I415&gt;0),LOG10(I415)*'Method'!$B$9,"")</x:f>
        <x:v>3.047378337351536</x:v>
      </x:c>
      <x:c r="X415" s="10" t="str">
        <x:f>IF(ISNUMBER(J415),SUM(G415,I415),"")</x:f>
      </x:c>
      <x:c r="Y415" s="10" t="str">
        <x:f>IF(ISNUMBER(K415),COUNTIFS($K$7:$K$1929,"&gt;"&amp;K415)+1,"")</x:f>
      </x:c>
      <x:c r="Z415" s="9" t="str"/>
      <x:c r="AA415" s="15" t="n">
        <x:v>46108</x:v>
      </x:c>
      <x:c r="AB415" s="9" t="str">
        <x:v>Unknown</x:v>
      </x:c>
    </x:row>
    <x:row r="416" ht="50" customHeight="1">
      <x:c r="A416" s="10" t="n">
        <x:f>IF(ISNUMBER(F416),RANK(F416,$F$7:$F$1929,0),"")</x:f>
        <x:v>404</x:v>
      </x:c>
      <x:c r="B416" s="9" t="str">
        <x:v>Maison Francis Kurkdjian</x:v>
      </x:c>
      <x:c r="C416" s="9" t="str">
        <x:v>Gentle Fluidity (Silver)</x:v>
      </x:c>
      <x:c r="D416" s="9" t="str">
        <x:v>Not recorded</x:v>
      </x:c>
      <x:c r="E416" s="11" t="n">
        <x:v>2019</x:v>
      </x:c>
      <x:c r="F416" s="13" t="n">
        <x:v>8.1</x:v>
      </x:c>
      <x:c r="G416" s="10" t="n">
        <x:v>2961</x:v>
      </x:c>
      <x:c r="H416" s="12" t="n">
        <x:v>4.16</x:v>
      </x:c>
      <x:c r="I416" s="10" t="n">
        <x:v>5418</x:v>
      </x:c>
      <x:c r="J416" s="12" t="str">
        <x:f>IF(AND(M416="URL identity aligns",ISNUMBER(F416),ISNUMBER(H416),G416&gt;0,I416&gt;0,SUM(V416:W416)&gt;0),(F416*V416+((H416-1)/4*10)*W416)/SUM(V416:W416),"")</x:f>
      </x:c>
      <x:c r="K416" s="12" t="str">
        <x:f>IF(ISNUMBER(J416),(X416*J416+'Method'!$B$10*'Method'!$B$11)/(X416+'Method'!$B$10),"")</x:f>
      </x:c>
      <x:c r="L416" s="10" t="str">
        <x:f>IF(ISNUMBER(J416),COUNTIFS($J$7:$J$1929,"&gt;"&amp;J416)+1,"")</x:f>
      </x:c>
      <x:c r="M416" s="9" t="str">
        <x:v>Review required</x:v>
      </x:c>
      <x:c r="N416" s="9" t="str">
        <x:v>Concentration not explicit on both saved identities</x:v>
      </x:c>
      <x:c r="O416" s="9" t="str">
        <x:v>https://www.parfumo.com/Perfumes/Maison_Francis_Kurkdjian/gentle-fluidity-silver</x:v>
      </x:c>
      <x:c r="P416" s="9" t="str">
        <x:v>https://www.fragrantica.com/perfume/Maison-Francis-Kurkdjian/Gentle-Fluidity-Silver-53400.html</x:v>
      </x:c>
      <x:c r="Q416" s="9" t="str">
        <x:v>https://media.parfumo.com/perfumes/d7/d7353a-gentle-fluidity-silver-maison-francis-kurkdjian_1200.jpg?width=720&amp;aspect_ratio=1:1</x:v>
      </x:c>
      <x:c r="R416" s="9" t="str">
        <x:v>https://fimgs.net/mdimg/perfume-thumbs/375x500.53400.jpg</x:v>
      </x:c>
      <x:c r="S416" s="9" t="str">
        <x:v>Gentle Fluidity (Silver)</x:v>
      </x:c>
      <x:c r="T416" s="11" t="str">
        <x:v>2019</x:v>
      </x:c>
      <x:c r="U416" s="10" t="n">
        <x:v>1001</x:v>
      </x:c>
      <x:c r="V416" s="14" t="n">
        <x:f>IF(AND(ISNUMBER(G416),G416&gt;0),LOG10(G416)*'Method'!$B$8,"")</x:f>
        <x:v>4.16572608886716</x:v>
      </x:c>
      <x:c r="W416" s="14" t="n">
        <x:f>IF(AND(ISNUMBER(I416),I416&gt;0),LOG10(I416)*'Method'!$B$9,"")</x:f>
        <x:v>2.98707120055772</x:v>
      </x:c>
      <x:c r="X416" s="10" t="str">
        <x:f>IF(ISNUMBER(J416),SUM(G416,I416),"")</x:f>
      </x:c>
      <x:c r="Y416" s="10" t="str">
        <x:f>IF(ISNUMBER(K416),COUNTIFS($K$7:$K$1929,"&gt;"&amp;K416)+1,"")</x:f>
      </x:c>
      <x:c r="Z416" s="9" t="str"/>
      <x:c r="AA416" s="15" t="n">
        <x:v>46108</x:v>
      </x:c>
      <x:c r="AB416" s="9" t="str">
        <x:v>Unknown</x:v>
      </x:c>
    </x:row>
    <x:row r="417" ht="50" customHeight="1">
      <x:c r="A417" s="10" t="n">
        <x:f>IF(ISNUMBER(F417),RANK(F417,$F$7:$F$1929,0),"")</x:f>
        <x:v>404</x:v>
      </x:c>
      <x:c r="B417" s="9" t="str">
        <x:v>Nasomatto</x:v>
      </x:c>
      <x:c r="C417" s="9" t="str">
        <x:v>Black Afgano</x:v>
      </x:c>
      <x:c r="D417" s="9" t="str">
        <x:v>Extrait de Parfum</x:v>
      </x:c>
      <x:c r="E417" s="11" t="n">
        <x:v>2009</x:v>
      </x:c>
      <x:c r="F417" s="13" t="n">
        <x:v>8.1</x:v>
      </x:c>
      <x:c r="G417" s="10" t="n">
        <x:v>2875</x:v>
      </x:c>
      <x:c r="H417" s="12" t="n">
        <x:v>4.06</x:v>
      </x:c>
      <x:c r="I417" s="10" t="n">
        <x:v>11978</x:v>
      </x:c>
      <x:c r="J417" s="12" t="str">
        <x:f>IF(AND(M417="URL identity aligns",ISNUMBER(F417),ISNUMBER(H417),G417&gt;0,I417&gt;0,SUM(V417:W417)&gt;0),(F417*V417+((H417-1)/4*10)*W417)/SUM(V417:W417),"")</x:f>
      </x:c>
      <x:c r="K417" s="12" t="str">
        <x:f>IF(ISNUMBER(J417),(X417*J417+'Method'!$B$10*'Method'!$B$11)/(X417+'Method'!$B$10),"")</x:f>
      </x:c>
      <x:c r="L417" s="10" t="str">
        <x:f>IF(ISNUMBER(J417),COUNTIFS($J$7:$J$1929,"&gt;"&amp;J417)+1,"")</x:f>
      </x:c>
      <x:c r="M417" s="9" t="str">
        <x:v>Review required</x:v>
      </x:c>
      <x:c r="N417" s="9" t="str">
        <x:v>Concentration not explicit on both saved identities</x:v>
      </x:c>
      <x:c r="O417" s="9" t="str">
        <x:v>https://www.parfumo.com/Perfumes/Nasomatto/Black_Afgano</x:v>
      </x:c>
      <x:c r="P417" s="9" t="str">
        <x:v>https://www.fragrantica.com/perfume/Nasomatto/Black-Afgano-6472.html</x:v>
      </x:c>
      <x:c r="Q417" s="9" t="str">
        <x:v>https://media.parfumo.com/perfumes/54/54f7d0-black-afgano-extrait-de-parfum-nasomatto_1200.jpg?width=720&amp;aspect_ratio=1:1</x:v>
      </x:c>
      <x:c r="R417" s="9" t="str">
        <x:v>https://fimgs.net/mdimg/perfume-thumbs/375x500.6472.jpg</x:v>
      </x:c>
      <x:c r="S417" s="9" t="str">
        <x:v>Black Afgano</x:v>
      </x:c>
      <x:c r="T417" s="11" t="str">
        <x:v>2009</x:v>
      </x:c>
      <x:c r="U417" s="10" t="n">
        <x:v>1148</x:v>
      </x:c>
      <x:c r="V417" s="14" t="n">
        <x:f>IF(AND(ISNUMBER(G417),G417&gt;0),LOG10(G417)*'Method'!$B$8,"")</x:f>
        <x:v>4.15036541883078</x:v>
      </x:c>
      <x:c r="W417" s="14" t="n">
        <x:f>IF(AND(ISNUMBER(I417),I417&gt;0),LOG10(I417)*'Method'!$B$9,"")</x:f>
        <x:v>3.2627074469985526</x:v>
      </x:c>
      <x:c r="X417" s="10" t="str">
        <x:f>IF(ISNUMBER(J417),SUM(G417,I417),"")</x:f>
      </x:c>
      <x:c r="Y417" s="10" t="str">
        <x:f>IF(ISNUMBER(K417),COUNTIFS($K$7:$K$1929,"&gt;"&amp;K417)+1,"")</x:f>
      </x:c>
      <x:c r="Z417" s="9" t="str"/>
      <x:c r="AA417" s="15" t="n">
        <x:v>46108</x:v>
      </x:c>
      <x:c r="AB417" s="9" t="str">
        <x:v>Unknown</x:v>
      </x:c>
    </x:row>
    <x:row r="418" ht="50" customHeight="1">
      <x:c r="A418" s="10" t="n">
        <x:f>IF(ISNUMBER(F418),RANK(F418,$F$7:$F$1929,0),"")</x:f>
        <x:v>404</x:v>
      </x:c>
      <x:c r="B418" s="9" t="str">
        <x:v>Byredo</x:v>
      </x:c>
      <x:c r="C418" s="9" t="str">
        <x:v>Bal d'Afrique</x:v>
      </x:c>
      <x:c r="D418" s="9" t="str">
        <x:v>Eau de Parfum</x:v>
      </x:c>
      <x:c r="E418" s="11" t="n">
        <x:v>2009</x:v>
      </x:c>
      <x:c r="F418" s="13" t="n">
        <x:v>8.1</x:v>
      </x:c>
      <x:c r="G418" s="10" t="n">
        <x:v>2604</x:v>
      </x:c>
      <x:c r="H418" s="12" t="n">
        <x:v>4.15</x:v>
      </x:c>
      <x:c r="I418" s="10" t="n">
        <x:v>16887</x:v>
      </x:c>
      <x:c r="J418" s="12" t="str">
        <x:f>IF(AND(M418="URL identity aligns",ISNUMBER(F418),ISNUMBER(H418),G418&gt;0,I418&gt;0,SUM(V418:W418)&gt;0),(F418*V418+((H418-1)/4*10)*W418)/SUM(V418:W418),"")</x:f>
      </x:c>
      <x:c r="K418" s="12" t="str">
        <x:f>IF(ISNUMBER(J418),(X418*J418+'Method'!$B$10*'Method'!$B$11)/(X418+'Method'!$B$10),"")</x:f>
      </x:c>
      <x:c r="L418" s="10" t="str">
        <x:f>IF(ISNUMBER(J418),COUNTIFS($J$7:$J$1929,"&gt;"&amp;J418)+1,"")</x:f>
      </x:c>
      <x:c r="M418" s="9" t="str">
        <x:v>Review required</x:v>
      </x:c>
      <x:c r="N418" s="9" t="str">
        <x:v>Concentration not explicit on both saved identities</x:v>
      </x:c>
      <x:c r="O418" s="9" t="str">
        <x:v>https://www.parfumo.com/Perfumes/Byredo/Bal_d_Afrique_Eau_de_Parfum</x:v>
      </x:c>
      <x:c r="P418" s="9" t="str">
        <x:v>https://www.fragrantica.com/perfume/Byredo/Bal-d-Afrique-6458.html</x:v>
      </x:c>
      <x:c r="Q418" s="9" t="str">
        <x:v>https://media.parfumo.com/perfumes/3f/3f2e60-bal-d-afrique-eau-de-parfum-byredo_1200.jpg?width=720&amp;aspect_ratio=1:1</x:v>
      </x:c>
      <x:c r="R418" s="9" t="str">
        <x:v>https://fimgs.net/mdimg/perfume-thumbs/375x500.6458.jpg</x:v>
      </x:c>
      <x:c r="S418" s="9" t="str">
        <x:v>Bal d'Afrique</x:v>
      </x:c>
      <x:c r="T418" s="11" t="str">
        <x:v>2009</x:v>
      </x:c>
      <x:c r="U418" s="10" t="n">
        <x:v>911</x:v>
      </x:c>
      <x:c r="V418" s="14" t="n">
        <x:f>IF(AND(ISNUMBER(G418),G418&gt;0),LOG10(G418)*'Method'!$B$8,"")</x:f>
        <x:v>4.09876917587538</x:v>
      </x:c>
      <x:c r="W418" s="14" t="n">
        <x:f>IF(AND(ISNUMBER(I418),I418&gt;0),LOG10(I418)*'Method'!$B$9,"")</x:f>
        <x:v>3.382042002703888</x:v>
      </x:c>
      <x:c r="X418" s="10" t="str">
        <x:f>IF(ISNUMBER(J418),SUM(G418,I418),"")</x:f>
      </x:c>
      <x:c r="Y418" s="10" t="str">
        <x:f>IF(ISNUMBER(K418),COUNTIFS($K$7:$K$1929,"&gt;"&amp;K418)+1,"")</x:f>
      </x:c>
      <x:c r="Z418" s="9" t="str"/>
      <x:c r="AA418" s="15" t="n">
        <x:v>46108</x:v>
      </x:c>
      <x:c r="AB418" s="9" t="str">
        <x:v>Unknown</x:v>
      </x:c>
    </x:row>
    <x:row r="419" ht="50" customHeight="1">
      <x:c r="A419" s="10" t="n">
        <x:f>IF(ISNUMBER(F419),RANK(F419,$F$7:$F$1929,0),"")</x:f>
        <x:v>404</x:v>
      </x:c>
      <x:c r="B419" s="9" t="str">
        <x:v>Editions de Parfum Frederic Malle</x:v>
      </x:c>
      <x:c r="C419" s="9" t="str">
        <x:v>Musc Ravageur Editions de Parfums Frédéric Malle</x:v>
      </x:c>
      <x:c r="D419" s="9" t="str">
        <x:v>Eau de Parfum</x:v>
      </x:c>
      <x:c r="E419" s="11" t="n">
        <x:v>2000</x:v>
      </x:c>
      <x:c r="F419" s="13" t="n">
        <x:v>8.1</x:v>
      </x:c>
      <x:c r="G419" s="10" t="n">
        <x:v>2579</x:v>
      </x:c>
      <x:c r="H419" s="12" t="n">
        <x:v>4.2</x:v>
      </x:c>
      <x:c r="I419" s="10" t="n">
        <x:v>9693</x:v>
      </x:c>
      <x:c r="J419" s="12" t="str">
        <x:f>IF(AND(M419="URL identity aligns",ISNUMBER(F419),ISNUMBER(H419),G419&gt;0,I419&gt;0,SUM(V419:W419)&gt;0),(F419*V419+((H419-1)/4*10)*W419)/SUM(V419:W419),"")</x:f>
      </x:c>
      <x:c r="K419" s="12" t="str">
        <x:f>IF(ISNUMBER(J419),(X419*J419+'Method'!$B$10*'Method'!$B$11)/(X419+'Method'!$B$10),"")</x:f>
      </x:c>
      <x:c r="L419" s="10" t="str">
        <x:f>IF(ISNUMBER(J419),COUNTIFS($J$7:$J$1929,"&gt;"&amp;J419)+1,"")</x:f>
      </x:c>
      <x:c r="M419" s="9" t="str">
        <x:v>Review required</x:v>
      </x:c>
      <x:c r="N419" s="9" t="str">
        <x:v>Brand differs between product URLs; Concentration not explicit on both saved identities</x:v>
      </x:c>
      <x:c r="O419" s="9" t="str">
        <x:v>https://www.parfumo.com/Perfumes/Editions_de_Parfum_Frederic_Malle/musc-ravageur-eau-de-parfum</x:v>
      </x:c>
      <x:c r="P419" s="9" t="str">
        <x:v>https://www.fragrantica.com/perfume/Frederic-Malle/Musc-Ravageur-1801.html</x:v>
      </x:c>
      <x:c r="Q419" s="9" t="str">
        <x:v>https://media.parfumo.com/perfumes/11/11c985-musc-ravageur-eau-de-parfum-editions-de-parfums-frederic-malle_1200.jpg?width=720&amp;aspect_ratio=1:1</x:v>
      </x:c>
      <x:c r="R419" s="9" t="str">
        <x:v>https://fimgs.net/mdimg/perfume-thumbs/375x500.1801.jpg?t=1772749893</x:v>
      </x:c>
      <x:c r="S419" s="9" t="str">
        <x:v>Musc Ravageur Editions de Parfums Frédéric Malle</x:v>
      </x:c>
      <x:c r="T419" s="11" t="str">
        <x:v>2000</x:v>
      </x:c>
      <x:c r="U419" s="10" t="n">
        <x:v>936</x:v>
      </x:c>
      <x:c r="V419" s="14" t="n">
        <x:f>IF(AND(ISNUMBER(G419),G419&gt;0),LOG10(G419)*'Method'!$B$8,"")</x:f>
        <x:v>4.093741610565528</x:v>
      </x:c>
      <x:c r="W419" s="14" t="n">
        <x:f>IF(AND(ISNUMBER(I419),I419&gt;0),LOG10(I419)*'Method'!$B$9,"")</x:f>
        <x:v>3.189166570189848</x:v>
      </x:c>
      <x:c r="X419" s="10" t="str">
        <x:f>IF(ISNUMBER(J419),SUM(G419,I419),"")</x:f>
      </x:c>
      <x:c r="Y419" s="10" t="str">
        <x:f>IF(ISNUMBER(K419),COUNTIFS($K$7:$K$1929,"&gt;"&amp;K419)+1,"")</x:f>
      </x:c>
      <x:c r="Z419" s="9" t="str"/>
      <x:c r="AA419" s="15" t="n">
        <x:v>46108</x:v>
      </x:c>
      <x:c r="AB419" s="9" t="str">
        <x:v>Unknown</x:v>
      </x:c>
    </x:row>
    <x:row r="420" ht="50" customHeight="1">
      <x:c r="A420" s="10" t="n">
        <x:f>IF(ISNUMBER(F420),RANK(F420,$F$7:$F$1929,0),"")</x:f>
        <x:v>404</x:v>
      </x:c>
      <x:c r="B420" s="9" t="str">
        <x:v>Al Haramain</x:v>
      </x:c>
      <x:c r="C420" s="9" t="str">
        <x:v>Détour Noir</x:v>
      </x:c>
      <x:c r="D420" s="9" t="str">
        <x:v>Parfum</x:v>
      </x:c>
      <x:c r="E420" s="11" t="n">
        <x:v>2021</x:v>
      </x:c>
      <x:c r="F420" s="13" t="n">
        <x:v>8.1</x:v>
      </x:c>
      <x:c r="G420" s="10" t="n">
        <x:v>2542</x:v>
      </x:c>
      <x:c r="H420" s="12" t="n">
        <x:v>4.29</x:v>
      </x:c>
      <x:c r="I420" s="10" t="n">
        <x:v>4742</x:v>
      </x:c>
      <x:c r="J420" s="12" t="str">
        <x:f>IF(AND(M420="URL identity aligns",ISNUMBER(F420),ISNUMBER(H420),G420&gt;0,I420&gt;0,SUM(V420:W420)&gt;0),(F420*V420+((H420-1)/4*10)*W420)/SUM(V420:W420),"")</x:f>
      </x:c>
      <x:c r="K420" s="12" t="str">
        <x:f>IF(ISNUMBER(J420),(X420*J420+'Method'!$B$10*'Method'!$B$11)/(X420+'Method'!$B$10),"")</x:f>
      </x:c>
      <x:c r="L420" s="10" t="str">
        <x:f>IF(ISNUMBER(J420),COUNTIFS($J$7:$J$1929,"&gt;"&amp;J420)+1,"")</x:f>
      </x:c>
      <x:c r="M420" s="9" t="str">
        <x:v>Review required</x:v>
      </x:c>
      <x:c r="N420" s="9" t="str">
        <x:v>Brand differs between product URLs; Concentration not explicit on both saved identities</x:v>
      </x:c>
      <x:c r="O420" s="9" t="str">
        <x:v>https://www.parfumo.com/Perfumes/Al_Haramain/Detour_Noir</x:v>
      </x:c>
      <x:c r="P420" s="9" t="str">
        <x:v>https://www.fragrantica.com/perfume/Al-Haramain-Perfumes/Detour-Noir-70748.html</x:v>
      </x:c>
      <x:c r="Q420" s="9" t="str">
        <x:v>https://media.parfumo.com/perfumes/3a/3a8f6c-detour-noir-al-haramain_1200.jpg?width=720&amp;aspect_ratio=1:1</x:v>
      </x:c>
      <x:c r="R420" s="9" t="str">
        <x:v>https://fimgs.net/mdimg/perfume-thumbs/375x500.70748.jpg</x:v>
      </x:c>
      <x:c r="S420" s="9" t="str">
        <x:v>Détour Noir</x:v>
      </x:c>
      <x:c r="T420" s="11" t="str">
        <x:v>2021</x:v>
      </x:c>
      <x:c r="U420" s="10" t="n">
        <x:v>231</x:v>
      </x:c>
      <x:c r="V420" s="14" t="n">
        <x:f>IF(AND(ISNUMBER(G420),G420&gt;0),LOG10(G420)*'Method'!$B$8,"")</x:f>
        <x:v>4.086210655461588</x:v>
      </x:c>
      <x:c r="W420" s="14" t="n">
        <x:f>IF(AND(ISNUMBER(I420),I420&gt;0),LOG10(I420)*'Method'!$B$9,"")</x:f>
        <x:v>2.9407692397137364</x:v>
      </x:c>
      <x:c r="X420" s="10" t="str">
        <x:f>IF(ISNUMBER(J420),SUM(G420,I420),"")</x:f>
      </x:c>
      <x:c r="Y420" s="10" t="str">
        <x:f>IF(ISNUMBER(K420),COUNTIFS($K$7:$K$1929,"&gt;"&amp;K420)+1,"")</x:f>
      </x:c>
      <x:c r="Z420" s="9" t="str"/>
      <x:c r="AA420" s="15" t="n">
        <x:v>46108</x:v>
      </x:c>
      <x:c r="AB420" s="9" t="str">
        <x:v>Unknown</x:v>
      </x:c>
    </x:row>
    <x:row r="421" ht="50" customHeight="1">
      <x:c r="A421" s="10" t="n">
        <x:f>IF(ISNUMBER(F421),RANK(F421,$F$7:$F$1929,0),"")</x:f>
        <x:v>404</x:v>
      </x:c>
      <x:c r="B421" s="9" t="str">
        <x:v>Xerjoff</x:v>
      </x:c>
      <x:c r="C421" s="9" t="str">
        <x:v>Renaissance</x:v>
      </x:c>
      <x:c r="D421" s="9" t="str">
        <x:v>Not recorded</x:v>
      </x:c>
      <x:c r="E421" s="11" t="n">
        <x:v>2011</x:v>
      </x:c>
      <x:c r="F421" s="13" t="n">
        <x:v>8.1</x:v>
      </x:c>
      <x:c r="G421" s="10" t="n">
        <x:v>2497</x:v>
      </x:c>
      <x:c r="H421" s="12" t="n">
        <x:v>4.3</x:v>
      </x:c>
      <x:c r="I421" s="10" t="n">
        <x:v>4764</x:v>
      </x:c>
      <x:c r="J421" s="12" t="str">
        <x:f>IF(AND(M421="URL identity aligns",ISNUMBER(F421),ISNUMBER(H421),G421&gt;0,I421&gt;0,SUM(V421:W421)&gt;0),(F421*V421+((H421-1)/4*10)*W421)/SUM(V421:W421),"")</x:f>
      </x:c>
      <x:c r="K421" s="12" t="str">
        <x:f>IF(ISNUMBER(J421),(X421*J421+'Method'!$B$10*'Method'!$B$11)/(X421+'Method'!$B$10),"")</x:f>
      </x:c>
      <x:c r="L421" s="10" t="str">
        <x:f>IF(ISNUMBER(J421),COUNTIFS($J$7:$J$1929,"&gt;"&amp;J421)+1,"")</x:f>
      </x:c>
      <x:c r="M421" s="9" t="str">
        <x:v>Review required</x:v>
      </x:c>
      <x:c r="N421" s="9" t="str">
        <x:v>Product, variant, gender or year terms differ between URLs; Concentration not explicit on both saved identities</x:v>
      </x:c>
      <x:c r="O421" s="9" t="str">
        <x:v>https://www.parfumo.com/Perfumes/Xerjoff/renaissance</x:v>
      </x:c>
      <x:c r="P421" s="9" t="str">
        <x:v>https://www.fragrantica.com/perfume/Xerjoff/XJ-1861-Renaissance-12126.html</x:v>
      </x:c>
      <x:c r="Q421" s="9" t="str">
        <x:v>https://media.parfumo.com/perfumes/08/088077-renaissance-xerjoff_1200.jpg?width=720&amp;aspect_ratio=1:1</x:v>
      </x:c>
      <x:c r="R421" s="9" t="str">
        <x:v>https://fimgs.net/mdimg/perfume-thumbs/375x500.12126.jpg</x:v>
      </x:c>
      <x:c r="S421" s="9" t="str">
        <x:v>Renaissance</x:v>
      </x:c>
      <x:c r="T421" s="11" t="str">
        <x:v>2011</x:v>
      </x:c>
      <x:c r="U421" s="10" t="n">
        <x:v>1725</x:v>
      </x:c>
      <x:c r="V421" s="14" t="n">
        <x:f>IF(AND(ISNUMBER(G421),G421&gt;0),LOG10(G421)*'Method'!$B$8,"")</x:f>
        <x:v>4.07690225082162</x:v>
      </x:c>
      <x:c r="W421" s="14" t="n">
        <x:f>IF(AND(ISNUMBER(I421),I421&gt;0),LOG10(I421)*'Method'!$B$9,"")</x:f>
        <x:v>2.9423774022485922</x:v>
      </x:c>
      <x:c r="X421" s="10" t="str">
        <x:f>IF(ISNUMBER(J421),SUM(G421,I421),"")</x:f>
      </x:c>
      <x:c r="Y421" s="10" t="str">
        <x:f>IF(ISNUMBER(K421),COUNTIFS($K$7:$K$1929,"&gt;"&amp;K421)+1,"")</x:f>
      </x:c>
      <x:c r="Z421" s="9" t="str"/>
      <x:c r="AA421" s="15" t="n">
        <x:v>46108</x:v>
      </x:c>
      <x:c r="AB421" s="9" t="str">
        <x:v>Unknown</x:v>
      </x:c>
    </x:row>
    <x:row r="422" ht="50" customHeight="1">
      <x:c r="A422" s="10" t="n">
        <x:f>IF(ISNUMBER(F422),RANK(F422,$F$7:$F$1929,0),"")</x:f>
        <x:v>404</x:v>
      </x:c>
      <x:c r="B422" s="9" t="str">
        <x:v>Parfums de Marly</x:v>
      </x:c>
      <x:c r="C422" s="9" t="str">
        <x:v>Sedley</x:v>
      </x:c>
      <x:c r="D422" s="9" t="str">
        <x:v>Parfum</x:v>
      </x:c>
      <x:c r="E422" s="11" t="n">
        <x:v>2019</x:v>
      </x:c>
      <x:c r="F422" s="13" t="n">
        <x:v>8.1</x:v>
      </x:c>
      <x:c r="G422" s="10" t="n">
        <x:v>2417</x:v>
      </x:c>
      <x:c r="H422" s="12" t="n">
        <x:v>4.26</x:v>
      </x:c>
      <x:c r="I422" s="10" t="n">
        <x:v>5331</x:v>
      </x:c>
      <x:c r="J422" s="12" t="str">
        <x:f>IF(AND(M422="URL identity aligns",ISNUMBER(F422),ISNUMBER(H422),G422&gt;0,I422&gt;0,SUM(V422:W422)&gt;0),(F422*V422+((H422-1)/4*10)*W422)/SUM(V422:W422),"")</x:f>
      </x:c>
      <x:c r="K422" s="12" t="str">
        <x:f>IF(ISNUMBER(J422),(X422*J422+'Method'!$B$10*'Method'!$B$11)/(X422+'Method'!$B$10),"")</x:f>
      </x:c>
      <x:c r="L422" s="10" t="str">
        <x:f>IF(ISNUMBER(J422),COUNTIFS($J$7:$J$1929,"&gt;"&amp;J422)+1,"")</x:f>
      </x:c>
      <x:c r="M422" s="9" t="str">
        <x:v>Review required</x:v>
      </x:c>
      <x:c r="N422" s="9" t="str">
        <x:v>Concentration not explicit on both saved identities</x:v>
      </x:c>
      <x:c r="O422" s="9" t="str">
        <x:v>https://www.parfumo.com/Perfumes/Parfums_de_Marly/Sedley</x:v>
      </x:c>
      <x:c r="P422" s="9" t="str">
        <x:v>https://www.fragrantica.com/perfume/Parfums-de-Marly/Sedley-56273.html</x:v>
      </x:c>
      <x:c r="Q422" s="9" t="str">
        <x:v>https://media.parfumo.com/perfumes/fb/fbeeae-sedley-parfums-de-marly_1200.jpg?width=720&amp;aspect_ratio=1:1</x:v>
      </x:c>
      <x:c r="R422" s="9" t="str">
        <x:v>https://fimgs.net/mdimg/perfume-thumbs/375x500.56273.jpg</x:v>
      </x:c>
      <x:c r="S422" s="9" t="str">
        <x:v>Sedley</x:v>
      </x:c>
      <x:c r="T422" s="11" t="str">
        <x:v>2019</x:v>
      </x:c>
      <x:c r="U422" s="10" t="n">
        <x:v>730</x:v>
      </x:c>
      <x:c r="V422" s="14" t="n">
        <x:f>IF(AND(ISNUMBER(G422),G422&gt;0),LOG10(G422)*'Method'!$B$8,"")</x:f>
        <x:v>4.059931980489179</x:v>
      </x:c>
      <x:c r="W422" s="14" t="n">
        <x:f>IF(AND(ISNUMBER(I422),I422&gt;0),LOG10(I422)*'Method'!$B$9,"")</x:f>
        <x:v>2.981446946019968</x:v>
      </x:c>
      <x:c r="X422" s="10" t="str">
        <x:f>IF(ISNUMBER(J422),SUM(G422,I422),"")</x:f>
      </x:c>
      <x:c r="Y422" s="10" t="str">
        <x:f>IF(ISNUMBER(K422),COUNTIFS($K$7:$K$1929,"&gt;"&amp;K422)+1,"")</x:f>
      </x:c>
      <x:c r="Z422" s="9" t="str"/>
      <x:c r="AA422" s="15" t="n">
        <x:v>46108</x:v>
      </x:c>
      <x:c r="AB422" s="9" t="str">
        <x:v>Unknown</x:v>
      </x:c>
    </x:row>
    <x:row r="423" ht="50" customHeight="1">
      <x:c r="A423" s="10" t="n">
        <x:f>IF(ISNUMBER(F423),RANK(F423,$F$7:$F$1929,0),"")</x:f>
        <x:v>404</x:v>
      </x:c>
      <x:c r="B423" s="9" t="str">
        <x:v>Maison Crivelli</x:v>
      </x:c>
      <x:c r="C423" s="9" t="str">
        <x:v>Oud Maracujá</x:v>
      </x:c>
      <x:c r="D423" s="9" t="str">
        <x:v>Not recorded</x:v>
      </x:c>
      <x:c r="E423" s="11" t="n">
        <x:v>2023</x:v>
      </x:c>
      <x:c r="F423" s="13" t="n">
        <x:v>8.1</x:v>
      </x:c>
      <x:c r="G423" s="10" t="n">
        <x:v>2353</x:v>
      </x:c>
      <x:c r="H423" s="12" t="n">
        <x:v>4.21</x:v>
      </x:c>
      <x:c r="I423" s="10" t="n">
        <x:v>4669</x:v>
      </x:c>
      <x:c r="J423" s="12" t="str">
        <x:f>IF(AND(M423="URL identity aligns",ISNUMBER(F423),ISNUMBER(H423),G423&gt;0,I423&gt;0,SUM(V423:W423)&gt;0),(F423*V423+((H423-1)/4*10)*W423)/SUM(V423:W423),"")</x:f>
      </x:c>
      <x:c r="K423" s="12" t="str">
        <x:f>IF(ISNUMBER(J423),(X423*J423+'Method'!$B$10*'Method'!$B$11)/(X423+'Method'!$B$10),"")</x:f>
      </x:c>
      <x:c r="L423" s="10" t="str">
        <x:f>IF(ISNUMBER(J423),COUNTIFS($J$7:$J$1929,"&gt;"&amp;J423)+1,"")</x:f>
      </x:c>
      <x:c r="M423" s="9" t="str">
        <x:v>Review required</x:v>
      </x:c>
      <x:c r="N423" s="9" t="str">
        <x:v>Concentration not explicit on both saved identities</x:v>
      </x:c>
      <x:c r="O423" s="9" t="str">
        <x:v>https://www.parfumo.com/Perfumes/Maison_Crivelli/oud-maracuja</x:v>
      </x:c>
      <x:c r="P423" s="9" t="str">
        <x:v>https://www.fragrantica.com/perfume/Maison-Crivelli/Oud-Maracuja-83842.html</x:v>
      </x:c>
      <x:c r="Q423" s="9" t="str">
        <x:v>https://media.parfumo.com/perfumes/e7/e71f94-oud-maracuja-maison-crivelli_1200.jpg?width=720&amp;aspect_ratio=1:1</x:v>
      </x:c>
      <x:c r="R423" s="9" t="str">
        <x:v>https://fimgs.net/mdimg/perfume-thumbs/375x500.83842.jpg</x:v>
      </x:c>
      <x:c r="S423" s="9" t="str">
        <x:v>Oud Maracujá</x:v>
      </x:c>
      <x:c r="T423" s="11" t="str">
        <x:v>2023</x:v>
      </x:c>
      <x:c r="U423" s="10" t="n">
        <x:v>1277</x:v>
      </x:c>
      <x:c r="V423" s="14" t="n">
        <x:f>IF(AND(ISNUMBER(G423),G423&gt;0),LOG10(G423)*'Method'!$B$8,"")</x:f>
        <x:v>4.045946312611224</x:v>
      </x:c>
      <x:c r="W423" s="14" t="n">
        <x:f>IF(AND(ISNUMBER(I423),I423&gt;0),LOG10(I423)*'Method'!$B$9,"")</x:f>
        <x:v>2.9353790991446482</x:v>
      </x:c>
      <x:c r="X423" s="10" t="str">
        <x:f>IF(ISNUMBER(J423),SUM(G423,I423),"")</x:f>
      </x:c>
      <x:c r="Y423" s="10" t="str">
        <x:f>IF(ISNUMBER(K423),COUNTIFS($K$7:$K$1929,"&gt;"&amp;K423)+1,"")</x:f>
      </x:c>
      <x:c r="Z423" s="9" t="str"/>
      <x:c r="AA423" s="15" t="n">
        <x:v>46108</x:v>
      </x:c>
      <x:c r="AB423" s="9" t="str">
        <x:v>Unknown</x:v>
      </x:c>
    </x:row>
    <x:row r="424" ht="50" customHeight="1">
      <x:c r="A424" s="10" t="n">
        <x:f>IF(ISNUMBER(F424),RANK(F424,$F$7:$F$1929,0),"")</x:f>
        <x:v>404</x:v>
      </x:c>
      <x:c r="B424" s="9" t="str">
        <x:v>Chanel</x:v>
      </x:c>
      <x:c r="C424" s="9" t="str">
        <x:v>Égoïste</x:v>
      </x:c>
      <x:c r="D424" s="9" t="str">
        <x:v>Eau de Toilette</x:v>
      </x:c>
      <x:c r="E424" s="11" t="n">
        <x:v>1990</x:v>
      </x:c>
      <x:c r="F424" s="13" t="n">
        <x:v>8.1</x:v>
      </x:c>
      <x:c r="G424" s="10" t="n">
        <x:v>1968</x:v>
      </x:c>
      <x:c r="H424" s="12" t="n">
        <x:v>4.22</x:v>
      </x:c>
      <x:c r="I424" s="10" t="n">
        <x:v>7216</x:v>
      </x:c>
      <x:c r="J424" s="12" t="str">
        <x:f>IF(AND(M424="URL identity aligns",ISNUMBER(F424),ISNUMBER(H424),G424&gt;0,I424&gt;0,SUM(V424:W424)&gt;0),(F424*V424+((H424-1)/4*10)*W424)/SUM(V424:W424),"")</x:f>
      </x:c>
      <x:c r="K424" s="12" t="str">
        <x:f>IF(ISNUMBER(J424),(X424*J424+'Method'!$B$10*'Method'!$B$11)/(X424+'Method'!$B$10),"")</x:f>
      </x:c>
      <x:c r="L424" s="10" t="str">
        <x:f>IF(ISNUMBER(J424),COUNTIFS($J$7:$J$1929,"&gt;"&amp;J424)+1,"")</x:f>
      </x:c>
      <x:c r="M424" s="9" t="str">
        <x:v>Review required</x:v>
      </x:c>
      <x:c r="N424" s="9" t="str">
        <x:v>Concentration not explicit on both saved identities</x:v>
      </x:c>
      <x:c r="O424" s="9" t="str">
        <x:v>https://www.parfumo.com/Perfumes/Chanel/Egoiste_Eau_de_Toilette</x:v>
      </x:c>
      <x:c r="P424" s="9" t="str">
        <x:v>https://www.fragrantica.com/perfume/Chanel/Egoiste-613.html</x:v>
      </x:c>
      <x:c r="Q424" s="9" t="str">
        <x:v>https://media.parfumo.com/perfumes/94/948d21-egoiste-eau-de-toilette-chanel_1200.jpg?width=720&amp;aspect_ratio=1:1</x:v>
      </x:c>
      <x:c r="R424" s="9" t="str">
        <x:v>https://fimgs.net/mdimg/perfume-thumbs/375x500.613.jpg</x:v>
      </x:c>
      <x:c r="S424" s="9" t="str">
        <x:v>Égoïste</x:v>
      </x:c>
      <x:c r="T424" s="11" t="str">
        <x:v>1990</x:v>
      </x:c>
      <x:c r="U424" s="10" t="n">
        <x:v>1516</x:v>
      </x:c>
      <x:c r="V424" s="14" t="n">
        <x:f>IF(AND(ISNUMBER(G424),G424&gt;0),LOG10(G424)*'Method'!$B$8,"")</x:f>
        <x:v>3.9528301129143837</x:v>
      </x:c>
      <x:c r="W424" s="14" t="n">
        <x:f>IF(AND(ISNUMBER(I424),I424&gt;0),LOG10(I424)*'Method'!$B$9,"")</x:f>
        <x:v>3.086637219627104</x:v>
      </x:c>
      <x:c r="X424" s="10" t="str">
        <x:f>IF(ISNUMBER(J424),SUM(G424,I424),"")</x:f>
      </x:c>
      <x:c r="Y424" s="10" t="str">
        <x:f>IF(ISNUMBER(K424),COUNTIFS($K$7:$K$1929,"&gt;"&amp;K424)+1,"")</x:f>
      </x:c>
      <x:c r="Z424" s="9" t="str"/>
      <x:c r="AA424" s="15" t="n">
        <x:v>46108</x:v>
      </x:c>
      <x:c r="AB424" s="9" t="str">
        <x:v>Unknown</x:v>
      </x:c>
    </x:row>
    <x:row r="425" ht="50" customHeight="1">
      <x:c r="A425" s="10" t="n">
        <x:f>IF(ISNUMBER(F425),RANK(F425,$F$7:$F$1929,0),"")</x:f>
        <x:v>404</x:v>
      </x:c>
      <x:c r="B425" s="9" t="str">
        <x:v>Serge Lutens</x:v>
      </x:c>
      <x:c r="C425" s="9" t="str">
        <x:v>Chergui</x:v>
      </x:c>
      <x:c r="D425" s="9" t="str">
        <x:v>Eau de Parfum</x:v>
      </x:c>
      <x:c r="E425" s="11" t="n">
        <x:v>2001</x:v>
      </x:c>
      <x:c r="F425" s="13" t="n">
        <x:v>8.1</x:v>
      </x:c>
      <x:c r="G425" s="10" t="n">
        <x:v>1930</x:v>
      </x:c>
      <x:c r="H425" s="12" t="n">
        <x:v>4.23</x:v>
      </x:c>
      <x:c r="I425" s="10" t="n">
        <x:v>12398</x:v>
      </x:c>
      <x:c r="J425" s="12" t="str">
        <x:f>IF(AND(M425="URL identity aligns",ISNUMBER(F425),ISNUMBER(H425),G425&gt;0,I425&gt;0,SUM(V425:W425)&gt;0),(F425*V425+((H425-1)/4*10)*W425)/SUM(V425:W425),"")</x:f>
      </x:c>
      <x:c r="K425" s="12" t="str">
        <x:f>IF(ISNUMBER(J425),(X425*J425+'Method'!$B$10*'Method'!$B$11)/(X425+'Method'!$B$10),"")</x:f>
      </x:c>
      <x:c r="L425" s="10" t="str">
        <x:f>IF(ISNUMBER(J425),COUNTIFS($J$7:$J$1929,"&gt;"&amp;J425)+1,"")</x:f>
      </x:c>
      <x:c r="M425" s="9" t="str">
        <x:v>Review required</x:v>
      </x:c>
      <x:c r="N425" s="9" t="str">
        <x:v>Concentration not explicit on both saved identities</x:v>
      </x:c>
      <x:c r="O425" s="9" t="str">
        <x:v>https://www.parfumo.com/Perfumes/Serge_Lutens/chergui-eau-de-parfum</x:v>
      </x:c>
      <x:c r="P425" s="9" t="str">
        <x:v>https://www.fragrantica.com/perfume/Serge-Lutens/Chergui-2762.html</x:v>
      </x:c>
      <x:c r="Q425" s="9" t="str">
        <x:v>https://media.parfumo.com/perfumes/39/399a8c-chergui-eau-de-parfum-serge-lutens_1200.jpg?width=720&amp;aspect_ratio=1:1</x:v>
      </x:c>
      <x:c r="R425" s="9" t="str">
        <x:v>https://fimgs.net/mdimg/perfume-thumbs/375x500.2762.jpg</x:v>
      </x:c>
      <x:c r="S425" s="9" t="str">
        <x:v>Chergui</x:v>
      </x:c>
      <x:c r="T425" s="11" t="str">
        <x:v>2001</x:v>
      </x:c>
      <x:c r="U425" s="10" t="n">
        <x:v>1447</x:v>
      </x:c>
      <x:c r="V425" s="14" t="n">
        <x:f>IF(AND(ISNUMBER(G425),G425&gt;0),LOG10(G425)*'Method'!$B$8,"")</x:f>
        <x:v>3.9426687708093238</x:v>
      </x:c>
      <x:c r="W425" s="14" t="n">
        <x:f>IF(AND(ISNUMBER(I425),I425&gt;0),LOG10(I425)*'Method'!$B$9,"")</x:f>
        <x:v>3.2746813056124404</x:v>
      </x:c>
      <x:c r="X425" s="10" t="str">
        <x:f>IF(ISNUMBER(J425),SUM(G425,I425),"")</x:f>
      </x:c>
      <x:c r="Y425" s="10" t="str">
        <x:f>IF(ISNUMBER(K425),COUNTIFS($K$7:$K$1929,"&gt;"&amp;K425)+1,"")</x:f>
      </x:c>
      <x:c r="Z425" s="9" t="str"/>
      <x:c r="AA425" s="15" t="n">
        <x:v>46108</x:v>
      </x:c>
      <x:c r="AB425" s="9" t="str">
        <x:v>Unknown</x:v>
      </x:c>
    </x:row>
    <x:row r="426" ht="50" customHeight="1">
      <x:c r="A426" s="10" t="n">
        <x:f>IF(ISNUMBER(F426),RANK(F426,$F$7:$F$1929,0),"")</x:f>
        <x:v>404</x:v>
      </x:c>
      <x:c r="B426" s="9" t="str">
        <x:v>Rochas</x:v>
      </x:c>
      <x:c r="C426" s="9" t="str">
        <x:v>Moustache</x:v>
      </x:c>
      <x:c r="D426" s="9" t="str">
        <x:v>Eau de Parfum</x:v>
      </x:c>
      <x:c r="E426" s="11" t="n">
        <x:v>2018</x:v>
      </x:c>
      <x:c r="F426" s="13" t="n">
        <x:v>8.1</x:v>
      </x:c>
      <x:c r="G426" s="10" t="n">
        <x:v>1841</x:v>
      </x:c>
      <x:c r="H426" s="12" t="n">
        <x:v>4.35</x:v>
      </x:c>
      <x:c r="I426" s="10" t="n">
        <x:v>5911</x:v>
      </x:c>
      <x:c r="J426" s="12" t="n">
        <x:f>IF(AND(M426="URL identity aligns",ISNUMBER(F426),ISNUMBER(H426),G426&gt;0,I426&gt;0,SUM(V426:W426)&gt;0),(F426*V426+((H426-1)/4*10)*W426)/SUM(V426:W426),"")</x:f>
        <x:v>8.219642156331577</x:v>
      </x:c>
      <x:c r="K426" s="12" t="n">
        <x:f>IF(ISNUMBER(J426),(X426*J426+'Method'!$B$10*'Method'!$B$11)/(X426+'Method'!$B$10),"")</x:f>
        <x:v>8.152354341801995</x:v>
      </x:c>
      <x:c r="L426" s="10" t="n">
        <x:f>IF(ISNUMBER(J426),COUNTIFS($J$7:$J$1929,"&gt;"&amp;J426)+1,"")</x:f>
        <x:v>37</x:v>
      </x:c>
      <x:c r="M426" s="9" t="str">
        <x:v>URL identity aligns</x:v>
      </x:c>
      <x:c r="N426" s="9" t="str">
        <x:v>Brand, name tokens and concentration agree in saved URLs</x:v>
      </x:c>
      <x:c r="O426" s="9" t="str">
        <x:v>https://www.parfumo.com/Perfumes/Rochas/Moustache_Eau_de_Parfum</x:v>
      </x:c>
      <x:c r="P426" s="9" t="str">
        <x:v>https://www.fragrantica.com/perfume/Rochas/Moustache-Eau-de-Parfum-52350.html</x:v>
      </x:c>
      <x:c r="Q426" s="9" t="str">
        <x:v>https://media.parfumo.com/perfumes/05/05be95-moustache-eau-de-parfum-rochas_1200.jpg?width=720&amp;aspect_ratio=1:1</x:v>
      </x:c>
      <x:c r="R426" s="9" t="str">
        <x:v>https://fimgs.net/mdimg/perfume-thumbs/375x500.52350.jpg</x:v>
      </x:c>
      <x:c r="S426" s="9" t="str">
        <x:v>Moustache</x:v>
      </x:c>
      <x:c r="T426" s="11" t="str">
        <x:v>2018</x:v>
      </x:c>
      <x:c r="U426" s="10" t="n">
        <x:v>1914</x:v>
      </x:c>
      <x:c r="V426" s="14" t="n">
        <x:f>IF(AND(ISNUMBER(G426),G426&gt;0),LOG10(G426)*'Method'!$B$8,"")</x:f>
        <x:v>3.918064546204812</x:v>
      </x:c>
      <x:c r="W426" s="14" t="n">
        <x:f>IF(AND(ISNUMBER(I426),I426&gt;0),LOG10(I426)*'Method'!$B$9,"")</x:f>
        <x:v>3.0173287674791123</x:v>
      </x:c>
      <x:c r="X426" s="10" t="n">
        <x:f>IF(ISNUMBER(J426),SUM(G426,I426),"")</x:f>
        <x:v>7752</x:v>
      </x:c>
      <x:c r="Y426" s="10" t="n">
        <x:f>IF(ISNUMBER(K426),COUNTIFS($K$7:$K$1929,"&gt;"&amp;K426)+1,"")</x:f>
        <x:v>23</x:v>
      </x:c>
      <x:c r="Z426" s="9" t="str"/>
      <x:c r="AA426" s="15" t="n">
        <x:v>46108</x:v>
      </x:c>
      <x:c r="AB426" s="9" t="str">
        <x:v>Unknown</x:v>
      </x:c>
    </x:row>
    <x:row r="427" ht="50" customHeight="1">
      <x:c r="A427" s="10" t="n">
        <x:f>IF(ISNUMBER(F427),RANK(F427,$F$7:$F$1929,0),"")</x:f>
        <x:v>404</x:v>
      </x:c>
      <x:c r="B427" s="9" t="str">
        <x:v>Givenchy</x:v>
      </x:c>
      <x:c r="C427" s="9" t="str">
        <x:v>Gentleman</x:v>
      </x:c>
      <x:c r="D427" s="9" t="str">
        <x:v>Eau de Parfum</x:v>
      </x:c>
      <x:c r="E427" s="11" t="n">
        <x:v>2018</x:v>
      </x:c>
      <x:c r="F427" s="13" t="n">
        <x:v>8.1</x:v>
      </x:c>
      <x:c r="G427" s="10" t="n">
        <x:v>1796</x:v>
      </x:c>
      <x:c r="H427" s="12" t="n">
        <x:v>4.29</x:v>
      </x:c>
      <x:c r="I427" s="10" t="n">
        <x:v>6071</x:v>
      </x:c>
      <x:c r="J427" s="12" t="str">
        <x:f>IF(AND(M427="URL identity aligns",ISNUMBER(F427),ISNUMBER(H427),G427&gt;0,I427&gt;0,SUM(V427:W427)&gt;0),(F427*V427+((H427-1)/4*10)*W427)/SUM(V427:W427),"")</x:f>
      </x:c>
      <x:c r="K427" s="12" t="str">
        <x:f>IF(ISNUMBER(J427),(X427*J427+'Method'!$B$10*'Method'!$B$11)/(X427+'Method'!$B$10),"")</x:f>
      </x:c>
      <x:c r="L427" s="10" t="str">
        <x:f>IF(ISNUMBER(J427),COUNTIFS($J$7:$J$1929,"&gt;"&amp;J427)+1,"")</x:f>
      </x:c>
      <x:c r="M427" s="9" t="str">
        <x:v>Review required</x:v>
      </x:c>
      <x:c r="N427" s="9" t="str">
        <x:v>Product, variant, gender or year terms differ between URLs</x:v>
      </x:c>
      <x:c r="O427" s="9" t="str">
        <x:v>https://www.parfumo.com/Perfumes/Givenchy/Gentleman_Givenchy_Eau_de_Parfum</x:v>
      </x:c>
      <x:c r="P427" s="9" t="str">
        <x:v>https://www.fragrantica.com/perfume/Givenchy/Gentleman-Eau-de-Parfum-48476.html</x:v>
      </x:c>
      <x:c r="Q427" s="9" t="str">
        <x:v>https://media.parfumo.com/perfumes/49/492649-gentleman-givenchy-eau-de-parfum-givenchy_1200.jpg?width=720&amp;aspect_ratio=1:1</x:v>
      </x:c>
      <x:c r="R427" s="9" t="str">
        <x:v>https://fimgs.net/mdimg/perfume-thumbs/375x500.48476.jpg</x:v>
      </x:c>
      <x:c r="S427" s="9" t="str">
        <x:v>Gentleman</x:v>
      </x:c>
      <x:c r="T427" s="11" t="str">
        <x:v>2018</x:v>
      </x:c>
      <x:c r="U427" s="10" t="n">
        <x:v>1827</x:v>
      </x:c>
      <x:c r="V427" s="14" t="n">
        <x:f>IF(AND(ISNUMBER(G427),G427&gt;0),LOG10(G427)*'Method'!$B$8,"")</x:f>
        <x:v>3.9051675987975356</x:v>
      </x:c>
      <x:c r="W427" s="14" t="n">
        <x:f>IF(AND(ISNUMBER(I427),I427&gt;0),LOG10(I427)*'Method'!$B$9,"")</x:f>
        <x:v>3.0266081862983603</x:v>
      </x:c>
      <x:c r="X427" s="10" t="str">
        <x:f>IF(ISNUMBER(J427),SUM(G427,I427),"")</x:f>
      </x:c>
      <x:c r="Y427" s="10" t="str">
        <x:f>IF(ISNUMBER(K427),COUNTIFS($K$7:$K$1929,"&gt;"&amp;K427)+1,"")</x:f>
      </x:c>
      <x:c r="Z427" s="9" t="str"/>
      <x:c r="AA427" s="15" t="n">
        <x:v>46108</x:v>
      </x:c>
      <x:c r="AB427" s="9" t="str">
        <x:v>Unknown</x:v>
      </x:c>
    </x:row>
    <x:row r="428" ht="50" customHeight="1">
      <x:c r="A428" s="10" t="n">
        <x:f>IF(ISNUMBER(F428),RANK(F428,$F$7:$F$1929,0),"")</x:f>
        <x:v>404</x:v>
      </x:c>
      <x:c r="B428" s="9" t="str">
        <x:v>Jo Malone</x:v>
      </x:c>
      <x:c r="C428" s="9" t="str">
        <x:v>Wood Sage &amp; Sea Salt</x:v>
      </x:c>
      <x:c r="D428" s="9" t="str">
        <x:v>Cologne</x:v>
      </x:c>
      <x:c r="E428" s="11" t="n">
        <x:v>2014</x:v>
      </x:c>
      <x:c r="F428" s="13" t="n">
        <x:v>8.1</x:v>
      </x:c>
      <x:c r="G428" s="10" t="n">
        <x:v>1763</x:v>
      </x:c>
      <x:c r="H428" s="12" t="n">
        <x:v>4.22</x:v>
      </x:c>
      <x:c r="I428" s="10" t="n">
        <x:v>14633</x:v>
      </x:c>
      <x:c r="J428" s="12" t="str">
        <x:f>IF(AND(M428="URL identity aligns",ISNUMBER(F428),ISNUMBER(H428),G428&gt;0,I428&gt;0,SUM(V428:W428)&gt;0),(F428*V428+((H428-1)/4*10)*W428)/SUM(V428:W428),"")</x:f>
      </x:c>
      <x:c r="K428" s="12" t="str">
        <x:f>IF(ISNUMBER(J428),(X428*J428+'Method'!$B$10*'Method'!$B$11)/(X428+'Method'!$B$10),"")</x:f>
      </x:c>
      <x:c r="L428" s="10" t="str">
        <x:f>IF(ISNUMBER(J428),COUNTIFS($J$7:$J$1929,"&gt;"&amp;J428)+1,"")</x:f>
      </x:c>
      <x:c r="M428" s="9" t="str">
        <x:v>Review required</x:v>
      </x:c>
      <x:c r="N428" s="9" t="str">
        <x:v>Brand differs between product URLs; Concentration not explicit on both saved identities</x:v>
      </x:c>
      <x:c r="O428" s="9" t="str">
        <x:v>https://www.parfumo.com/Perfumes/Jo_Malone/Wood_Sage__Sea_Salt_Cologne</x:v>
      </x:c>
      <x:c r="P428" s="9" t="str">
        <x:v>https://www.fragrantica.com/perfume/Jo-Malone-London/Wood-Sage-Sea-Salt-25529.html</x:v>
      </x:c>
      <x:c r="Q428" s="9" t="str">
        <x:v>https://media.parfumo.com/perfumes/ee/ee5667-wood-sage-sea-salt-cologne-jo-malone_1200.jpg?width=720&amp;aspect_ratio=1:1</x:v>
      </x:c>
      <x:c r="R428" s="9" t="str">
        <x:v>https://fimgs.net/mdimg/perfume-thumbs/375x500.25529.jpg</x:v>
      </x:c>
      <x:c r="S428" s="9" t="str">
        <x:v>Wood Sage &amp; Sea Salt</x:v>
      </x:c>
      <x:c r="T428" s="11" t="str">
        <x:v>2014</x:v>
      </x:c>
      <x:c r="U428" s="10" t="n">
        <x:v>780</x:v>
      </x:c>
      <x:c r="V428" s="14" t="n">
        <x:f>IF(AND(ISNUMBER(G428),G428&gt;0),LOG10(G428)*'Method'!$B$8,"")</x:f>
        <x:v>3.8955027747591835</x:v>
      </x:c>
      <x:c r="W428" s="14" t="n">
        <x:f>IF(AND(ISNUMBER(I428),I428&gt;0),LOG10(I428)*'Method'!$B$9,"")</x:f>
        <x:v>3.3322666980775844</x:v>
      </x:c>
      <x:c r="X428" s="10" t="str">
        <x:f>IF(ISNUMBER(J428),SUM(G428,I428),"")</x:f>
      </x:c>
      <x:c r="Y428" s="10" t="str">
        <x:f>IF(ISNUMBER(K428),COUNTIFS($K$7:$K$1929,"&gt;"&amp;K428)+1,"")</x:f>
      </x:c>
      <x:c r="Z428" s="9" t="str"/>
      <x:c r="AA428" s="15" t="n">
        <x:v>46108</x:v>
      </x:c>
      <x:c r="AB428" s="9" t="str">
        <x:v>Unknown</x:v>
      </x:c>
    </x:row>
    <x:row r="429" ht="50" customHeight="1">
      <x:c r="A429" s="10" t="n">
        <x:f>IF(ISNUMBER(F429),RANK(F429,$F$7:$F$1929,0),"")</x:f>
        <x:v>404</x:v>
      </x:c>
      <x:c r="B429" s="9" t="str">
        <x:v>Louis Vuitton</x:v>
      </x:c>
      <x:c r="C429" s="9" t="str">
        <x:v>L'Immensité</x:v>
      </x:c>
      <x:c r="D429" s="9" t="str">
        <x:v>Not recorded</x:v>
      </x:c>
      <x:c r="E429" s="11" t="n">
        <x:v>2018</x:v>
      </x:c>
      <x:c r="F429" s="13" t="n">
        <x:v>8.1</x:v>
      </x:c>
      <x:c r="G429" s="10" t="n">
        <x:v>1752</x:v>
      </x:c>
      <x:c r="H429" s="12" t="n">
        <x:v>4.37</x:v>
      </x:c>
      <x:c r="I429" s="10" t="n">
        <x:v>4015</x:v>
      </x:c>
      <x:c r="J429" s="12" t="str">
        <x:f>IF(AND(M429="URL identity aligns",ISNUMBER(F429),ISNUMBER(H429),G429&gt;0,I429&gt;0,SUM(V429:W429)&gt;0),(F429*V429+((H429-1)/4*10)*W429)/SUM(V429:W429),"")</x:f>
      </x:c>
      <x:c r="K429" s="12" t="str">
        <x:f>IF(ISNUMBER(J429),(X429*J429+'Method'!$B$10*'Method'!$B$11)/(X429+'Method'!$B$10),"")</x:f>
      </x:c>
      <x:c r="L429" s="10" t="str">
        <x:f>IF(ISNUMBER(J429),COUNTIFS($J$7:$J$1929,"&gt;"&amp;J429)+1,"")</x:f>
      </x:c>
      <x:c r="M429" s="9" t="str">
        <x:v>Review required</x:v>
      </x:c>
      <x:c r="N429" s="9" t="str">
        <x:v>Concentration not explicit on both saved identities</x:v>
      </x:c>
      <x:c r="O429" s="9" t="str">
        <x:v>https://www.parfumo.com/Perfumes/Louis_Vuitton/L_Immensite</x:v>
      </x:c>
      <x:c r="P429" s="9" t="str">
        <x:v>https://www.fragrantica.com/perfume/Louis-Vuitton/L-Immensite-49751.html</x:v>
      </x:c>
      <x:c r="Q429" s="9" t="str">
        <x:v>https://media.parfumo.com/perfumes/51/513302-l-immensite-louis-vuitton_1200.jpg?width=720&amp;aspect_ratio=1:1</x:v>
      </x:c>
      <x:c r="R429" s="9" t="str">
        <x:v>https://fimgs.net/mdimg/perfume-thumbs/375x500.49751.jpg</x:v>
      </x:c>
      <x:c r="S429" s="9" t="str">
        <x:v>L'Immensité</x:v>
      </x:c>
      <x:c r="T429" s="11" t="str">
        <x:v>2018</x:v>
      </x:c>
      <x:c r="U429" s="10" t="n">
        <x:v>798</x:v>
      </x:c>
      <x:c r="V429" s="14" t="n">
        <x:f>IF(AND(ISNUMBER(G429),G429&gt;0),LOG10(G429)*'Method'!$B$8,"")</x:f>
        <x:v>3.892240922198472</x:v>
      </x:c>
      <x:c r="W429" s="14" t="n">
        <x:f>IF(AND(ISNUMBER(I429),I429&gt;0),LOG10(I429)*'Method'!$B$9,"")</x:f>
        <x:v>2.88294843969176</x:v>
      </x:c>
      <x:c r="X429" s="10" t="str">
        <x:f>IF(ISNUMBER(J429),SUM(G429,I429),"")</x:f>
      </x:c>
      <x:c r="Y429" s="10" t="str">
        <x:f>IF(ISNUMBER(K429),COUNTIFS($K$7:$K$1929,"&gt;"&amp;K429)+1,"")</x:f>
      </x:c>
      <x:c r="Z429" s="9" t="str"/>
      <x:c r="AA429" s="15" t="n">
        <x:v>46108</x:v>
      </x:c>
      <x:c r="AB429" s="9" t="str">
        <x:v>Unknown</x:v>
      </x:c>
    </x:row>
    <x:row r="430" ht="50" customHeight="1">
      <x:c r="A430" s="10" t="n">
        <x:f>IF(ISNUMBER(F430),RANK(F430,$F$7:$F$1929,0),"")</x:f>
        <x:v>404</x:v>
      </x:c>
      <x:c r="B430" s="9" t="str">
        <x:v>Liquides Imaginaires</x:v>
      </x:c>
      <x:c r="C430" s="9" t="str">
        <x:v>Blanche Bête</x:v>
      </x:c>
      <x:c r="D430" s="9" t="str">
        <x:v>Not recorded</x:v>
      </x:c>
      <x:c r="E430" s="11" t="n">
        <x:v>2021</x:v>
      </x:c>
      <x:c r="F430" s="13" t="n">
        <x:v>8.1</x:v>
      </x:c>
      <x:c r="G430" s="10" t="n">
        <x:v>1665</x:v>
      </x:c>
      <x:c r="H430" s="12" t="n">
        <x:v>4.1</x:v>
      </x:c>
      <x:c r="I430" s="10" t="n">
        <x:v>6693</x:v>
      </x:c>
      <x:c r="J430" s="12" t="str">
        <x:f>IF(AND(M430="URL identity aligns",ISNUMBER(F430),ISNUMBER(H430),G430&gt;0,I430&gt;0,SUM(V430:W430)&gt;0),(F430*V430+((H430-1)/4*10)*W430)/SUM(V430:W430),"")</x:f>
      </x:c>
      <x:c r="K430" s="12" t="str">
        <x:f>IF(ISNUMBER(J430),(X430*J430+'Method'!$B$10*'Method'!$B$11)/(X430+'Method'!$B$10),"")</x:f>
      </x:c>
      <x:c r="L430" s="10" t="str">
        <x:f>IF(ISNUMBER(J430),COUNTIFS($J$7:$J$1929,"&gt;"&amp;J430)+1,"")</x:f>
      </x:c>
      <x:c r="M430" s="9" t="str">
        <x:v>Review required</x:v>
      </x:c>
      <x:c r="N430" s="9" t="str">
        <x:v>Brand differs between product URLs; Concentration not explicit on both saved identities</x:v>
      </x:c>
      <x:c r="O430" s="9" t="str">
        <x:v>https://www.parfumo.com/Perfumes/liquides-imaginaires/blanche-bete</x:v>
      </x:c>
      <x:c r="P430" s="9" t="str">
        <x:v>https://www.fragrantica.com/perfume/Les-Liquides-Imaginaires/Blanche-Bete-70189.html</x:v>
      </x:c>
      <x:c r="Q430" s="9" t="str">
        <x:v>https://media.parfumo.com/perfumes/44/44cfca-blanche-bete-liquides-imaginaires_1200.jpg?width=720&amp;aspect_ratio=1:1</x:v>
      </x:c>
      <x:c r="R430" s="9" t="str">
        <x:v>https://fimgs.net/mdimg/perfume-thumbs/375x500.70189.jpg</x:v>
      </x:c>
      <x:c r="S430" s="9" t="str">
        <x:v>Blanche Bête</x:v>
      </x:c>
      <x:c r="T430" s="11" t="str">
        <x:v>2021</x:v>
      </x:c>
      <x:c r="U430" s="10" t="n">
        <x:v>887</x:v>
      </x:c>
      <x:c r="V430" s="14" t="n">
        <x:f>IF(AND(ISNUMBER(G430),G430&gt;0),LOG10(G430)*'Method'!$B$8,"")</x:f>
        <x:v>3.8656970854108077</x:v>
      </x:c>
      <x:c r="W430" s="14" t="n">
        <x:f>IF(AND(ISNUMBER(I430),I430&gt;0),LOG10(I430)*'Method'!$B$9,"")</x:f>
        <x:v>3.0604966600028</x:v>
      </x:c>
      <x:c r="X430" s="10" t="str">
        <x:f>IF(ISNUMBER(J430),SUM(G430,I430),"")</x:f>
      </x:c>
      <x:c r="Y430" s="10" t="str">
        <x:f>IF(ISNUMBER(K430),COUNTIFS($K$7:$K$1929,"&gt;"&amp;K430)+1,"")</x:f>
      </x:c>
      <x:c r="Z430" s="9" t="str"/>
      <x:c r="AA430" s="15" t="n">
        <x:v>46108</x:v>
      </x:c>
      <x:c r="AB430" s="9" t="str">
        <x:v>Unknown</x:v>
      </x:c>
    </x:row>
    <x:row r="431" ht="50" customHeight="1">
      <x:c r="A431" s="10" t="n">
        <x:f>IF(ISNUMBER(F431),RANK(F431,$F$7:$F$1929,0),"")</x:f>
        <x:v>404</x:v>
      </x:c>
      <x:c r="B431" s="9" t="str">
        <x:v>Tom Ford</x:v>
      </x:c>
      <x:c r="C431" s="9" t="str">
        <x:v>Mandarino di Amalfi</x:v>
      </x:c>
      <x:c r="D431" s="9" t="str">
        <x:v>Eau de Parfum</x:v>
      </x:c>
      <x:c r="E431" s="11" t="n">
        <x:v>2014</x:v>
      </x:c>
      <x:c r="F431" s="13" t="n">
        <x:v>8.1</x:v>
      </x:c>
      <x:c r="G431" s="10" t="n">
        <x:v>1643</x:v>
      </x:c>
      <x:c r="H431" s="12" t="n">
        <x:v>4.16</x:v>
      </x:c>
      <x:c r="I431" s="10" t="n">
        <x:v>3414</x:v>
      </x:c>
      <x:c r="J431" s="12" t="str">
        <x:f>IF(AND(M431="URL identity aligns",ISNUMBER(F431),ISNUMBER(H431),G431&gt;0,I431&gt;0,SUM(V431:W431)&gt;0),(F431*V431+((H431-1)/4*10)*W431)/SUM(V431:W431),"")</x:f>
      </x:c>
      <x:c r="K431" s="12" t="str">
        <x:f>IF(ISNUMBER(J431),(X431*J431+'Method'!$B$10*'Method'!$B$11)/(X431+'Method'!$B$10),"")</x:f>
      </x:c>
      <x:c r="L431" s="10" t="str">
        <x:f>IF(ISNUMBER(J431),COUNTIFS($J$7:$J$1929,"&gt;"&amp;J431)+1,"")</x:f>
      </x:c>
      <x:c r="M431" s="9" t="str">
        <x:v>Review required</x:v>
      </x:c>
      <x:c r="N431" s="9" t="str">
        <x:v>Concentration not explicit on both saved identities</x:v>
      </x:c>
      <x:c r="O431" s="9" t="str">
        <x:v>https://www.parfumo.com/Perfumes/Tom_Ford/Mandarino_di_Amalfi_Eau_de_Parfum</x:v>
      </x:c>
      <x:c r="P431" s="9" t="str">
        <x:v>https://www.fragrantica.com/perfume/Tom-Ford/Mandarino-di-Amalfi-25481.html</x:v>
      </x:c>
      <x:c r="Q431" s="9" t="str">
        <x:v>https://media.parfumo.com/perfumes/02/02c153-mandarino-di-amalfi-eau-de-parfum-tom-ford_1200.jpg?width=720&amp;aspect_ratio=1:1</x:v>
      </x:c>
      <x:c r="R431" s="9" t="str">
        <x:v>https://fimgs.net/mdimg/perfume-thumbs/375x500.25481.jpg</x:v>
      </x:c>
      <x:c r="S431" s="9" t="str">
        <x:v>Mandarino di Amalfi</x:v>
      </x:c>
      <x:c r="T431" s="11" t="str">
        <x:v>2014</x:v>
      </x:c>
      <x:c r="U431" s="10" t="n">
        <x:v>1323</x:v>
      </x:c>
      <x:c r="V431" s="14" t="n">
        <x:f>IF(AND(ISNUMBER(G431),G431&gt;0),LOG10(G431)*'Method'!$B$8,"")</x:f>
        <x:v>3.8587650761220718</x:v>
      </x:c>
      <x:c r="W431" s="14" t="n">
        <x:f>IF(AND(ISNUMBER(I431),I431&gt;0),LOG10(I431)*'Method'!$B$9,"")</x:f>
        <x:v>2.826610813422968</x:v>
      </x:c>
      <x:c r="X431" s="10" t="str">
        <x:f>IF(ISNUMBER(J431),SUM(G431,I431),"")</x:f>
      </x:c>
      <x:c r="Y431" s="10" t="str">
        <x:f>IF(ISNUMBER(K431),COUNTIFS($K$7:$K$1929,"&gt;"&amp;K431)+1,"")</x:f>
      </x:c>
      <x:c r="Z431" s="9" t="str"/>
      <x:c r="AA431" s="15" t="n">
        <x:v>46108</x:v>
      </x:c>
      <x:c r="AB431" s="9" t="str">
        <x:v>Unknown</x:v>
      </x:c>
    </x:row>
    <x:row r="432" ht="50" customHeight="1">
      <x:c r="A432" s="10" t="n">
        <x:f>IF(ISNUMBER(F432),RANK(F432,$F$7:$F$1929,0),"")</x:f>
        <x:v>404</x:v>
      </x:c>
      <x:c r="B432" s="9" t="str">
        <x:v>Dior</x:v>
      </x:c>
      <x:c r="C432" s="9" t="str">
        <x:v>Gris Dior Gris Montaigne</x:v>
      </x:c>
      <x:c r="D432" s="9" t="str">
        <x:v>Eau de Parfum</x:v>
      </x:c>
      <x:c r="E432" s="11" t="n">
        <x:v>2013</x:v>
      </x:c>
      <x:c r="F432" s="13" t="n">
        <x:v>8.1</x:v>
      </x:c>
      <x:c r="G432" s="10" t="n">
        <x:v>1641</x:v>
      </x:c>
      <x:c r="H432" s="12" t="n">
        <x:v>4.27</x:v>
      </x:c>
      <x:c r="I432" s="10" t="n">
        <x:v>903</x:v>
      </x:c>
      <x:c r="J432" s="12" t="str">
        <x:f>IF(AND(M432="URL identity aligns",ISNUMBER(F432),ISNUMBER(H432),G432&gt;0,I432&gt;0,SUM(V432:W432)&gt;0),(F432*V432+((H432-1)/4*10)*W432)/SUM(V432:W432),"")</x:f>
      </x:c>
      <x:c r="K432" s="12" t="str">
        <x:f>IF(ISNUMBER(J432),(X432*J432+'Method'!$B$10*'Method'!$B$11)/(X432+'Method'!$B$10),"")</x:f>
      </x:c>
      <x:c r="L432" s="10" t="str">
        <x:f>IF(ISNUMBER(J432),COUNTIFS($J$7:$J$1929,"&gt;"&amp;J432)+1,"")</x:f>
      </x:c>
      <x:c r="M432" s="9" t="str">
        <x:v>Review required</x:v>
      </x:c>
      <x:c r="N432" s="9" t="str">
        <x:v>Product, variant, gender or year terms differ between URLs; Concentration not explicit on both saved identities</x:v>
      </x:c>
      <x:c r="O432" s="9" t="str">
        <x:v>https://www.parfumo.com/Perfumes/Dior/gris-dior-gris-montaigne-eau-de-parfum</x:v>
      </x:c>
      <x:c r="P432" s="9" t="str">
        <x:v>https://www.fragrantica.com/perfume/Dior/Gris-Montaigne-17842.html</x:v>
      </x:c>
      <x:c r="Q432" s="9" t="str">
        <x:v>https://media.parfumo.com/perfumes/3e/3ee81f-gris-dior-gris-montaigne-eau-de-parfum-dior_1200.jpg?width=720&amp;aspect_ratio=1:1</x:v>
      </x:c>
      <x:c r="R432" s="9" t="str">
        <x:v>https://fimgs.net/mdimg/perfume-thumbs/375x500.17842.jpg</x:v>
      </x:c>
      <x:c r="S432" s="9" t="str">
        <x:v>Gris Dior Gris Montaigne</x:v>
      </x:c>
      <x:c r="T432" s="11" t="str">
        <x:v>2013</x:v>
      </x:c>
      <x:c r="U432" s="10" t="n">
        <x:v>380</x:v>
      </x:c>
      <x:c r="V432" s="14" t="n">
        <x:f>IF(AND(ISNUMBER(G432),G432&gt;0),LOG10(G432)*'Method'!$B$8,"")</x:f>
        <x:v>3.858130297263708</x:v>
      </x:c>
      <x:c r="W432" s="14" t="n">
        <x:f>IF(AND(ISNUMBER(I432),I432&gt;0),LOG10(I432)*'Method'!$B$9,"")</x:f>
        <x:v>2.3645502002508083</x:v>
      </x:c>
      <x:c r="X432" s="10" t="str">
        <x:f>IF(ISNUMBER(J432),SUM(G432,I432),"")</x:f>
      </x:c>
      <x:c r="Y432" s="10" t="str">
        <x:f>IF(ISNUMBER(K432),COUNTIFS($K$7:$K$1929,"&gt;"&amp;K432)+1,"")</x:f>
      </x:c>
      <x:c r="Z432" s="9" t="str"/>
      <x:c r="AA432" s="15" t="n">
        <x:v>46108</x:v>
      </x:c>
      <x:c r="AB432" s="9" t="str">
        <x:v>Unknown</x:v>
      </x:c>
    </x:row>
    <x:row r="433" ht="50" customHeight="1">
      <x:c r="A433" s="10" t="n">
        <x:f>IF(ISNUMBER(F433),RANK(F433,$F$7:$F$1929,0),"")</x:f>
        <x:v>404</x:v>
      </x:c>
      <x:c r="B433" s="9" t="str">
        <x:v>Rosendo Mateu  Olfactive Expressions</x:v>
      </x:c>
      <x:c r="C433" s="9" t="str">
        <x:v>5 - Floral, Amber, Sensual Musk Rosendo Mateu - Olfactive Expressions</x:v>
      </x:c>
      <x:c r="D433" s="9" t="str">
        <x:v>Eau de Parfum</x:v>
      </x:c>
      <x:c r="E433" s="11" t="n">
        <x:v>2017</x:v>
      </x:c>
      <x:c r="F433" s="13" t="n">
        <x:v>8.1</x:v>
      </x:c>
      <x:c r="G433" s="10" t="n">
        <x:v>1608</x:v>
      </x:c>
      <x:c r="H433" s="12" t="n">
        <x:v>4.15</x:v>
      </x:c>
      <x:c r="I433" s="10" t="n">
        <x:v>3585</x:v>
      </x:c>
      <x:c r="J433" s="12" t="str">
        <x:f>IF(AND(M433="URL identity aligns",ISNUMBER(F433),ISNUMBER(H433),G433&gt;0,I433&gt;0,SUM(V433:W433)&gt;0),(F433*V433+((H433-1)/4*10)*W433)/SUM(V433:W433),"")</x:f>
      </x:c>
      <x:c r="K433" s="12" t="str">
        <x:f>IF(ISNUMBER(J433),(X433*J433+'Method'!$B$10*'Method'!$B$11)/(X433+'Method'!$B$10),"")</x:f>
      </x:c>
      <x:c r="L433" s="10" t="str">
        <x:f>IF(ISNUMBER(J433),COUNTIFS($J$7:$J$1929,"&gt;"&amp;J433)+1,"")</x:f>
      </x:c>
      <x:c r="M433" s="9" t="str">
        <x:v>Review required</x:v>
      </x:c>
      <x:c r="N433" s="9" t="str">
        <x:v>Product, variant, gender or year terms differ between URLs; Concentration not explicit on both saved identities</x:v>
      </x:c>
      <x:c r="O433" s="9" t="str">
        <x:v>https://www.parfumo.com/Perfumes/Rosendo_Mateu__Olfactive_Expressions/5-floral-amber-sensual-musk-eau-de-parfum</x:v>
      </x:c>
      <x:c r="P433" s="9" t="str">
        <x:v>https://www.fragrantica.com/perfume/Rosendo-Mateu-Olfactive-Expressions/Rosendo-Mateu-No-5-Floral-Amber-Sensual-Musk-46115.html</x:v>
      </x:c>
      <x:c r="Q433" s="9" t="str">
        <x:v>https://media.parfumo.com/perfumes/cf/cff9fe-5-floral-amber-sensual-musk-eau-de-parfum-rosendo-mateu-olfactive-expressions_1200.jpg?width=720&amp;aspect_ratio=1:1</x:v>
      </x:c>
      <x:c r="R433" s="9" t="str">
        <x:v>https://fimgs.net/mdimg/perfume-thumbs/375x500.46115.jpg</x:v>
      </x:c>
      <x:c r="S433" s="9" t="str">
        <x:v>5 - Floral, Amber, Sensual Musk Rosendo Mateu - Olfactive Expressions</x:v>
      </x:c>
      <x:c r="T433" s="11" t="str">
        <x:v>2017</x:v>
      </x:c>
      <x:c r="U433" s="10" t="n">
        <x:v>1213</x:v>
      </x:c>
      <x:c r="V433" s="14" t="n">
        <x:f>IF(AND(ISNUMBER(G433),G433&gt;0),LOG10(G433)*'Method'!$B$8,"")</x:f>
        <x:v>3.847543253294916</x:v>
      </x:c>
      <x:c r="W433" s="14" t="n">
        <x:f>IF(AND(ISNUMBER(I433),I433&gt;0),LOG10(I433)*'Method'!$B$9,"")</x:f>
        <x:v>2.8435913280030563</x:v>
      </x:c>
      <x:c r="X433" s="10" t="str">
        <x:f>IF(ISNUMBER(J433),SUM(G433,I433),"")</x:f>
      </x:c>
      <x:c r="Y433" s="10" t="str">
        <x:f>IF(ISNUMBER(K433),COUNTIFS($K$7:$K$1929,"&gt;"&amp;K433)+1,"")</x:f>
      </x:c>
      <x:c r="Z433" s="9" t="str"/>
      <x:c r="AA433" s="15" t="n">
        <x:v>46108</x:v>
      </x:c>
      <x:c r="AB433" s="9" t="str">
        <x:v>Unknown</x:v>
      </x:c>
    </x:row>
    <x:row r="434" ht="50" customHeight="1">
      <x:c r="A434" s="10" t="n">
        <x:f>IF(ISNUMBER(F434),RANK(F434,$F$7:$F$1929,0),"")</x:f>
        <x:v>404</x:v>
      </x:c>
      <x:c r="B434" s="9" t="str">
        <x:v>Chanel</x:v>
      </x:c>
      <x:c r="C434" s="9" t="str">
        <x:v>Antaeus</x:v>
      </x:c>
      <x:c r="D434" s="9" t="str">
        <x:v>Eau de Toilette</x:v>
      </x:c>
      <x:c r="E434" s="11" t="n">
        <x:v>1981</x:v>
      </x:c>
      <x:c r="F434" s="13" t="n">
        <x:v>8.1</x:v>
      </x:c>
      <x:c r="G434" s="10" t="n">
        <x:v>1545</x:v>
      </x:c>
      <x:c r="H434" s="12" t="n">
        <x:v>4.25</x:v>
      </x:c>
      <x:c r="I434" s="10" t="n">
        <x:v>5888</x:v>
      </x:c>
      <x:c r="J434" s="12" t="str">
        <x:f>IF(AND(M434="URL identity aligns",ISNUMBER(F434),ISNUMBER(H434),G434&gt;0,I434&gt;0,SUM(V434:W434)&gt;0),(F434*V434+((H434-1)/4*10)*W434)/SUM(V434:W434),"")</x:f>
      </x:c>
      <x:c r="K434" s="12" t="str">
        <x:f>IF(ISNUMBER(J434),(X434*J434+'Method'!$B$10*'Method'!$B$11)/(X434+'Method'!$B$10),"")</x:f>
      </x:c>
      <x:c r="L434" s="10" t="str">
        <x:f>IF(ISNUMBER(J434),COUNTIFS($J$7:$J$1929,"&gt;"&amp;J434)+1,"")</x:f>
      </x:c>
      <x:c r="M434" s="9" t="str">
        <x:v>Review required</x:v>
      </x:c>
      <x:c r="N434" s="9" t="str">
        <x:v>Concentration not explicit on both saved identities</x:v>
      </x:c>
      <x:c r="O434" s="9" t="str">
        <x:v>https://www.parfumo.com/Perfumes/Chanel/Antaeus_Eau_de_Toilette</x:v>
      </x:c>
      <x:c r="P434" s="9" t="str">
        <x:v>https://www.fragrantica.com/perfume/Chanel/Antaeus-616.html</x:v>
      </x:c>
      <x:c r="Q434" s="9" t="str">
        <x:v>https://media.parfumo.com/perfumes/98/98501c-antaeus-eau-de-toilette-chanel_1200.jpg?width=720&amp;aspect_ratio=1:1</x:v>
      </x:c>
      <x:c r="R434" s="9" t="str">
        <x:v>https://fimgs.net/mdimg/perfume-thumbs/375x500.616.jpg</x:v>
      </x:c>
      <x:c r="S434" s="9" t="str">
        <x:v>Antaeus</x:v>
      </x:c>
      <x:c r="T434" s="11" t="str">
        <x:v>1981</x:v>
      </x:c>
      <x:c r="U434" s="10" t="n">
        <x:v>256</x:v>
      </x:c>
      <x:c r="V434" s="14" t="n">
        <x:f>IF(AND(ISNUMBER(G434),G434&gt;0),LOG10(G434)*'Method'!$B$8,"")</x:f>
        <x:v>3.8267141805130196</x:v>
      </x:c>
      <x:c r="W434" s="14" t="n">
        <x:f>IF(AND(ISNUMBER(I434),I434&gt;0),LOG10(I434)*'Method'!$B$9,"")</x:f>
        <x:v>3.015974241063552</x:v>
      </x:c>
      <x:c r="X434" s="10" t="str">
        <x:f>IF(ISNUMBER(J434),SUM(G434,I434),"")</x:f>
      </x:c>
      <x:c r="Y434" s="10" t="str">
        <x:f>IF(ISNUMBER(K434),COUNTIFS($K$7:$K$1929,"&gt;"&amp;K434)+1,"")</x:f>
      </x:c>
      <x:c r="Z434" s="9" t="str"/>
      <x:c r="AA434" s="15" t="n">
        <x:v>46108</x:v>
      </x:c>
      <x:c r="AB434" s="9" t="str">
        <x:v>Unknown</x:v>
      </x:c>
    </x:row>
    <x:row r="435" ht="50" customHeight="1">
      <x:c r="A435" s="10" t="n">
        <x:f>IF(ISNUMBER(F435),RANK(F435,$F$7:$F$1929,0),"")</x:f>
        <x:v>404</x:v>
      </x:c>
      <x:c r="B435" s="9" t="str">
        <x:v>Dior</x:v>
      </x:c>
      <x:c r="C435" s="9" t="str">
        <x:v>Bois d'Argent</x:v>
      </x:c>
      <x:c r="D435" s="9" t="str">
        <x:v>Eau de Parfum</x:v>
      </x:c>
      <x:c r="E435" s="11" t="n">
        <x:v>2004</x:v>
      </x:c>
      <x:c r="F435" s="13" t="n">
        <x:v>8.1</x:v>
      </x:c>
      <x:c r="G435" s="10" t="n">
        <x:v>1535</x:v>
      </x:c>
      <x:c r="H435" s="12" t="n">
        <x:v>4.21</x:v>
      </x:c>
      <x:c r="I435" s="10" t="n">
        <x:v>2693</x:v>
      </x:c>
      <x:c r="J435" s="12" t="str">
        <x:f>IF(AND(M435="URL identity aligns",ISNUMBER(F435),ISNUMBER(H435),G435&gt;0,I435&gt;0,SUM(V435:W435)&gt;0),(F435*V435+((H435-1)/4*10)*W435)/SUM(V435:W435),"")</x:f>
      </x:c>
      <x:c r="K435" s="12" t="str">
        <x:f>IF(ISNUMBER(J435),(X435*J435+'Method'!$B$10*'Method'!$B$11)/(X435+'Method'!$B$10),"")</x:f>
      </x:c>
      <x:c r="L435" s="10" t="str">
        <x:f>IF(ISNUMBER(J435),COUNTIFS($J$7:$J$1929,"&gt;"&amp;J435)+1,"")</x:f>
      </x:c>
      <x:c r="M435" s="9" t="str">
        <x:v>Review required</x:v>
      </x:c>
      <x:c r="N435" s="9" t="str">
        <x:v>Concentration not explicit on both saved identities</x:v>
      </x:c>
      <x:c r="O435" s="9" t="str">
        <x:v>https://www.parfumo.com/Perfumes/Dior/bois-d-argent-eau-de-parfum</x:v>
      </x:c>
      <x:c r="P435" s="9" t="str">
        <x:v>https://www.fragrantica.com/perfume/Dior/Bois-d-Argent-1377.html</x:v>
      </x:c>
      <x:c r="Q435" s="9" t="str">
        <x:v>https://media.parfumo.com/perfumes/ac/acf2ac-bois-d-argent-dior_1200.jpg?width=720&amp;aspect_ratio=1:1</x:v>
      </x:c>
      <x:c r="R435" s="9" t="str">
        <x:v>https://fimgs.net/mdimg/perfume-thumbs/375x500.1377.jpg</x:v>
      </x:c>
      <x:c r="S435" s="9" t="str">
        <x:v>Bois d'Argent</x:v>
      </x:c>
      <x:c r="T435" s="11" t="str">
        <x:v>2004</x:v>
      </x:c>
      <x:c r="U435" s="10" t="n">
        <x:v>503</x:v>
      </x:c>
      <x:c r="V435" s="14" t="n">
        <x:f>IF(AND(ISNUMBER(G435),G435&gt;0),LOG10(G435)*'Method'!$B$8,"")</x:f>
        <x:v>3.82333005577584</x:v>
      </x:c>
      <x:c r="W435" s="14" t="n">
        <x:f>IF(AND(ISNUMBER(I435),I435&gt;0),LOG10(I435)*'Method'!$B$9,"")</x:f>
        <x:v>2.7441890827292084</x:v>
      </x:c>
      <x:c r="X435" s="10" t="str">
        <x:f>IF(ISNUMBER(J435),SUM(G435,I435),"")</x:f>
      </x:c>
      <x:c r="Y435" s="10" t="str">
        <x:f>IF(ISNUMBER(K435),COUNTIFS($K$7:$K$1929,"&gt;"&amp;K435)+1,"")</x:f>
      </x:c>
      <x:c r="Z435" s="9" t="str"/>
      <x:c r="AA435" s="15" t="n">
        <x:v>46108</x:v>
      </x:c>
      <x:c r="AB435" s="9" t="str">
        <x:v>Unknown</x:v>
      </x:c>
    </x:row>
    <x:row r="436" ht="50" customHeight="1">
      <x:c r="A436" s="10" t="n">
        <x:f>IF(ISNUMBER(F436),RANK(F436,$F$7:$F$1929,0),"")</x:f>
        <x:v>404</x:v>
      </x:c>
      <x:c r="B436" s="9" t="str">
        <x:v>Marc Antoine Barrois</x:v>
      </x:c>
      <x:c r="C436" s="9" t="str">
        <x:v>Tilia Marc-Antoine Barrois</x:v>
      </x:c>
      <x:c r="D436" s="9" t="str">
        <x:v>Not recorded</x:v>
      </x:c>
      <x:c r="E436" s="11" t="n">
        <x:v>2024</x:v>
      </x:c>
      <x:c r="F436" s="13" t="n">
        <x:v>8.1</x:v>
      </x:c>
      <x:c r="G436" s="10" t="n">
        <x:v>1531</x:v>
      </x:c>
      <x:c r="H436" s="12" t="n">
        <x:v>4.09</x:v>
      </x:c>
      <x:c r="I436" s="10" t="n">
        <x:v>4816</x:v>
      </x:c>
      <x:c r="J436" s="12" t="str">
        <x:f>IF(AND(M436="URL identity aligns",ISNUMBER(F436),ISNUMBER(H436),G436&gt;0,I436&gt;0,SUM(V436:W436)&gt;0),(F436*V436+((H436-1)/4*10)*W436)/SUM(V436:W436),"")</x:f>
      </x:c>
      <x:c r="K436" s="12" t="str">
        <x:f>IF(ISNUMBER(J436),(X436*J436+'Method'!$B$10*'Method'!$B$11)/(X436+'Method'!$B$10),"")</x:f>
      </x:c>
      <x:c r="L436" s="10" t="str">
        <x:f>IF(ISNUMBER(J436),COUNTIFS($J$7:$J$1929,"&gt;"&amp;J436)+1,"")</x:f>
      </x:c>
      <x:c r="M436" s="9" t="str">
        <x:v>Review required</x:v>
      </x:c>
      <x:c r="N436" s="9" t="str">
        <x:v>Concentration not explicit on both saved identities</x:v>
      </x:c>
      <x:c r="O436" s="9" t="str">
        <x:v>https://www.parfumo.com/Perfumes/Marc_Antoine_Barrois/tilia</x:v>
      </x:c>
      <x:c r="P436" s="9" t="str">
        <x:v>https://www.fragrantica.com/perfume/Marc-Antoine-Barrois/Tilia-91688.html</x:v>
      </x:c>
      <x:c r="Q436" s="9" t="str">
        <x:v>https://media.parfumo.com/perfumes/16/16e532-tilia-marc-antoine-barrois_1200.jpg?width=720&amp;aspect_ratio=1:1</x:v>
      </x:c>
      <x:c r="R436" s="9" t="str">
        <x:v>https://fimgs.net/mdimg/perfume-thumbs/375x500.91688.jpg</x:v>
      </x:c>
      <x:c r="S436" s="9" t="str">
        <x:v>Tilia Marc-Antoine Barrois</x:v>
      </x:c>
      <x:c r="T436" s="11" t="str">
        <x:v>2024</x:v>
      </x:c>
      <x:c r="U436" s="10" t="n">
        <x:v>1016</x:v>
      </x:c>
      <x:c r="V436" s="14" t="n">
        <x:f>IF(AND(ISNUMBER(G436),G436&gt;0),LOG10(G436)*'Method'!$B$8,"")</x:f>
        <x:v>3.8219702288379116</x:v>
      </x:c>
      <x:c r="W436" s="14" t="n">
        <x:f>IF(AND(ISNUMBER(I436),I436&gt;0),LOG10(I436)*'Method'!$B$9,"")</x:f>
        <x:v>2.9461491825998163</x:v>
      </x:c>
      <x:c r="X436" s="10" t="str">
        <x:f>IF(ISNUMBER(J436),SUM(G436,I436),"")</x:f>
      </x:c>
      <x:c r="Y436" s="10" t="str">
        <x:f>IF(ISNUMBER(K436),COUNTIFS($K$7:$K$1929,"&gt;"&amp;K436)+1,"")</x:f>
      </x:c>
      <x:c r="Z436" s="9" t="str"/>
      <x:c r="AA436" s="15" t="n">
        <x:v>46108</x:v>
      </x:c>
      <x:c r="AB436" s="9" t="str">
        <x:v>Unknown</x:v>
      </x:c>
    </x:row>
    <x:row r="437" ht="50" customHeight="1">
      <x:c r="A437" s="10" t="n">
        <x:f>IF(ISNUMBER(F437),RANK(F437,$F$7:$F$1929,0),"")</x:f>
        <x:v>404</x:v>
      </x:c>
      <x:c r="B437" s="9" t="str">
        <x:v>Maison Francis Kurkdjian</x:v>
      </x:c>
      <x:c r="C437" s="9" t="str">
        <x:v>Gentle Fluidity (Gold)</x:v>
      </x:c>
      <x:c r="D437" s="9" t="str">
        <x:v>Not recorded</x:v>
      </x:c>
      <x:c r="E437" s="11" t="n">
        <x:v>2019</x:v>
      </x:c>
      <x:c r="F437" s="13" t="n">
        <x:v>8.1</x:v>
      </x:c>
      <x:c r="G437" s="10" t="n">
        <x:v>1524</x:v>
      </x:c>
      <x:c r="H437" s="12" t="n">
        <x:v>4.16</x:v>
      </x:c>
      <x:c r="I437" s="10" t="n">
        <x:v>6652</x:v>
      </x:c>
      <x:c r="J437" s="12" t="str">
        <x:f>IF(AND(M437="URL identity aligns",ISNUMBER(F437),ISNUMBER(H437),G437&gt;0,I437&gt;0,SUM(V437:W437)&gt;0),(F437*V437+((H437-1)/4*10)*W437)/SUM(V437:W437),"")</x:f>
      </x:c>
      <x:c r="K437" s="12" t="str">
        <x:f>IF(ISNUMBER(J437),(X437*J437+'Method'!$B$10*'Method'!$B$11)/(X437+'Method'!$B$10),"")</x:f>
      </x:c>
      <x:c r="L437" s="10" t="str">
        <x:f>IF(ISNUMBER(J437),COUNTIFS($J$7:$J$1929,"&gt;"&amp;J437)+1,"")</x:f>
      </x:c>
      <x:c r="M437" s="9" t="str">
        <x:v>Review required</x:v>
      </x:c>
      <x:c r="N437" s="9" t="str">
        <x:v>Concentration not explicit on both saved identities</x:v>
      </x:c>
      <x:c r="O437" s="9" t="str">
        <x:v>https://www.parfumo.com/Perfumes/Maison_Francis_Kurkdjian/gentle-fluidity-gold</x:v>
      </x:c>
      <x:c r="P437" s="9" t="str">
        <x:v>https://www.fragrantica.com/perfume/Maison-Francis-Kurkdjian/Gentle-Fluidity-Gold-53401.html</x:v>
      </x:c>
      <x:c r="Q437" s="9" t="str">
        <x:v>https://media.parfumo.com/perfumes/e9/e92069-gentle-fluidity-gold-maison-francis-kurkdjian_1200.jpg?width=720&amp;aspect_ratio=1:1</x:v>
      </x:c>
      <x:c r="R437" s="9" t="str">
        <x:v>https://fimgs.net/mdimg/perfume-thumbs/375x500.53401.jpg</x:v>
      </x:c>
      <x:c r="S437" s="9" t="str">
        <x:v>Gentle Fluidity (Gold)</x:v>
      </x:c>
      <x:c r="T437" s="11" t="str">
        <x:v>2019</x:v>
      </x:c>
      <x:c r="U437" s="10" t="n">
        <x:v>1249</x:v>
      </x:c>
      <x:c r="V437" s="14" t="n">
        <x:f>IF(AND(ISNUMBER(G437),G437&gt;0),LOG10(G437)*'Method'!$B$8,"")</x:f>
        <x:v>3.819581960404296</x:v>
      </x:c>
      <x:c r="W437" s="14" t="n">
        <x:f>IF(AND(ISNUMBER(I437),I437&gt;0),LOG10(I437)*'Method'!$B$9,"")</x:f>
        <x:v>3.0583617924379842</x:v>
      </x:c>
      <x:c r="X437" s="10" t="str">
        <x:f>IF(ISNUMBER(J437),SUM(G437,I437),"")</x:f>
      </x:c>
      <x:c r="Y437" s="10" t="str">
        <x:f>IF(ISNUMBER(K437),COUNTIFS($K$7:$K$1929,"&gt;"&amp;K437)+1,"")</x:f>
      </x:c>
      <x:c r="Z437" s="9" t="str"/>
      <x:c r="AA437" s="15" t="n">
        <x:v>46108</x:v>
      </x:c>
      <x:c r="AB437" s="9" t="str">
        <x:v>Unknown</x:v>
      </x:c>
    </x:row>
    <x:row r="438" ht="50" customHeight="1">
      <x:c r="A438" s="10" t="n">
        <x:f>IF(ISNUMBER(F438),RANK(F438,$F$7:$F$1929,0),"")</x:f>
        <x:v>404</x:v>
      </x:c>
      <x:c r="B438" s="9" t="str">
        <x:v>Penhaligon’s</x:v>
      </x:c>
      <x:c r="C438" s="9" t="str">
        <x:v>The Tragedy of Lord George</x:v>
      </x:c>
      <x:c r="D438" s="9" t="str">
        <x:v>Not recorded</x:v>
      </x:c>
      <x:c r="E438" s="11" t="n">
        <x:v>2016</x:v>
      </x:c>
      <x:c r="F438" s="13" t="n">
        <x:v>8.1</x:v>
      </x:c>
      <x:c r="G438" s="10" t="n">
        <x:v>1437</x:v>
      </x:c>
      <x:c r="H438" s="12" t="n">
        <x:v>4.11</x:v>
      </x:c>
      <x:c r="I438" s="10" t="n">
        <x:v>3028</x:v>
      </x:c>
      <x:c r="J438" s="12" t="str">
        <x:f>IF(AND(M438="URL identity aligns",ISNUMBER(F438),ISNUMBER(H438),G438&gt;0,I438&gt;0,SUM(V438:W438)&gt;0),(F438*V438+((H438-1)/4*10)*W438)/SUM(V438:W438),"")</x:f>
      </x:c>
      <x:c r="K438" s="12" t="str">
        <x:f>IF(ISNUMBER(J438),(X438*J438+'Method'!$B$10*'Method'!$B$11)/(X438+'Method'!$B$10),"")</x:f>
      </x:c>
      <x:c r="L438" s="10" t="str">
        <x:f>IF(ISNUMBER(J438),COUNTIFS($J$7:$J$1929,"&gt;"&amp;J438)+1,"")</x:f>
      </x:c>
      <x:c r="M438" s="9" t="str">
        <x:v>Review required</x:v>
      </x:c>
      <x:c r="N438" s="9" t="str">
        <x:v>Brand differs between product URLs; Export brand differs from Parfumo URL; Concentration not explicit on both saved identities</x:v>
      </x:c>
      <x:c r="O438" s="9" t="str">
        <x:v>https://www.parfumo.com/Perfumes/Penhaligons/the-tragedy-of-lord-george</x:v>
      </x:c>
      <x:c r="P438" s="9" t="str">
        <x:v>https://www.fragrantica.com/perfume/Penhaligon-s/The-Tragedy-of-Lord-George-40716.html</x:v>
      </x:c>
      <x:c r="Q438" s="9" t="str">
        <x:v>https://media.parfumo.com/perfumes/6c/6cde67-the-tragedy-of-lord-george-penhaligon-s_1200.jpg?width=720&amp;aspect_ratio=1:1</x:v>
      </x:c>
      <x:c r="R438" s="9" t="str">
        <x:v>https://fimgs.net/mdimg/perfume-thumbs/375x500.40716.jpg</x:v>
      </x:c>
      <x:c r="S438" s="9" t="str">
        <x:v>The Tragedy of Lord George Penhaligon's</x:v>
      </x:c>
      <x:c r="T438" s="11" t="str">
        <x:v>2016</x:v>
      </x:c>
      <x:c r="U438" s="10" t="n">
        <x:v>1056</x:v>
      </x:c>
      <x:c r="V438" s="14" t="n">
        <x:f>IF(AND(ISNUMBER(G438),G438&gt;0),LOG10(G438)*'Method'!$B$8,"")</x:f>
        <x:v>3.7889481217610754</x:v>
      </x:c>
      <x:c r="W438" s="14" t="n">
        <x:f>IF(AND(ISNUMBER(I438),I438&gt;0),LOG10(I438)*'Method'!$B$9,"")</x:f>
        <x:v>2.784924696662424</x:v>
      </x:c>
      <x:c r="X438" s="10" t="str">
        <x:f>IF(ISNUMBER(J438),SUM(G438,I438),"")</x:f>
      </x:c>
      <x:c r="Y438" s="10" t="str">
        <x:f>IF(ISNUMBER(K438),COUNTIFS($K$7:$K$1929,"&gt;"&amp;K438)+1,"")</x:f>
      </x:c>
      <x:c r="Z438" s="9" t="str">
        <x:v>Removed repeated brand suffix from display name</x:v>
      </x:c>
      <x:c r="AA438" s="15" t="n">
        <x:v>46108</x:v>
      </x:c>
      <x:c r="AB438" s="9" t="str">
        <x:v>Unknown</x:v>
      </x:c>
    </x:row>
    <x:row r="439" ht="50" customHeight="1">
      <x:c r="A439" s="10" t="n">
        <x:f>IF(ISNUMBER(F439),RANK(F439,$F$7:$F$1929,0),"")</x:f>
        <x:v>404</x:v>
      </x:c>
      <x:c r="B439" s="9" t="str">
        <x:v>Initio</x:v>
      </x:c>
      <x:c r="C439" s="9" t="str">
        <x:v>Absolute Aphrodisiac</x:v>
      </x:c>
      <x:c r="D439" s="9" t="str">
        <x:v>Absolu</x:v>
      </x:c>
      <x:c r="E439" s="11" t="n">
        <x:v>2015</x:v>
      </x:c>
      <x:c r="F439" s="13" t="n">
        <x:v>8.1</x:v>
      </x:c>
      <x:c r="G439" s="10" t="n">
        <x:v>1403</x:v>
      </x:c>
      <x:c r="H439" s="12" t="n">
        <x:v>4.28</x:v>
      </x:c>
      <x:c r="I439" s="10" t="n">
        <x:v>4403</x:v>
      </x:c>
      <x:c r="J439" s="12" t="str">
        <x:f>IF(AND(M439="URL identity aligns",ISNUMBER(F439),ISNUMBER(H439),G439&gt;0,I439&gt;0,SUM(V439:W439)&gt;0),(F439*V439+((H439-1)/4*10)*W439)/SUM(V439:W439),"")</x:f>
      </x:c>
      <x:c r="K439" s="12" t="str">
        <x:f>IF(ISNUMBER(J439),(X439*J439+'Method'!$B$10*'Method'!$B$11)/(X439+'Method'!$B$10),"")</x:f>
      </x:c>
      <x:c r="L439" s="10" t="str">
        <x:f>IF(ISNUMBER(J439),COUNTIFS($J$7:$J$1929,"&gt;"&amp;J439)+1,"")</x:f>
      </x:c>
      <x:c r="M439" s="9" t="str">
        <x:v>Review required</x:v>
      </x:c>
      <x:c r="N439" s="9" t="str">
        <x:v>Concentration not explicit on both saved identities</x:v>
      </x:c>
      <x:c r="O439" s="9" t="str">
        <x:v>https://www.parfumo.com/Perfumes/Initio/Absolute_Aphrodisiac</x:v>
      </x:c>
      <x:c r="P439" s="9" t="str">
        <x:v>https://www.fragrantica.com/perfume/Initio-Parfums-Prives/Absolute-Aphrodisiac-30989.html</x:v>
      </x:c>
      <x:c r="Q439" s="9" t="str">
        <x:v>https://media.parfumo.com/perfumes/0f/0f3319-absolute-aphrodisiac-initio_1200.jpg?width=720&amp;aspect_ratio=1:1</x:v>
      </x:c>
      <x:c r="R439" s="9" t="str">
        <x:v>https://fimgs.net/mdimg/perfume-thumbs/375x500.30989.jpg</x:v>
      </x:c>
      <x:c r="S439" s="9" t="str">
        <x:v>Absolute Aphrodisiac</x:v>
      </x:c>
      <x:c r="T439" s="11" t="str">
        <x:v>2015</x:v>
      </x:c>
      <x:c r="U439" s="10" t="n">
        <x:v>38</x:v>
      </x:c>
      <x:c r="V439" s="14" t="n">
        <x:f>IF(AND(ISNUMBER(G439),G439&gt;0),LOG10(G439)*'Method'!$B$8,"")</x:f>
        <x:v>3.776469205234032</x:v>
      </x:c>
      <x:c r="W439" s="14" t="n">
        <x:f>IF(AND(ISNUMBER(I439),I439&gt;0),LOG10(I439)*'Method'!$B$9,"")</x:f>
        <x:v>2.914998948367624</x:v>
      </x:c>
      <x:c r="X439" s="10" t="str">
        <x:f>IF(ISNUMBER(J439),SUM(G439,I439),"")</x:f>
      </x:c>
      <x:c r="Y439" s="10" t="str">
        <x:f>IF(ISNUMBER(K439),COUNTIFS($K$7:$K$1929,"&gt;"&amp;K439)+1,"")</x:f>
      </x:c>
      <x:c r="Z439" s="9" t="str"/>
      <x:c r="AA439" s="15" t="n">
        <x:v>46108</x:v>
      </x:c>
      <x:c r="AB439" s="9" t="str">
        <x:v>Unknown</x:v>
      </x:c>
    </x:row>
    <x:row r="440" ht="50" customHeight="1">
      <x:c r="A440" s="10" t="n">
        <x:f>IF(ISNUMBER(F440),RANK(F440,$F$7:$F$1929,0),"")</x:f>
        <x:v>404</x:v>
      </x:c>
      <x:c r="B440" s="9" t="str">
        <x:v>Tom Ford</x:v>
      </x:c>
      <x:c r="C440" s="9" t="str">
        <x:v>Eau de Soleil Blanc</x:v>
      </x:c>
      <x:c r="D440" s="9" t="str">
        <x:v>Not recorded</x:v>
      </x:c>
      <x:c r="E440" s="11" t="n">
        <x:v>2017</x:v>
      </x:c>
      <x:c r="F440" s="13" t="n">
        <x:v>8.1</x:v>
      </x:c>
      <x:c r="G440" s="10" t="n">
        <x:v>1380</x:v>
      </x:c>
      <x:c r="H440" s="12" t="n">
        <x:v>4.18</x:v>
      </x:c>
      <x:c r="I440" s="10" t="n">
        <x:v>527</x:v>
      </x:c>
      <x:c r="J440" s="12" t="str">
        <x:f>IF(AND(M440="URL identity aligns",ISNUMBER(F440),ISNUMBER(H440),G440&gt;0,I440&gt;0,SUM(V440:W440)&gt;0),(F440*V440+((H440-1)/4*10)*W440)/SUM(V440:W440),"")</x:f>
      </x:c>
      <x:c r="K440" s="12" t="str">
        <x:f>IF(ISNUMBER(J440),(X440*J440+'Method'!$B$10*'Method'!$B$11)/(X440+'Method'!$B$10),"")</x:f>
      </x:c>
      <x:c r="L440" s="10" t="str">
        <x:f>IF(ISNUMBER(J440),COUNTIFS($J$7:$J$1929,"&gt;"&amp;J440)+1,"")</x:f>
      </x:c>
      <x:c r="M440" s="9" t="str">
        <x:v>Review required</x:v>
      </x:c>
      <x:c r="N440" s="9" t="str">
        <x:v>Product, variant, gender or year terms differ between URLs; Concentration not explicit on both saved identities</x:v>
      </x:c>
      <x:c r="O440" s="9" t="str">
        <x:v>https://www.parfumo.com/Perfumes/Tom_Ford/Eau_de_Soleil_Blanc</x:v>
      </x:c>
      <x:c r="P440" s="9" t="str">
        <x:v>https://www.fragrantica.com/perfume/Tom-Ford/Eau-de-Soleil-Blanc-2025-103777.html</x:v>
      </x:c>
      <x:c r="Q440" s="9" t="str">
        <x:v>https://media.parfumo.com/perfumes/a5/a5a1cb_eau-de-soleil-blanc-tom-ford_1200.jpg?width=720&amp;aspect_ratio=1:1</x:v>
      </x:c>
      <x:c r="R440" s="9" t="str">
        <x:v>https://fimgs.net/mdimg/perfume-thumbs/375x500.103777.jpg</x:v>
      </x:c>
      <x:c r="S440" s="9" t="str">
        <x:v>Eau de Soleil Blanc</x:v>
      </x:c>
      <x:c r="T440" s="11" t="str">
        <x:v>2017</x:v>
      </x:c>
      <x:c r="U440" s="10" t="n">
        <x:v>1894</x:v>
      </x:c>
      <x:c r="V440" s="14" t="n">
        <x:f>IF(AND(ISNUMBER(G440),G440&gt;0),LOG10(G440)*'Method'!$B$8,"")</x:f>
        <x:v>3.7678549036814877</x:v>
      </x:c>
      <x:c r="W440" s="14" t="n">
        <x:f>IF(AND(ISNUMBER(I440),I440&gt;0),LOG10(I440)*'Method'!$B$9,"")</x:f>
        <x:v>2.17744849217004</x:v>
      </x:c>
      <x:c r="X440" s="10" t="str">
        <x:f>IF(ISNUMBER(J440),SUM(G440,I440),"")</x:f>
      </x:c>
      <x:c r="Y440" s="10" t="str">
        <x:f>IF(ISNUMBER(K440),COUNTIFS($K$7:$K$1929,"&gt;"&amp;K440)+1,"")</x:f>
      </x:c>
      <x:c r="Z440" s="9" t="str"/>
      <x:c r="AA440" s="15" t="n">
        <x:v>46108</x:v>
      </x:c>
      <x:c r="AB440" s="9" t="str">
        <x:v>Unknown</x:v>
      </x:c>
    </x:row>
    <x:row r="441" ht="50" customHeight="1">
      <x:c r="A441" s="10" t="n">
        <x:f>IF(ISNUMBER(F441),RANK(F441,$F$7:$F$1929,0),"")</x:f>
        <x:v>404</x:v>
      </x:c>
      <x:c r="B441" s="9" t="str">
        <x:v>Kilian</x:v>
      </x:c>
      <x:c r="C441" s="9" t="str">
        <x:v>Intoxicated</x:v>
      </x:c>
      <x:c r="D441" s="9" t="str">
        <x:v>Not recorded</x:v>
      </x:c>
      <x:c r="E441" s="11" t="n">
        <x:v>2014</x:v>
      </x:c>
      <x:c r="F441" s="13" t="n">
        <x:v>8.1</x:v>
      </x:c>
      <x:c r="G441" s="10" t="n">
        <x:v>1365</x:v>
      </x:c>
      <x:c r="H441" s="12" t="n">
        <x:v>4.11</x:v>
      </x:c>
      <x:c r="I441" s="10" t="n">
        <x:v>4602</x:v>
      </x:c>
      <x:c r="J441" s="12" t="str">
        <x:f>IF(AND(M441="URL identity aligns",ISNUMBER(F441),ISNUMBER(H441),G441&gt;0,I441&gt;0,SUM(V441:W441)&gt;0),(F441*V441+((H441-1)/4*10)*W441)/SUM(V441:W441),"")</x:f>
      </x:c>
      <x:c r="K441" s="12" t="str">
        <x:f>IF(ISNUMBER(J441),(X441*J441+'Method'!$B$10*'Method'!$B$11)/(X441+'Method'!$B$10),"")</x:f>
      </x:c>
      <x:c r="L441" s="10" t="str">
        <x:f>IF(ISNUMBER(J441),COUNTIFS($J$7:$J$1929,"&gt;"&amp;J441)+1,"")</x:f>
      </x:c>
      <x:c r="M441" s="9" t="str">
        <x:v>Review required</x:v>
      </x:c>
      <x:c r="N441" s="9" t="str">
        <x:v>Concentration not explicit on both saved identities</x:v>
      </x:c>
      <x:c r="O441" s="9" t="str">
        <x:v>https://www.parfumo.com/Perfumes/Kilian/Intoxicated</x:v>
      </x:c>
      <x:c r="P441" s="9" t="str">
        <x:v>https://www.fragrantica.com/perfume/By-Kilian/Intoxicated-25991.html</x:v>
      </x:c>
      <x:c r="Q441" s="9" t="str">
        <x:v>https://media.parfumo.com/perfumes/19/19f33f-intoxicated-kilian_1200.jpg?width=720&amp;aspect_ratio=1:1</x:v>
      </x:c>
      <x:c r="R441" s="9" t="str">
        <x:v>https://fimgs.net/mdimg/perfume-thumbs/375x500.25991.jpg</x:v>
      </x:c>
      <x:c r="S441" s="9" t="str">
        <x:v>Intoxicated</x:v>
      </x:c>
      <x:c r="T441" s="11" t="str">
        <x:v>2014</x:v>
      </x:c>
      <x:c r="U441" s="10" t="n">
        <x:v>94</x:v>
      </x:c>
      <x:c r="V441" s="14" t="n">
        <x:f>IF(AND(ISNUMBER(G441),G441&gt;0),LOG10(G441)*'Method'!$B$8,"")</x:f>
        <x:v>3.7621591816521236</x:v>
      </x:c>
      <x:c r="W441" s="14" t="n">
        <x:f>IF(AND(ISNUMBER(I441),I441&gt;0),LOG10(I441)*'Method'!$B$9,"")</x:f>
        <x:v>2.9303572914660965</x:v>
      </x:c>
      <x:c r="X441" s="10" t="str">
        <x:f>IF(ISNUMBER(J441),SUM(G441,I441),"")</x:f>
      </x:c>
      <x:c r="Y441" s="10" t="str">
        <x:f>IF(ISNUMBER(K441),COUNTIFS($K$7:$K$1929,"&gt;"&amp;K441)+1,"")</x:f>
      </x:c>
      <x:c r="Z441" s="9" t="str"/>
      <x:c r="AA441" s="15" t="n">
        <x:v>46108</x:v>
      </x:c>
      <x:c r="AB441" s="9" t="str">
        <x:v>Unknown</x:v>
      </x:c>
    </x:row>
    <x:row r="442" ht="50" customHeight="1">
      <x:c r="A442" s="10" t="n">
        <x:f>IF(ISNUMBER(F442),RANK(F442,$F$7:$F$1929,0),"")</x:f>
        <x:v>404</x:v>
      </x:c>
      <x:c r="B442" s="9" t="str">
        <x:v>Nasomatto</x:v>
      </x:c>
      <x:c r="C442" s="9" t="str">
        <x:v>Duro</x:v>
      </x:c>
      <x:c r="D442" s="9" t="str">
        <x:v>Extrait de Parfum</x:v>
      </x:c>
      <x:c r="E442" s="11" t="n">
        <x:v>2007</x:v>
      </x:c>
      <x:c r="F442" s="13" t="n">
        <x:v>8.1</x:v>
      </x:c>
      <x:c r="G442" s="10" t="n">
        <x:v>1247</x:v>
      </x:c>
      <x:c r="H442" s="12" t="n">
        <x:v>4.2</x:v>
      </x:c>
      <x:c r="I442" s="10" t="n">
        <x:v>2966</x:v>
      </x:c>
      <x:c r="J442" s="12" t="str">
        <x:f>IF(AND(M442="URL identity aligns",ISNUMBER(F442),ISNUMBER(H442),G442&gt;0,I442&gt;0,SUM(V442:W442)&gt;0),(F442*V442+((H442-1)/4*10)*W442)/SUM(V442:W442),"")</x:f>
      </x:c>
      <x:c r="K442" s="12" t="str">
        <x:f>IF(ISNUMBER(J442),(X442*J442+'Method'!$B$10*'Method'!$B$11)/(X442+'Method'!$B$10),"")</x:f>
      </x:c>
      <x:c r="L442" s="10" t="str">
        <x:f>IF(ISNUMBER(J442),COUNTIFS($J$7:$J$1929,"&gt;"&amp;J442)+1,"")</x:f>
      </x:c>
      <x:c r="M442" s="9" t="str">
        <x:v>Review required</x:v>
      </x:c>
      <x:c r="N442" s="9" t="str">
        <x:v>Concentration not explicit on both saved identities</x:v>
      </x:c>
      <x:c r="O442" s="9" t="str">
        <x:v>https://www.parfumo.com/Perfumes/Nasomatto/Duro</x:v>
      </x:c>
      <x:c r="P442" s="9" t="str">
        <x:v>https://www.fragrantica.com/perfume/Nasomatto/Duro-4291.html</x:v>
      </x:c>
      <x:c r="Q442" s="9" t="str">
        <x:v>https://media.parfumo.com/perfumes/e8/e82d6b-duro-extrait-de-parfum-nasomatto_1200.jpg?width=720&amp;aspect_ratio=1:1</x:v>
      </x:c>
      <x:c r="R442" s="9" t="str">
        <x:v>https://fimgs.net/mdimg/perfume-thumbs/375x500.4291.jpg</x:v>
      </x:c>
      <x:c r="S442" s="9" t="str">
        <x:v>Duro</x:v>
      </x:c>
      <x:c r="T442" s="11" t="str">
        <x:v>2007</x:v>
      </x:c>
      <x:c r="U442" s="10" t="n">
        <x:v>660</x:v>
      </x:c>
      <x:c r="V442" s="14" t="n">
        <x:f>IF(AND(ISNUMBER(G442),G442&gt;0),LOG10(G442)*'Method'!$B$8,"")</x:f>
        <x:v>3.715039744174248</x:v>
      </x:c>
      <x:c r="W442" s="14" t="n">
        <x:f>IF(AND(ISNUMBER(I442),I442&gt;0),LOG10(I442)*'Method'!$B$9,"")</x:f>
        <x:v>2.777736917353888</x:v>
      </x:c>
      <x:c r="X442" s="10" t="str">
        <x:f>IF(ISNUMBER(J442),SUM(G442,I442),"")</x:f>
      </x:c>
      <x:c r="Y442" s="10" t="str">
        <x:f>IF(ISNUMBER(K442),COUNTIFS($K$7:$K$1929,"&gt;"&amp;K442)+1,"")</x:f>
      </x:c>
      <x:c r="Z442" s="9" t="str"/>
      <x:c r="AA442" s="15" t="n">
        <x:v>46108</x:v>
      </x:c>
      <x:c r="AB442" s="9" t="str">
        <x:v>Unknown</x:v>
      </x:c>
    </x:row>
    <x:row r="443" ht="50" customHeight="1">
      <x:c r="A443" s="10" t="n">
        <x:f>IF(ISNUMBER(F443),RANK(F443,$F$7:$F$1929,0),"")</x:f>
        <x:v>404</x:v>
      </x:c>
      <x:c r="B443" s="9" t="str">
        <x:v>Louis Vuitton</x:v>
      </x:c>
      <x:c r="C443" s="9" t="str">
        <x:v>Nouveau Monde</x:v>
      </x:c>
      <x:c r="D443" s="9" t="str">
        <x:v>Not recorded</x:v>
      </x:c>
      <x:c r="E443" s="11" t="n">
        <x:v>2018</x:v>
      </x:c>
      <x:c r="F443" s="13" t="n">
        <x:v>8.1</x:v>
      </x:c>
      <x:c r="G443" s="10" t="n">
        <x:v>1241</x:v>
      </x:c>
      <x:c r="H443" s="12" t="n">
        <x:v>4.21</x:v>
      </x:c>
      <x:c r="I443" s="10" t="n">
        <x:v>1366</x:v>
      </x:c>
      <x:c r="J443" s="12" t="str">
        <x:f>IF(AND(M443="URL identity aligns",ISNUMBER(F443),ISNUMBER(H443),G443&gt;0,I443&gt;0,SUM(V443:W443)&gt;0),(F443*V443+((H443-1)/4*10)*W443)/SUM(V443:W443),"")</x:f>
      </x:c>
      <x:c r="K443" s="12" t="str">
        <x:f>IF(ISNUMBER(J443),(X443*J443+'Method'!$B$10*'Method'!$B$11)/(X443+'Method'!$B$10),"")</x:f>
      </x:c>
      <x:c r="L443" s="10" t="str">
        <x:f>IF(ISNUMBER(J443),COUNTIFS($J$7:$J$1929,"&gt;"&amp;J443)+1,"")</x:f>
      </x:c>
      <x:c r="M443" s="9" t="str">
        <x:v>Review required</x:v>
      </x:c>
      <x:c r="N443" s="9" t="str">
        <x:v>Concentration not explicit on both saved identities</x:v>
      </x:c>
      <x:c r="O443" s="9" t="str">
        <x:v>https://www.parfumo.com/Perfumes/Louis_Vuitton/Nouveau_Monde</x:v>
      </x:c>
      <x:c r="P443" s="9" t="str">
        <x:v>https://www.fragrantica.com/perfume/Louis-Vuitton/Nouveau-Monde-49753.html</x:v>
      </x:c>
      <x:c r="Q443" s="9" t="str">
        <x:v>https://media.parfumo.com/perfumes/c4/c41499-nouveau-monde-louis-vuitton_1200.jpg?width=720&amp;aspect_ratio=1:1</x:v>
      </x:c>
      <x:c r="R443" s="9" t="str">
        <x:v>https://fimgs.net/mdimg/perfume-thumbs/375x500.49753.jpg</x:v>
      </x:c>
      <x:c r="S443" s="9" t="str">
        <x:v>Nouveau Monde</x:v>
      </x:c>
      <x:c r="T443" s="11" t="str">
        <x:v>2018</x:v>
      </x:c>
      <x:c r="U443" s="10" t="n">
        <x:v>222</x:v>
      </x:c>
      <x:c r="V443" s="14" t="n">
        <x:f>IF(AND(ISNUMBER(G443),G443&gt;0),LOG10(G443)*'Method'!$B$8,"")</x:f>
        <x:v>3.7125261377984757</x:v>
      </x:c>
      <x:c r="W443" s="14" t="n">
        <x:f>IF(AND(ISNUMBER(I443),I443&gt;0),LOG10(I443)*'Method'!$B$9,"")</x:f>
        <x:v>2.508360559476408</x:v>
      </x:c>
      <x:c r="X443" s="10" t="str">
        <x:f>IF(ISNUMBER(J443),SUM(G443,I443),"")</x:f>
      </x:c>
      <x:c r="Y443" s="10" t="str">
        <x:f>IF(ISNUMBER(K443),COUNTIFS($K$7:$K$1929,"&gt;"&amp;K443)+1,"")</x:f>
      </x:c>
      <x:c r="Z443" s="9" t="str"/>
      <x:c r="AA443" s="15" t="n">
        <x:v>46108</x:v>
      </x:c>
      <x:c r="AB443" s="9" t="str">
        <x:v>Unknown</x:v>
      </x:c>
    </x:row>
    <x:row r="444" ht="50" customHeight="1">
      <x:c r="A444" s="10" t="n">
        <x:f>IF(ISNUMBER(F444),RANK(F444,$F$7:$F$1929,0),"")</x:f>
        <x:v>404</x:v>
      </x:c>
      <x:c r="B444" s="9" t="str">
        <x:v>Roja Parfums</x:v>
      </x:c>
      <x:c r="C444" s="9" t="str">
        <x:v>Oceania</x:v>
      </x:c>
      <x:c r="D444" s="9" t="str">
        <x:v>Eau de Parfum</x:v>
      </x:c>
      <x:c r="E444" s="11" t="n">
        <x:v>2019</x:v>
      </x:c>
      <x:c r="F444" s="13" t="n">
        <x:v>8.1</x:v>
      </x:c>
      <x:c r="G444" s="10" t="n">
        <x:v>1231</x:v>
      </x:c>
      <x:c r="H444" s="12" t="n">
        <x:v>4.17</x:v>
      </x:c>
      <x:c r="I444" s="10" t="n">
        <x:v>1547</x:v>
      </x:c>
      <x:c r="J444" s="12" t="str">
        <x:f>IF(AND(M444="URL identity aligns",ISNUMBER(F444),ISNUMBER(H444),G444&gt;0,I444&gt;0,SUM(V444:W444)&gt;0),(F444*V444+((H444-1)/4*10)*W444)/SUM(V444:W444),"")</x:f>
      </x:c>
      <x:c r="K444" s="12" t="str">
        <x:f>IF(ISNUMBER(J444),(X444*J444+'Method'!$B$10*'Method'!$B$11)/(X444+'Method'!$B$10),"")</x:f>
      </x:c>
      <x:c r="L444" s="10" t="str">
        <x:f>IF(ISNUMBER(J444),COUNTIFS($J$7:$J$1929,"&gt;"&amp;J444)+1,"")</x:f>
      </x:c>
      <x:c r="M444" s="9" t="str">
        <x:v>Review required</x:v>
      </x:c>
      <x:c r="N444" s="9" t="str">
        <x:v>Concentration not explicit on both saved identities</x:v>
      </x:c>
      <x:c r="O444" s="9" t="str">
        <x:v>https://www.parfumo.com/Perfumes/Roja_Parfums/oceania-eau-de-parfum</x:v>
      </x:c>
      <x:c r="P444" s="9" t="str">
        <x:v>https://www.fragrantica.com/perfume/Roja-Dove/Oceania-57385.html</x:v>
      </x:c>
      <x:c r="Q444" s="9" t="str">
        <x:v>https://media.parfumo.com/perfumes/23/23ce54-oceania-roja-parfums_1200.jpg?width=720&amp;aspect_ratio=1:1</x:v>
      </x:c>
      <x:c r="R444" s="9" t="str">
        <x:v>https://fimgs.net/mdimg/perfume-thumbs/375x500.57385.jpg</x:v>
      </x:c>
      <x:c r="S444" s="9" t="str">
        <x:v>Oceania</x:v>
      </x:c>
      <x:c r="T444" s="11" t="str">
        <x:v>2019</x:v>
      </x:c>
      <x:c r="U444" s="10" t="n">
        <x:v>236</x:v>
      </x:c>
      <x:c r="V444" s="14" t="n">
        <x:f>IF(AND(ISNUMBER(G444),G444&gt;0),LOG10(G444)*'Method'!$B$8,"")</x:f>
        <x:v>3.708309663517584</x:v>
      </x:c>
      <x:c r="W444" s="14" t="n">
        <x:f>IF(AND(ISNUMBER(I444),I444&gt;0),LOG10(I444)*'Method'!$B$9,"")</x:f>
        <x:v>2.551592250959496</x:v>
      </x:c>
      <x:c r="X444" s="10" t="str">
        <x:f>IF(ISNUMBER(J444),SUM(G444,I444),"")</x:f>
      </x:c>
      <x:c r="Y444" s="10" t="str">
        <x:f>IF(ISNUMBER(K444),COUNTIFS($K$7:$K$1929,"&gt;"&amp;K444)+1,"")</x:f>
      </x:c>
      <x:c r="Z444" s="9" t="str"/>
      <x:c r="AA444" s="15" t="n">
        <x:v>46108</x:v>
      </x:c>
      <x:c r="AB444" s="9" t="str">
        <x:v>Unknown</x:v>
      </x:c>
    </x:row>
    <x:row r="445" ht="50" customHeight="1">
      <x:c r="A445" s="10" t="n">
        <x:f>IF(ISNUMBER(F445),RANK(F445,$F$7:$F$1929,0),"")</x:f>
        <x:v>404</x:v>
      </x:c>
      <x:c r="B445" s="9" t="str">
        <x:v>Jo Malone</x:v>
      </x:c>
      <x:c r="C445" s="9" t="str">
        <x:v>Myrrh &amp; Tonka Jo Malone  Cologne Intense</x:v>
      </x:c>
      <x:c r="D445" s="9" t="str">
        <x:v>Cologne Intense</x:v>
      </x:c>
      <x:c r="E445" s="11" t="n">
        <x:v>2017</x:v>
      </x:c>
      <x:c r="F445" s="13" t="n">
        <x:v>8.1</x:v>
      </x:c>
      <x:c r="G445" s="10" t="n">
        <x:v>1201</x:v>
      </x:c>
      <x:c r="H445" s="12" t="n">
        <x:v>4.17</x:v>
      </x:c>
      <x:c r="I445" s="10" t="n">
        <x:v>175</x:v>
      </x:c>
      <x:c r="J445" s="12" t="str">
        <x:f>IF(AND(M445="URL identity aligns",ISNUMBER(F445),ISNUMBER(H445),G445&gt;0,I445&gt;0,SUM(V445:W445)&gt;0),(F445*V445+((H445-1)/4*10)*W445)/SUM(V445:W445),"")</x:f>
      </x:c>
      <x:c r="K445" s="12" t="str">
        <x:f>IF(ISNUMBER(J445),(X445*J445+'Method'!$B$10*'Method'!$B$11)/(X445+'Method'!$B$10),"")</x:f>
      </x:c>
      <x:c r="L445" s="10" t="str">
        <x:f>IF(ISNUMBER(J445),COUNTIFS($J$7:$J$1929,"&gt;"&amp;J445)+1,"")</x:f>
      </x:c>
      <x:c r="M445" s="9" t="str">
        <x:v>Review required</x:v>
      </x:c>
      <x:c r="N445" s="9" t="str">
        <x:v>Brand differs between product URLs</x:v>
      </x:c>
      <x:c r="O445" s="9" t="str">
        <x:v>https://www.parfumo.com/Perfumes/Jo_Malone/myrrh-tonka-cologne-intense</x:v>
      </x:c>
      <x:c r="P445" s="9" t="str">
        <x:v>https://www.fragrantica.com/perfume/Jo-Malone-London/Myrrh-Tonka-Cologne-Intense-55760.html</x:v>
      </x:c>
      <x:c r="Q445" s="9" t="str">
        <x:v>https://media.parfumo.com/perfumes/4a/4a026f-myrrh-tonka-jo-malone_1200.jpg?width=720&amp;aspect_ratio=1:1</x:v>
      </x:c>
      <x:c r="R445" s="9" t="str">
        <x:v>https://fimgs.net/mdimg/perfume-thumbs/375x500.55760.jpg</x:v>
      </x:c>
      <x:c r="S445" s="9" t="str">
        <x:v>Myrrh &amp; Tonka Jo Malone  Cologne Intense</x:v>
      </x:c>
      <x:c r="T445" s="11" t="str">
        <x:v>2017</x:v>
      </x:c>
      <x:c r="U445" s="10" t="n">
        <x:v>193</x:v>
      </x:c>
      <x:c r="V445" s="14" t="n">
        <x:f>IF(AND(ISNUMBER(G445),G445&gt;0),LOG10(G445)*'Method'!$B$8,"")</x:f>
        <x:v>3.695451608883492</x:v>
      </x:c>
      <x:c r="W445" s="14" t="n">
        <x:f>IF(AND(ISNUMBER(I445),I445&gt;0),LOG10(I445)*'Method'!$B$9,"")</x:f>
        <x:v>1.794430438949032</x:v>
      </x:c>
      <x:c r="X445" s="10" t="str">
        <x:f>IF(ISNUMBER(J445),SUM(G445,I445),"")</x:f>
      </x:c>
      <x:c r="Y445" s="10" t="str">
        <x:f>IF(ISNUMBER(K445),COUNTIFS($K$7:$K$1929,"&gt;"&amp;K445)+1,"")</x:f>
      </x:c>
      <x:c r="Z445" s="9" t="str"/>
      <x:c r="AA445" s="15" t="n">
        <x:v>46108</x:v>
      </x:c>
      <x:c r="AB445" s="9" t="str">
        <x:v>Unknown</x:v>
      </x:c>
    </x:row>
    <x:row r="446" ht="50" customHeight="1">
      <x:c r="A446" s="10" t="n">
        <x:f>IF(ISNUMBER(F446),RANK(F446,$F$7:$F$1929,0),"")</x:f>
        <x:v>404</x:v>
      </x:c>
      <x:c r="B446" s="9" t="str">
        <x:v>Afnan</x:v>
      </x:c>
      <x:c r="C446" s="9" t="str">
        <x:v>Supremacy Not Only Intense Afnan Perfumes</x:v>
      </x:c>
      <x:c r="D446" s="9" t="str">
        <x:v>Intense</x:v>
      </x:c>
      <x:c r="E446" s="11" t="n">
        <x:v>2021</x:v>
      </x:c>
      <x:c r="F446" s="13" t="n">
        <x:v>8.1</x:v>
      </x:c>
      <x:c r="G446" s="10" t="n">
        <x:v>1168</x:v>
      </x:c>
      <x:c r="H446" s="12" t="n">
        <x:v>4.36</x:v>
      </x:c>
      <x:c r="I446" s="10" t="n">
        <x:v>4421</x:v>
      </x:c>
      <x:c r="J446" s="12" t="str">
        <x:f>IF(AND(M446="URL identity aligns",ISNUMBER(F446),ISNUMBER(H446),G446&gt;0,I446&gt;0,SUM(V446:W446)&gt;0),(F446*V446+((H446-1)/4*10)*W446)/SUM(V446:W446),"")</x:f>
      </x:c>
      <x:c r="K446" s="12" t="str">
        <x:f>IF(ISNUMBER(J446),(X446*J446+'Method'!$B$10*'Method'!$B$11)/(X446+'Method'!$B$10),"")</x:f>
      </x:c>
      <x:c r="L446" s="10" t="str">
        <x:f>IF(ISNUMBER(J446),COUNTIFS($J$7:$J$1929,"&gt;"&amp;J446)+1,"")</x:f>
      </x:c>
      <x:c r="M446" s="9" t="str">
        <x:v>Review required</x:v>
      </x:c>
      <x:c r="N446" s="9" t="str">
        <x:v>Brand differs between product URLs; Export brand differs from Parfumo URL; Concentration not explicit on both saved identities</x:v>
      </x:c>
      <x:c r="O446" s="9" t="str">
        <x:v>https://www.parfumo.com/Perfumes/Afnan_Perfumes/supremacy-not-only-intense</x:v>
      </x:c>
      <x:c r="P446" s="9" t="str">
        <x:v>https://www.fragrantica.com/perfume/Afnan/Supremacy-Not-Only-Intense-68271.html</x:v>
      </x:c>
      <x:c r="Q446" s="9" t="str">
        <x:v>https://media.parfumo.com/perfumes/e3/e3d649-supremacy-not-only-intense-afnan-perfumes_1200.jpg?width=720&amp;aspect_ratio=1:1</x:v>
      </x:c>
      <x:c r="R446" s="9" t="str">
        <x:v>https://fimgs.net/mdimg/perfume-thumbs/375x500.68271.jpg</x:v>
      </x:c>
      <x:c r="S446" s="9" t="str">
        <x:v>Supremacy Not Only Intense Afnan Perfumes</x:v>
      </x:c>
      <x:c r="T446" s="11" t="str">
        <x:v>2021</x:v>
      </x:c>
      <x:c r="U446" s="10" t="n">
        <x:v>391</x:v>
      </x:c>
      <x:c r="V446" s="14" t="n">
        <x:f>IF(AND(ISNUMBER(G446),G446&gt;0),LOG10(G446)*'Method'!$B$8,"")</x:f>
        <x:v>3.680931411331656</x:v>
      </x:c>
      <x:c r="W446" s="14" t="n">
        <x:f>IF(AND(ISNUMBER(I446),I446&gt;0),LOG10(I446)*'Method'!$B$9,"")</x:f>
        <x:v>2.916416411924696</x:v>
      </x:c>
      <x:c r="X446" s="10" t="str">
        <x:f>IF(ISNUMBER(J446),SUM(G446,I446),"")</x:f>
      </x:c>
      <x:c r="Y446" s="10" t="str">
        <x:f>IF(ISNUMBER(K446),COUNTIFS($K$7:$K$1929,"&gt;"&amp;K446)+1,"")</x:f>
      </x:c>
      <x:c r="Z446" s="9" t="str"/>
      <x:c r="AA446" s="15" t="n">
        <x:v>46108</x:v>
      </x:c>
      <x:c r="AB446" s="9" t="str">
        <x:v>Unknown</x:v>
      </x:c>
    </x:row>
    <x:row r="447" ht="50" customHeight="1">
      <x:c r="A447" s="10" t="n">
        <x:f>IF(ISNUMBER(F447),RANK(F447,$F$7:$F$1929,0),"")</x:f>
        <x:v>404</x:v>
      </x:c>
      <x:c r="B447" s="9" t="str">
        <x:v>Penhaligon’s</x:v>
      </x:c>
      <x:c r="C447" s="9" t="str">
        <x:v>Halfeti</x:v>
      </x:c>
      <x:c r="D447" s="9" t="str">
        <x:v>Not recorded</x:v>
      </x:c>
      <x:c r="E447" s="11" t="n">
        <x:v>2015</x:v>
      </x:c>
      <x:c r="F447" s="13" t="n">
        <x:v>8.1</x:v>
      </x:c>
      <x:c r="G447" s="10" t="n">
        <x:v>1154</x:v>
      </x:c>
      <x:c r="H447" s="12" t="n">
        <x:v>4.22</x:v>
      </x:c>
      <x:c r="I447" s="10" t="n">
        <x:v>4816</x:v>
      </x:c>
      <x:c r="J447" s="12" t="str">
        <x:f>IF(AND(M447="URL identity aligns",ISNUMBER(F447),ISNUMBER(H447),G447&gt;0,I447&gt;0,SUM(V447:W447)&gt;0),(F447*V447+((H447-1)/4*10)*W447)/SUM(V447:W447),"")</x:f>
      </x:c>
      <x:c r="K447" s="12" t="str">
        <x:f>IF(ISNUMBER(J447),(X447*J447+'Method'!$B$10*'Method'!$B$11)/(X447+'Method'!$B$10),"")</x:f>
      </x:c>
      <x:c r="L447" s="10" t="str">
        <x:f>IF(ISNUMBER(J447),COUNTIFS($J$7:$J$1929,"&gt;"&amp;J447)+1,"")</x:f>
      </x:c>
      <x:c r="M447" s="9" t="str">
        <x:v>Review required</x:v>
      </x:c>
      <x:c r="N447" s="9" t="str">
        <x:v>Brand differs between product URLs; Export brand differs from Parfumo URL; Concentration not explicit on both saved identities</x:v>
      </x:c>
      <x:c r="O447" s="9" t="str">
        <x:v>https://www.parfumo.com/Perfumes/Penhaligons/halfeti</x:v>
      </x:c>
      <x:c r="P447" s="9" t="str">
        <x:v>https://www.fragrantica.com/perfume/Penhaligon-s/Halfeti-31396.html</x:v>
      </x:c>
      <x:c r="Q447" s="9" t="str">
        <x:v>https://media.parfumo.com/perfumes/02/02f72a-halfeti-penhaligon-s_1200.jpg?width=720&amp;aspect_ratio=1:1</x:v>
      </x:c>
      <x:c r="R447" s="9" t="str">
        <x:v>https://fimgs.net/mdimg/perfume-thumbs/375x500.31396.jpg</x:v>
      </x:c>
      <x:c r="S447" s="9" t="str">
        <x:v>Halfeti Penhaligon's</x:v>
      </x:c>
      <x:c r="T447" s="11" t="str">
        <x:v>2015</x:v>
      </x:c>
      <x:c r="U447" s="10" t="n">
        <x:v>191</x:v>
      </x:c>
      <x:c r="V447" s="14" t="n">
        <x:f>IF(AND(ISNUMBER(G447),G447&gt;0),LOG10(G447)*'Method'!$B$8,"")</x:f>
        <x:v>3.6746469705836518</x:v>
      </x:c>
      <x:c r="W447" s="14" t="n">
        <x:f>IF(AND(ISNUMBER(I447),I447&gt;0),LOG10(I447)*'Method'!$B$9,"")</x:f>
        <x:v>2.9461491825998163</x:v>
      </x:c>
      <x:c r="X447" s="10" t="str">
        <x:f>IF(ISNUMBER(J447),SUM(G447,I447),"")</x:f>
      </x:c>
      <x:c r="Y447" s="10" t="str">
        <x:f>IF(ISNUMBER(K447),COUNTIFS($K$7:$K$1929,"&gt;"&amp;K447)+1,"")</x:f>
      </x:c>
      <x:c r="Z447" s="9" t="str">
        <x:v>Removed repeated brand suffix from display name</x:v>
      </x:c>
      <x:c r="AA447" s="15" t="n">
        <x:v>46108</x:v>
      </x:c>
      <x:c r="AB447" s="9" t="str">
        <x:v>Unknown</x:v>
      </x:c>
    </x:row>
    <x:row r="448" ht="50" customHeight="1">
      <x:c r="A448" s="10" t="n">
        <x:f>IF(ISNUMBER(F448),RANK(F448,$F$7:$F$1929,0),"")</x:f>
        <x:v>404</x:v>
      </x:c>
      <x:c r="B448" s="9" t="str">
        <x:v>Diptyque</x:v>
      </x:c>
      <x:c r="C448" s="9" t="str">
        <x:v>Orphéon</x:v>
      </x:c>
      <x:c r="D448" s="9" t="str">
        <x:v>Eau de Parfum</x:v>
      </x:c>
      <x:c r="E448" s="11" t="n">
        <x:v>2021</x:v>
      </x:c>
      <x:c r="F448" s="13" t="n">
        <x:v>8.1</x:v>
      </x:c>
      <x:c r="G448" s="10" t="n">
        <x:v>1143</x:v>
      </x:c>
      <x:c r="H448" s="12" t="n">
        <x:v>4.31</x:v>
      </x:c>
      <x:c r="I448" s="10" t="n">
        <x:v>5362</x:v>
      </x:c>
      <x:c r="J448" s="12" t="n">
        <x:f>IF(AND(M448="URL identity aligns",ISNUMBER(F448),ISNUMBER(H448),G448&gt;0,I448&gt;0,SUM(V448:W448)&gt;0),(F448*V448+((H448-1)/4*10)*W448)/SUM(V448:W448),"")</x:f>
        <x:v>8.178475361142699</x:v>
      </x:c>
      <x:c r="K448" s="12" t="n">
        <x:f>IF(ISNUMBER(J448),(X448*J448+'Method'!$B$10*'Method'!$B$11)/(X448+'Method'!$B$10),"")</x:f>
        <x:v>8.111454480489975</x:v>
      </x:c>
      <x:c r="L448" s="10" t="n">
        <x:f>IF(ISNUMBER(J448),COUNTIFS($J$7:$J$1929,"&gt;"&amp;J448)+1,"")</x:f>
        <x:v>44</x:v>
      </x:c>
      <x:c r="M448" s="9" t="str">
        <x:v>URL identity aligns</x:v>
      </x:c>
      <x:c r="N448" s="9" t="str">
        <x:v>Brand, name tokens and concentration agree in saved URLs</x:v>
      </x:c>
      <x:c r="O448" s="9" t="str">
        <x:v>https://www.parfumo.com/Perfumes/Diptyque/orpheon-eau-de-parfum</x:v>
      </x:c>
      <x:c r="P448" s="9" t="str">
        <x:v>https://www.fragrantica.com/perfume/Diptyque/Orpheon-Eau-de-Parfum-65738.html</x:v>
      </x:c>
      <x:c r="Q448" s="9" t="str">
        <x:v>https://media.parfumo.com/perfumes/44/44d2a9-orpheon-eau-de-parfum-diptyque_1200.jpg?width=720&amp;aspect_ratio=1:1</x:v>
      </x:c>
      <x:c r="R448" s="9" t="str">
        <x:v>https://fimgs.net/mdimg/perfume-thumbs/375x500.65738.jpg</x:v>
      </x:c>
      <x:c r="S448" s="9" t="str">
        <x:v>Orphéon</x:v>
      </x:c>
      <x:c r="T448" s="11" t="str">
        <x:v>2021</x:v>
      </x:c>
      <x:c r="U448" s="10" t="n">
        <x:v>1913</x:v>
      </x:c>
      <x:c r="V448" s="14" t="n">
        <x:f>IF(AND(ISNUMBER(G448),G448&gt;0),LOG10(G448)*'Method'!$B$8,"")</x:f>
        <x:v>3.6696554764743357</x:v>
      </x:c>
      <x:c r="W448" s="14" t="n">
        <x:f>IF(AND(ISNUMBER(I448),I448&gt;0),LOG10(I448)*'Method'!$B$9,"")</x:f>
        <x:v>2.983461447717488</x:v>
      </x:c>
      <x:c r="X448" s="10" t="n">
        <x:f>IF(ISNUMBER(J448),SUM(G448,I448),"")</x:f>
        <x:v>6505</x:v>
      </x:c>
      <x:c r="Y448" s="10" t="n">
        <x:f>IF(ISNUMBER(K448),COUNTIFS($K$7:$K$1929,"&gt;"&amp;K448)+1,"")</x:f>
        <x:v>25</x:v>
      </x:c>
      <x:c r="Z448" s="9" t="str"/>
      <x:c r="AA448" s="15" t="n">
        <x:v>46108</x:v>
      </x:c>
      <x:c r="AB448" s="9" t="str">
        <x:v>Unknown</x:v>
      </x:c>
    </x:row>
    <x:row r="449" ht="50" customHeight="1">
      <x:c r="A449" s="10" t="n">
        <x:f>IF(ISNUMBER(F449),RANK(F449,$F$7:$F$1929,0),"")</x:f>
        <x:v>404</x:v>
      </x:c>
      <x:c r="B449" s="9" t="str">
        <x:v>Tom Ford</x:v>
      </x:c>
      <x:c r="C449" s="9" t="str">
        <x:v>Tobacco Oud</x:v>
      </x:c>
      <x:c r="D449" s="9" t="str">
        <x:v>Not recorded</x:v>
      </x:c>
      <x:c r="E449" s="11" t="n">
        <x:v>2013</x:v>
      </x:c>
      <x:c r="F449" s="13" t="n">
        <x:v>8.1</x:v>
      </x:c>
      <x:c r="G449" s="10" t="n">
        <x:v>1134</x:v>
      </x:c>
      <x:c r="H449" s="12" t="n">
        <x:v>4.22</x:v>
      </x:c>
      <x:c r="I449" s="10" t="n">
        <x:v>3946</x:v>
      </x:c>
      <x:c r="J449" s="12" t="str">
        <x:f>IF(AND(M449="URL identity aligns",ISNUMBER(F449),ISNUMBER(H449),G449&gt;0,I449&gt;0,SUM(V449:W449)&gt;0),(F449*V449+((H449-1)/4*10)*W449)/SUM(V449:W449),"")</x:f>
      </x:c>
      <x:c r="K449" s="12" t="str">
        <x:f>IF(ISNUMBER(J449),(X449*J449+'Method'!$B$10*'Method'!$B$11)/(X449+'Method'!$B$10),"")</x:f>
      </x:c>
      <x:c r="L449" s="10" t="str">
        <x:f>IF(ISNUMBER(J449),COUNTIFS($J$7:$J$1929,"&gt;"&amp;J449)+1,"")</x:f>
      </x:c>
      <x:c r="M449" s="9" t="str">
        <x:v>Review required</x:v>
      </x:c>
      <x:c r="N449" s="9" t="str">
        <x:v>Concentration not explicit on both saved identities</x:v>
      </x:c>
      <x:c r="O449" s="9" t="str">
        <x:v>https://www.parfumo.com/Perfumes/Tom_Ford/Tobacco_Oud</x:v>
      </x:c>
      <x:c r="P449" s="9" t="str">
        <x:v>https://www.fragrantica.com/perfume/Tom-Ford/Tobacco-Oud-21402.html</x:v>
      </x:c>
      <x:c r="Q449" s="9" t="str">
        <x:v>https://media.parfumo.com/perfumes/ec/ec4679-tobacco-oud-tom-ford_1200.jpg?width=720&amp;aspect_ratio=1:1</x:v>
      </x:c>
      <x:c r="R449" s="9" t="str">
        <x:v>https://fimgs.net/mdimg/perfume-thumbs/375x500.21402.jpg</x:v>
      </x:c>
      <x:c r="S449" s="9" t="str">
        <x:v>Tobacco Oud</x:v>
      </x:c>
      <x:c r="T449" s="11" t="str">
        <x:v>2013</x:v>
      </x:c>
      <x:c r="U449" s="10" t="n">
        <x:v>1515</x:v>
      </x:c>
      <x:c r="V449" s="14" t="n">
        <x:f>IF(AND(ISNUMBER(G449),G449&gt;0),LOG10(G449)*'Method'!$B$8,"")</x:f>
        <x:v>3.665535665468268</x:v>
      </x:c>
      <x:c r="W449" s="14" t="n">
        <x:f>IF(AND(ISNUMBER(I449),I449&gt;0),LOG10(I449)*'Method'!$B$9,"")</x:f>
        <x:v>2.876925664732936</x:v>
      </x:c>
      <x:c r="X449" s="10" t="str">
        <x:f>IF(ISNUMBER(J449),SUM(G449,I449),"")</x:f>
      </x:c>
      <x:c r="Y449" s="10" t="str">
        <x:f>IF(ISNUMBER(K449),COUNTIFS($K$7:$K$1929,"&gt;"&amp;K449)+1,"")</x:f>
      </x:c>
      <x:c r="Z449" s="9" t="str"/>
      <x:c r="AA449" s="15" t="n">
        <x:v>46108</x:v>
      </x:c>
      <x:c r="AB449" s="9" t="str">
        <x:v>Unknown</x:v>
      </x:c>
    </x:row>
    <x:row r="450" ht="50" customHeight="1">
      <x:c r="A450" s="10" t="n">
        <x:f>IF(ISNUMBER(F450),RANK(F450,$F$7:$F$1929,0),"")</x:f>
        <x:v>404</x:v>
      </x:c>
      <x:c r="B450" s="9" t="str">
        <x:v>matiere premiere</x:v>
      </x:c>
      <x:c r="C450" s="9" t="str">
        <x:v>Falcon Leather</x:v>
      </x:c>
      <x:c r="D450" s="9" t="str">
        <x:v>Eau de Parfum</x:v>
      </x:c>
      <x:c r="E450" s="11" t="n">
        <x:v>2019</x:v>
      </x:c>
      <x:c r="F450" s="13" t="n">
        <x:v>8.1</x:v>
      </x:c>
      <x:c r="G450" s="10" t="n">
        <x:v>1133</x:v>
      </x:c>
      <x:c r="H450" s="12" t="n">
        <x:v>4.18</x:v>
      </x:c>
      <x:c r="I450" s="10" t="n">
        <x:v>1490</x:v>
      </x:c>
      <x:c r="J450" s="12" t="str">
        <x:f>IF(AND(M450="URL identity aligns",ISNUMBER(F450),ISNUMBER(H450),G450&gt;0,I450&gt;0,SUM(V450:W450)&gt;0),(F450*V450+((H450-1)/4*10)*W450)/SUM(V450:W450),"")</x:f>
      </x:c>
      <x:c r="K450" s="12" t="str">
        <x:f>IF(ISNUMBER(J450),(X450*J450+'Method'!$B$10*'Method'!$B$11)/(X450+'Method'!$B$10),"")</x:f>
      </x:c>
      <x:c r="L450" s="10" t="str">
        <x:f>IF(ISNUMBER(J450),COUNTIFS($J$7:$J$1929,"&gt;"&amp;J450)+1,"")</x:f>
      </x:c>
      <x:c r="M450" s="9" t="str">
        <x:v>Review required</x:v>
      </x:c>
      <x:c r="N450" s="9" t="str">
        <x:v>Concentration not explicit on both saved identities</x:v>
      </x:c>
      <x:c r="O450" s="9" t="str">
        <x:v>https://www.parfumo.com/Perfumes/matiere-premiere/falcon-leather</x:v>
      </x:c>
      <x:c r="P450" s="9" t="str">
        <x:v>https://www.fragrantica.com/perfume/Matiere-Premiere/Falcon-Leather-59057.html</x:v>
      </x:c>
      <x:c r="Q450" s="9" t="str">
        <x:v>https://media.parfumo.com/perfumes/0f/0fe02b-falcon-leather-eau-de-parfum-matiere-premiere_1200.jpg?width=720&amp;aspect_ratio=1:1</x:v>
      </x:c>
      <x:c r="R450" s="9" t="str">
        <x:v>https://fimgs.net/mdimg/perfume-thumbs/375x500.59057.jpg</x:v>
      </x:c>
      <x:c r="S450" s="9" t="str">
        <x:v>Falcon Leather Matière Première</x:v>
      </x:c>
      <x:c r="T450" s="11" t="str">
        <x:v>2019</x:v>
      </x:c>
      <x:c r="U450" s="10" t="n">
        <x:v>1874</x:v>
      </x:c>
      <x:c r="V450" s="14" t="n">
        <x:f>IF(AND(ISNUMBER(G450),G450&gt;0),LOG10(G450)*'Method'!$B$8,"")</x:f>
        <x:v>3.66507589183608</x:v>
      </x:c>
      <x:c r="W450" s="14" t="n">
        <x:f>IF(AND(ISNUMBER(I450),I450&gt;0),LOG10(I450)*'Method'!$B$9,"")</x:f>
        <x:v>2.538549014729816</x:v>
      </x:c>
      <x:c r="X450" s="10" t="str">
        <x:f>IF(ISNUMBER(J450),SUM(G450,I450),"")</x:f>
      </x:c>
      <x:c r="Y450" s="10" t="str">
        <x:f>IF(ISNUMBER(K450),COUNTIFS($K$7:$K$1929,"&gt;"&amp;K450)+1,"")</x:f>
      </x:c>
      <x:c r="Z450" s="9" t="str">
        <x:v>Removed repeated brand suffix from display name</x:v>
      </x:c>
      <x:c r="AA450" s="15" t="n">
        <x:v>46108</x:v>
      </x:c>
      <x:c r="AB450" s="9" t="str">
        <x:v>Unknown</x:v>
      </x:c>
    </x:row>
    <x:row r="451" ht="50" customHeight="1">
      <x:c r="A451" s="10" t="n">
        <x:f>IF(ISNUMBER(F451),RANK(F451,$F$7:$F$1929,0),"")</x:f>
        <x:v>404</x:v>
      </x:c>
      <x:c r="B451" s="9" t="str">
        <x:v>Amouage</x:v>
      </x:c>
      <x:c r="C451" s="9" t="str">
        <x:v>Enclave</x:v>
      </x:c>
      <x:c r="D451" s="9" t="str">
        <x:v>Not recorded</x:v>
      </x:c>
      <x:c r="E451" s="11" t="n">
        <x:v>2020</x:v>
      </x:c>
      <x:c r="F451" s="13" t="n">
        <x:v>8.1</x:v>
      </x:c>
      <x:c r="G451" s="10" t="n">
        <x:v>1096</x:v>
      </x:c>
      <x:c r="H451" s="12" t="n">
        <x:v>4.16</x:v>
      </x:c>
      <x:c r="I451" s="10" t="n">
        <x:v>2324</x:v>
      </x:c>
      <x:c r="J451" s="12" t="str">
        <x:f>IF(AND(M451="URL identity aligns",ISNUMBER(F451),ISNUMBER(H451),G451&gt;0,I451&gt;0,SUM(V451:W451)&gt;0),(F451*V451+((H451-1)/4*10)*W451)/SUM(V451:W451),"")</x:f>
      </x:c>
      <x:c r="K451" s="12" t="str">
        <x:f>IF(ISNUMBER(J451),(X451*J451+'Method'!$B$10*'Method'!$B$11)/(X451+'Method'!$B$10),"")</x:f>
      </x:c>
      <x:c r="L451" s="10" t="str">
        <x:f>IF(ISNUMBER(J451),COUNTIFS($J$7:$J$1929,"&gt;"&amp;J451)+1,"")</x:f>
      </x:c>
      <x:c r="M451" s="9" t="str">
        <x:v>Review required</x:v>
      </x:c>
      <x:c r="N451" s="9" t="str">
        <x:v>Concentration not explicit on both saved identities</x:v>
      </x:c>
      <x:c r="O451" s="9" t="str">
        <x:v>https://www.parfumo.com/Perfumes/Amouage/enclave</x:v>
      </x:c>
      <x:c r="P451" s="9" t="str">
        <x:v>https://www.fragrantica.com/perfume/Amouage/Enclave-62856.html</x:v>
      </x:c>
      <x:c r="Q451" s="9" t="str">
        <x:v>https://media.parfumo.com/perfumes/49/49492a-enclave-amouage_1200.jpg?width=720&amp;aspect_ratio=1:1</x:v>
      </x:c>
      <x:c r="R451" s="9" t="str">
        <x:v>https://fimgs.net/mdimg/perfume-thumbs/375x500.62856.jpg</x:v>
      </x:c>
      <x:c r="S451" s="9" t="str">
        <x:v>Enclave</x:v>
      </x:c>
      <x:c r="T451" s="11" t="str">
        <x:v>2020</x:v>
      </x:c>
      <x:c r="U451" s="10" t="n">
        <x:v>1677</x:v>
      </x:c>
      <x:c r="V451" s="14" t="n">
        <x:f>IF(AND(ISNUMBER(G451),G451&gt;0),LOG10(G451)*'Method'!$B$8,"")</x:f>
        <x:v>3.64777266497802</x:v>
      </x:c>
      <x:c r="W451" s="14" t="n">
        <x:f>IF(AND(ISNUMBER(I451),I451&gt;0),LOG10(I451)*'Method'!$B$9,"")</x:f>
        <x:v>2.6929888989746322</x:v>
      </x:c>
      <x:c r="X451" s="10" t="str">
        <x:f>IF(ISNUMBER(J451),SUM(G451,I451),"")</x:f>
      </x:c>
      <x:c r="Y451" s="10" t="str">
        <x:f>IF(ISNUMBER(K451),COUNTIFS($K$7:$K$1929,"&gt;"&amp;K451)+1,"")</x:f>
      </x:c>
      <x:c r="Z451" s="9" t="str"/>
      <x:c r="AA451" s="15" t="n">
        <x:v>46108</x:v>
      </x:c>
      <x:c r="AB451" s="9" t="str">
        <x:v>Unknown</x:v>
      </x:c>
    </x:row>
    <x:row r="452" ht="50" customHeight="1">
      <x:c r="A452" s="10" t="n">
        <x:f>IF(ISNUMBER(F452),RANK(F452,$F$7:$F$1929,0),"")</x:f>
        <x:v>404</x:v>
      </x:c>
      <x:c r="B452" s="9" t="str">
        <x:v>Tiziana Terenzi</x:v>
      </x:c>
      <x:c r="C452" s="9" t="str">
        <x:v>Rosso Pompei</x:v>
      </x:c>
      <x:c r="D452" s="9" t="str">
        <x:v>Not recorded</x:v>
      </x:c>
      <x:c r="E452" s="11" t="n">
        <x:v>2020</x:v>
      </x:c>
      <x:c r="F452" s="13" t="n">
        <x:v>8.1</x:v>
      </x:c>
      <x:c r="G452" s="10" t="n">
        <x:v>1084</x:v>
      </x:c>
      <x:c r="H452" s="12" t="n">
        <x:v>3.88</x:v>
      </x:c>
      <x:c r="I452" s="10" t="n">
        <x:v>382</x:v>
      </x:c>
      <x:c r="J452" s="12" t="str">
        <x:f>IF(AND(M452="URL identity aligns",ISNUMBER(F452),ISNUMBER(H452),G452&gt;0,I452&gt;0,SUM(V452:W452)&gt;0),(F452*V452+((H452-1)/4*10)*W452)/SUM(V452:W452),"")</x:f>
      </x:c>
      <x:c r="K452" s="12" t="str">
        <x:f>IF(ISNUMBER(J452),(X452*J452+'Method'!$B$10*'Method'!$B$11)/(X452+'Method'!$B$10),"")</x:f>
      </x:c>
      <x:c r="L452" s="10" t="str">
        <x:f>IF(ISNUMBER(J452),COUNTIFS($J$7:$J$1929,"&gt;"&amp;J452)+1,"")</x:f>
      </x:c>
      <x:c r="M452" s="9" t="str">
        <x:v>Review required</x:v>
      </x:c>
      <x:c r="N452" s="9" t="str">
        <x:v>Concentration not explicit on both saved identities</x:v>
      </x:c>
      <x:c r="O452" s="9" t="str">
        <x:v>https://www.parfumo.com/Perfumes/Tiziana_Terenzi/rosso-pompei</x:v>
      </x:c>
      <x:c r="P452" s="9" t="str">
        <x:v>https://www.fragrantica.com/perfume/Tiziana-Terenzi/Rosso-Pompei-65075.html</x:v>
      </x:c>
      <x:c r="Q452" s="9" t="str">
        <x:v>https://media.parfumo.com/perfumes/6a/6ad220-rosso-pompei-tiziana-terenzi_1200.jpg?width=720&amp;aspect_ratio=1:1</x:v>
      </x:c>
      <x:c r="R452" s="9" t="str">
        <x:v>https://fimgs.net/mdimg/perfume-thumbs/375x500.65075.jpg</x:v>
      </x:c>
      <x:c r="S452" s="9" t="str">
        <x:v>Rosso Pompei</x:v>
      </x:c>
      <x:c r="T452" s="11" t="str">
        <x:v>2020</x:v>
      </x:c>
      <x:c r="U452" s="10" t="n">
        <x:v>102</x:v>
      </x:c>
      <x:c r="V452" s="14" t="n">
        <x:f>IF(AND(ISNUMBER(G452),G452&gt;0),LOG10(G452)*'Method'!$B$8,"")</x:f>
        <x:v>3.642035138642844</x:v>
      </x:c>
      <x:c r="W452" s="14" t="n">
        <x:f>IF(AND(ISNUMBER(I452),I452&gt;0),LOG10(I452)*'Method'!$B$9,"")</x:f>
        <x:v>2.065650690329368</x:v>
      </x:c>
      <x:c r="X452" s="10" t="str">
        <x:f>IF(ISNUMBER(J452),SUM(G452,I452),"")</x:f>
      </x:c>
      <x:c r="Y452" s="10" t="str">
        <x:f>IF(ISNUMBER(K452),COUNTIFS($K$7:$K$1929,"&gt;"&amp;K452)+1,"")</x:f>
      </x:c>
      <x:c r="Z452" s="9" t="str"/>
      <x:c r="AA452" s="15" t="n">
        <x:v>46108</x:v>
      </x:c>
      <x:c r="AB452" s="9" t="str">
        <x:v>Unknown</x:v>
      </x:c>
    </x:row>
    <x:row r="453" ht="50" customHeight="1">
      <x:c r="A453" s="10" t="n">
        <x:f>IF(ISNUMBER(F453),RANK(F453,$F$7:$F$1929,0),"")</x:f>
        <x:v>404</x:v>
      </x:c>
      <x:c r="B453" s="9" t="str">
        <x:v>BDK Parfums</x:v>
      </x:c>
      <x:c r="C453" s="9" t="str">
        <x:v>Crème de Cuir</x:v>
      </x:c>
      <x:c r="D453" s="9" t="str">
        <x:v>Eau de Parfum</x:v>
      </x:c>
      <x:c r="E453" s="11" t="n">
        <x:v>2018</x:v>
      </x:c>
      <x:c r="F453" s="13" t="n">
        <x:v>8.1</x:v>
      </x:c>
      <x:c r="G453" s="10" t="n">
        <x:v>1044</x:v>
      </x:c>
      <x:c r="H453" s="12" t="n">
        <x:v>3.96</x:v>
      </x:c>
      <x:c r="I453" s="10" t="n">
        <x:v>2465</x:v>
      </x:c>
      <x:c r="J453" s="12" t="str">
        <x:f>IF(AND(M453="URL identity aligns",ISNUMBER(F453),ISNUMBER(H453),G453&gt;0,I453&gt;0,SUM(V453:W453)&gt;0),(F453*V453+((H453-1)/4*10)*W453)/SUM(V453:W453),"")</x:f>
      </x:c>
      <x:c r="K453" s="12" t="str">
        <x:f>IF(ISNUMBER(J453),(X453*J453+'Method'!$B$10*'Method'!$B$11)/(X453+'Method'!$B$10),"")</x:f>
      </x:c>
      <x:c r="L453" s="10" t="str">
        <x:f>IF(ISNUMBER(J453),COUNTIFS($J$7:$J$1929,"&gt;"&amp;J453)+1,"")</x:f>
      </x:c>
      <x:c r="M453" s="9" t="str">
        <x:v>Review required</x:v>
      </x:c>
      <x:c r="N453" s="9" t="str">
        <x:v>Concentration not explicit on both saved identities</x:v>
      </x:c>
      <x:c r="O453" s="9" t="str">
        <x:v>https://www.parfumo.com/Perfumes/bdk_Parfums/creme-de-cuir-eau-de-parfum</x:v>
      </x:c>
      <x:c r="P453" s="9" t="str">
        <x:v>https://www.fragrantica.com/perfume/BDK-Parfums/Creme-de-Cuir-51469.html</x:v>
      </x:c>
      <x:c r="Q453" s="9" t="str">
        <x:v>https://media.parfumo.com/perfumes/36/36c0d8-creme-de-cuir-eau-de-parfum-bdk-parfums_1200.jpg?width=720&amp;aspect_ratio=1:1</x:v>
      </x:c>
      <x:c r="R453" s="9" t="str">
        <x:v>https://fimgs.net/mdimg/perfume-thumbs/375x500.51469.jpg</x:v>
      </x:c>
      <x:c r="S453" s="9" t="str">
        <x:v>Crème de Cuir</x:v>
      </x:c>
      <x:c r="T453" s="11" t="str">
        <x:v>2018</x:v>
      </x:c>
      <x:c r="U453" s="10" t="n">
        <x:v>196</x:v>
      </x:c>
      <x:c r="V453" s="14" t="n">
        <x:f>IF(AND(ISNUMBER(G453),G453&gt;0),LOG10(G453)*'Method'!$B$8,"")</x:f>
        <x:v>3.6224405983994874</x:v>
      </x:c>
      <x:c r="W453" s="14" t="n">
        <x:f>IF(AND(ISNUMBER(I453),I453&gt;0),LOG10(I453)*'Method'!$B$9,"")</x:f>
        <x:v>2.7134535388906</x:v>
      </x:c>
      <x:c r="X453" s="10" t="str">
        <x:f>IF(ISNUMBER(J453),SUM(G453,I453),"")</x:f>
      </x:c>
      <x:c r="Y453" s="10" t="str">
        <x:f>IF(ISNUMBER(K453),COUNTIFS($K$7:$K$1929,"&gt;"&amp;K453)+1,"")</x:f>
      </x:c>
      <x:c r="Z453" s="9" t="str"/>
      <x:c r="AA453" s="15" t="n">
        <x:v>46108</x:v>
      </x:c>
      <x:c r="AB453" s="9" t="str">
        <x:v>Unknown</x:v>
      </x:c>
    </x:row>
    <x:row r="454" ht="50" customHeight="1">
      <x:c r="A454" s="10" t="n">
        <x:f>IF(ISNUMBER(F454),RANK(F454,$F$7:$F$1929,0),"")</x:f>
        <x:v>404</x:v>
      </x:c>
      <x:c r="B454" s="9" t="str">
        <x:v>Dolce &amp; Gabbana</x:v>
      </x:c>
      <x:c r="C454" s="9" t="str">
        <x:v>Light Blue pour Homme Forever</x:v>
      </x:c>
      <x:c r="D454" s="9" t="str">
        <x:v>Not recorded</x:v>
      </x:c>
      <x:c r="E454" s="11" t="n">
        <x:v>2021</x:v>
      </x:c>
      <x:c r="F454" s="13" t="n">
        <x:v>8.1</x:v>
      </x:c>
      <x:c r="G454" s="10" t="n">
        <x:v>1024</x:v>
      </x:c>
      <x:c r="H454" s="12" t="n">
        <x:v>4.32</x:v>
      </x:c>
      <x:c r="I454" s="10" t="n">
        <x:v>3460</x:v>
      </x:c>
      <x:c r="J454" s="12" t="str">
        <x:f>IF(AND(M454="URL identity aligns",ISNUMBER(F454),ISNUMBER(H454),G454&gt;0,I454&gt;0,SUM(V454:W454)&gt;0),(F454*V454+((H454-1)/4*10)*W454)/SUM(V454:W454),"")</x:f>
      </x:c>
      <x:c r="K454" s="12" t="str">
        <x:f>IF(ISNUMBER(J454),(X454*J454+'Method'!$B$10*'Method'!$B$11)/(X454+'Method'!$B$10),"")</x:f>
      </x:c>
      <x:c r="L454" s="10" t="str">
        <x:f>IF(ISNUMBER(J454),COUNTIFS($J$7:$J$1929,"&gt;"&amp;J454)+1,"")</x:f>
      </x:c>
      <x:c r="M454" s="9" t="str">
        <x:v>Review required</x:v>
      </x:c>
      <x:c r="N454" s="9" t="str">
        <x:v>Product, variant, gender or year terms differ between URLs; Concentration not explicit on both saved identities</x:v>
      </x:c>
      <x:c r="O454" s="9" t="str">
        <x:v>https://www.parfumo.com/Perfumes/Dolce_Gabbana/light-blue-pour-homme-forever</x:v>
      </x:c>
      <x:c r="P454" s="9" t="str">
        <x:v>https://www.fragrantica.com/perfume/Dolce-Gabbana/Light-Blue-Forever-pour-Homme-66556.html</x:v>
      </x:c>
      <x:c r="Q454" s="9" t="str">
        <x:v>https://media.parfumo.com/perfumes/04/04a235-light-blue-pour-homme-forever-dolce-gabbana_1200.jpg?width=720&amp;aspect_ratio=1:1</x:v>
      </x:c>
      <x:c r="R454" s="9" t="str">
        <x:v>https://fimgs.net/mdimg/perfume-thumbs/375x500.66556.jpg</x:v>
      </x:c>
      <x:c r="S454" s="9" t="str">
        <x:v>Light Blue pour Homme Forever</x:v>
      </x:c>
      <x:c r="T454" s="11" t="str">
        <x:v>2021</x:v>
      </x:c>
      <x:c r="U454" s="10" t="n">
        <x:v>893</x:v>
      </x:c>
      <x:c r="V454" s="14" t="n">
        <x:f>IF(AND(ISNUMBER(G454),G454&gt;0),LOG10(G454)*'Method'!$B$8,"")</x:f>
        <x:v>3.6123599479677715</x:v>
      </x:c>
      <x:c r="W454" s="14" t="n">
        <x:f>IF(AND(ISNUMBER(I454),I454&gt;0),LOG10(I454)*'Method'!$B$9,"")</x:f>
        <x:v>2.831260879034224</x:v>
      </x:c>
      <x:c r="X454" s="10" t="str">
        <x:f>IF(ISNUMBER(J454),SUM(G454,I454),"")</x:f>
      </x:c>
      <x:c r="Y454" s="10" t="str">
        <x:f>IF(ISNUMBER(K454),COUNTIFS($K$7:$K$1929,"&gt;"&amp;K454)+1,"")</x:f>
      </x:c>
      <x:c r="Z454" s="9" t="str"/>
      <x:c r="AA454" s="15" t="n">
        <x:v>46108</x:v>
      </x:c>
      <x:c r="AB454" s="9" t="str">
        <x:v>Unknown</x:v>
      </x:c>
    </x:row>
    <x:row r="455" ht="50" customHeight="1">
      <x:c r="A455" s="10" t="n">
        <x:f>IF(ISNUMBER(F455),RANK(F455,$F$7:$F$1929,0),"")</x:f>
        <x:v>404</x:v>
      </x:c>
      <x:c r="B455" s="9" t="str">
        <x:v>Memo Paris</x:v>
      </x:c>
      <x:c r="C455" s="9" t="str">
        <x:v>Winter Palace</x:v>
      </x:c>
      <x:c r="D455" s="9" t="str">
        <x:v>Not recorded</x:v>
      </x:c>
      <x:c r="E455" s="11" t="n">
        <x:v>2019</x:v>
      </x:c>
      <x:c r="F455" s="13" t="n">
        <x:v>8.1</x:v>
      </x:c>
      <x:c r="G455" s="10" t="n">
        <x:v>966</x:v>
      </x:c>
      <x:c r="H455" s="12" t="n">
        <x:v>4.11</x:v>
      </x:c>
      <x:c r="I455" s="10" t="n">
        <x:v>2975</x:v>
      </x:c>
      <x:c r="J455" s="12" t="str">
        <x:f>IF(AND(M455="URL identity aligns",ISNUMBER(F455),ISNUMBER(H455),G455&gt;0,I455&gt;0,SUM(V455:W455)&gt;0),(F455*V455+((H455-1)/4*10)*W455)/SUM(V455:W455),"")</x:f>
      </x:c>
      <x:c r="K455" s="12" t="str">
        <x:f>IF(ISNUMBER(J455),(X455*J455+'Method'!$B$10*'Method'!$B$11)/(X455+'Method'!$B$10),"")</x:f>
      </x:c>
      <x:c r="L455" s="10" t="str">
        <x:f>IF(ISNUMBER(J455),COUNTIFS($J$7:$J$1929,"&gt;"&amp;J455)+1,"")</x:f>
      </x:c>
      <x:c r="M455" s="9" t="str">
        <x:v>Review required</x:v>
      </x:c>
      <x:c r="N455" s="9" t="str">
        <x:v>Concentration not explicit on both saved identities</x:v>
      </x:c>
      <x:c r="O455" s="9" t="str">
        <x:v>https://www.parfumo.com/Perfumes/memo-paris/winter-palace</x:v>
      </x:c>
      <x:c r="P455" s="9" t="str">
        <x:v>https://www.fragrantica.com/perfume/Memo-Paris/Winter-Palace-55377.html</x:v>
      </x:c>
      <x:c r="Q455" s="9" t="str">
        <x:v>https://media.parfumo.com/perfumes/77/77ea5e-winter-palace-memo-paris_1200.jpg?width=720&amp;aspect_ratio=1:1</x:v>
      </x:c>
      <x:c r="R455" s="9" t="str">
        <x:v>https://fimgs.net/mdimg/perfume-thumbs/375x500.55377.jpg?t=1772621171</x:v>
      </x:c>
      <x:c r="S455" s="9" t="str">
        <x:v>Winter Palace</x:v>
      </x:c>
      <x:c r="T455" s="11" t="str">
        <x:v>2019</x:v>
      </x:c>
      <x:c r="U455" s="10" t="n">
        <x:v>298</x:v>
      </x:c>
      <x:c r="V455" s="14" t="n">
        <x:f>IF(AND(ISNUMBER(G455),G455&gt;0),LOG10(G455)*'Method'!$B$8,"")</x:f>
        <x:v>3.5819725516985876</x:v>
      </x:c>
      <x:c r="W455" s="14" t="n">
        <x:f>IF(AND(ISNUMBER(I455),I455&gt;0),LOG10(I455)*'Method'!$B$9,"")</x:f>
        <x:v>2.778789576051656</x:v>
      </x:c>
      <x:c r="X455" s="10" t="str">
        <x:f>IF(ISNUMBER(J455),SUM(G455,I455),"")</x:f>
      </x:c>
      <x:c r="Y455" s="10" t="str">
        <x:f>IF(ISNUMBER(K455),COUNTIFS($K$7:$K$1929,"&gt;"&amp;K455)+1,"")</x:f>
      </x:c>
      <x:c r="Z455" s="9" t="str"/>
      <x:c r="AA455" s="15" t="n">
        <x:v>46108</x:v>
      </x:c>
      <x:c r="AB455" s="9" t="str">
        <x:v>Unknown</x:v>
      </x:c>
    </x:row>
    <x:row r="456" ht="50" customHeight="1">
      <x:c r="A456" s="10" t="n">
        <x:f>IF(ISNUMBER(F456),RANK(F456,$F$7:$F$1929,0),"")</x:f>
        <x:v>404</x:v>
      </x:c>
      <x:c r="B456" s="9" t="str">
        <x:v>Dior</x:v>
      </x:c>
      <x:c r="C456" s="9" t="str">
        <x:v>Vanilla Diorama</x:v>
      </x:c>
      <x:c r="D456" s="9" t="str">
        <x:v>Not recorded</x:v>
      </x:c>
      <x:c r="E456" s="11" t="n">
        <x:v>2021</x:v>
      </x:c>
      <x:c r="F456" s="13" t="n">
        <x:v>8.1</x:v>
      </x:c>
      <x:c r="G456" s="10" t="n">
        <x:v>962</x:v>
      </x:c>
      <x:c r="H456" s="12" t="n">
        <x:v>4.14</x:v>
      </x:c>
      <x:c r="I456" s="10" t="n">
        <x:v>2882</x:v>
      </x:c>
      <x:c r="J456" s="12" t="str">
        <x:f>IF(AND(M456="URL identity aligns",ISNUMBER(F456),ISNUMBER(H456),G456&gt;0,I456&gt;0,SUM(V456:W456)&gt;0),(F456*V456+((H456-1)/4*10)*W456)/SUM(V456:W456),"")</x:f>
      </x:c>
      <x:c r="K456" s="12" t="str">
        <x:f>IF(ISNUMBER(J456),(X456*J456+'Method'!$B$10*'Method'!$B$11)/(X456+'Method'!$B$10),"")</x:f>
      </x:c>
      <x:c r="L456" s="10" t="str">
        <x:f>IF(ISNUMBER(J456),COUNTIFS($J$7:$J$1929,"&gt;"&amp;J456)+1,"")</x:f>
      </x:c>
      <x:c r="M456" s="9" t="str">
        <x:v>Review required</x:v>
      </x:c>
      <x:c r="N456" s="9" t="str">
        <x:v>Concentration not explicit on both saved identities</x:v>
      </x:c>
      <x:c r="O456" s="9" t="str">
        <x:v>https://www.parfumo.com/Perfumes/Dior/vanilla-diorama</x:v>
      </x:c>
      <x:c r="P456" s="9" t="str">
        <x:v>https://www.fragrantica.com/perfume/Dior/Vanilla-Diorama-68198.html</x:v>
      </x:c>
      <x:c r="Q456" s="9" t="str">
        <x:v>https://media.parfumo.com/perfumes/7e/7ed587-vanilla-diorama-dior_1200.jpg?width=480&amp;aspect_ratio=1:1</x:v>
      </x:c>
      <x:c r="R456" s="9" t="str">
        <x:v>https://fimgs.net/mdimg/perfume-thumbs/375x500.68198.jpg</x:v>
      </x:c>
      <x:c r="S456" s="9" t="str">
        <x:v>Vanilla Diorama</x:v>
      </x:c>
      <x:c r="T456" s="11" t="str">
        <x:v>2021</x:v>
      </x:c>
      <x:c r="U456" s="10" t="n">
        <x:v>495</x:v>
      </x:c>
      <x:c r="V456" s="14" t="n">
        <x:f>IF(AND(ISNUMBER(G456),G456&gt;0),LOG10(G456)*'Method'!$B$8,"")</x:f>
        <x:v>3.579810086445372</x:v>
      </x:c>
      <x:c r="W456" s="14" t="n">
        <x:f>IF(AND(ISNUMBER(I456),I456&gt;0),LOG10(I456)*'Method'!$B$9,"")</x:f>
        <x:v>2.7677551811823764</x:v>
      </x:c>
      <x:c r="X456" s="10" t="str">
        <x:f>IF(ISNUMBER(J456),SUM(G456,I456),"")</x:f>
      </x:c>
      <x:c r="Y456" s="10" t="str">
        <x:f>IF(ISNUMBER(K456),COUNTIFS($K$7:$K$1929,"&gt;"&amp;K456)+1,"")</x:f>
      </x:c>
      <x:c r="Z456" s="9" t="str"/>
      <x:c r="AA456" s="15" t="n">
        <x:v>46108</x:v>
      </x:c>
      <x:c r="AB456" s="9" t="str">
        <x:v>Unknown</x:v>
      </x:c>
    </x:row>
    <x:row r="457" ht="50" customHeight="1">
      <x:c r="A457" s="10" t="n">
        <x:f>IF(ISNUMBER(F457),RANK(F457,$F$7:$F$1929,0),"")</x:f>
        <x:v>404</x:v>
      </x:c>
      <x:c r="B457" s="9" t="str">
        <x:v>Xerjoff</x:v>
      </x:c>
      <x:c r="C457" s="9" t="str">
        <x:v>Nio</x:v>
      </x:c>
      <x:c r="D457" s="9" t="str">
        <x:v>Not recorded</x:v>
      </x:c>
      <x:c r="E457" s="11" t="n">
        <x:v>2009</x:v>
      </x:c>
      <x:c r="F457" s="13" t="n">
        <x:v>8.1</x:v>
      </x:c>
      <x:c r="G457" s="10" t="n">
        <x:v>958</x:v>
      </x:c>
      <x:c r="H457" s="12" t="n">
        <x:v>4.34</x:v>
      </x:c>
      <x:c r="I457" s="10" t="n">
        <x:v>2937</x:v>
      </x:c>
      <x:c r="J457" s="12" t="str">
        <x:f>IF(AND(M457="URL identity aligns",ISNUMBER(F457),ISNUMBER(H457),G457&gt;0,I457&gt;0,SUM(V457:W457)&gt;0),(F457*V457+((H457-1)/4*10)*W457)/SUM(V457:W457),"")</x:f>
      </x:c>
      <x:c r="K457" s="12" t="str">
        <x:f>IF(ISNUMBER(J457),(X457*J457+'Method'!$B$10*'Method'!$B$11)/(X457+'Method'!$B$10),"")</x:f>
      </x:c>
      <x:c r="L457" s="10" t="str">
        <x:f>IF(ISNUMBER(J457),COUNTIFS($J$7:$J$1929,"&gt;"&amp;J457)+1,"")</x:f>
      </x:c>
      <x:c r="M457" s="9" t="str">
        <x:v>Review required</x:v>
      </x:c>
      <x:c r="N457" s="9" t="str">
        <x:v>Concentration not explicit on both saved identities</x:v>
      </x:c>
      <x:c r="O457" s="9" t="str">
        <x:v>https://www.parfumo.com/Perfumes/Xerjoff/nio</x:v>
      </x:c>
      <x:c r="P457" s="9" t="str">
        <x:v>https://www.fragrantica.com/perfume/Xerjoff/Nio-10244.html</x:v>
      </x:c>
      <x:c r="Q457" s="9" t="str">
        <x:v>https://media.parfumo.com/perfumes/cf/cf7873-nio-xerjoff_1200.jpg?width=720&amp;aspect_ratio=1:1</x:v>
      </x:c>
      <x:c r="R457" s="9" t="str">
        <x:v>https://fimgs.net/mdimg/perfume-thumbs/375x500.10244.jpg</x:v>
      </x:c>
      <x:c r="S457" s="9" t="str">
        <x:v>Nio</x:v>
      </x:c>
      <x:c r="T457" s="11" t="str">
        <x:v>2009</x:v>
      </x:c>
      <x:c r="U457" s="10" t="n">
        <x:v>1699</x:v>
      </x:c>
      <x:c r="V457" s="14" t="n">
        <x:f>IF(AND(ISNUMBER(G457),G457&gt;0),LOG10(G457)*'Method'!$B$8,"")</x:f>
        <x:v>3.577638610894248</x:v>
      </x:c>
      <x:c r="W457" s="14" t="n">
        <x:f>IF(AND(ISNUMBER(I457),I457&gt;0),LOG10(I457)*'Method'!$B$9,"")</x:f>
        <x:v>2.77432315721824</x:v>
      </x:c>
      <x:c r="X457" s="10" t="str">
        <x:f>IF(ISNUMBER(J457),SUM(G457,I457),"")</x:f>
      </x:c>
      <x:c r="Y457" s="10" t="str">
        <x:f>IF(ISNUMBER(K457),COUNTIFS($K$7:$K$1929,"&gt;"&amp;K457)+1,"")</x:f>
      </x:c>
      <x:c r="Z457" s="9" t="str"/>
      <x:c r="AA457" s="15" t="n">
        <x:v>46108</x:v>
      </x:c>
      <x:c r="AB457" s="9" t="str">
        <x:v>Unknown</x:v>
      </x:c>
    </x:row>
    <x:row r="458" ht="50" customHeight="1">
      <x:c r="A458" s="10" t="n">
        <x:f>IF(ISNUMBER(F458),RANK(F458,$F$7:$F$1929,0),"")</x:f>
        <x:v>404</x:v>
      </x:c>
      <x:c r="B458" s="9" t="str">
        <x:v>Xerjoff</x:v>
      </x:c>
      <x:c r="C458" s="9" t="str">
        <x:v>Ouverture</x:v>
      </x:c>
      <x:c r="D458" s="9" t="str">
        <x:v>Not recorded</x:v>
      </x:c>
      <x:c r="E458" s="11" t="n">
        <x:v>2016</x:v>
      </x:c>
      <x:c r="F458" s="13" t="n">
        <x:v>8.1</x:v>
      </x:c>
      <x:c r="G458" s="10" t="n">
        <x:v>958</x:v>
      </x:c>
      <x:c r="H458" s="12" t="n">
        <x:v>4.18</x:v>
      </x:c>
      <x:c r="I458" s="10" t="n">
        <x:v>1138</x:v>
      </x:c>
      <x:c r="J458" s="12" t="str">
        <x:f>IF(AND(M458="URL identity aligns",ISNUMBER(F458),ISNUMBER(H458),G458&gt;0,I458&gt;0,SUM(V458:W458)&gt;0),(F458*V458+((H458-1)/4*10)*W458)/SUM(V458:W458),"")</x:f>
      </x:c>
      <x:c r="K458" s="12" t="str">
        <x:f>IF(ISNUMBER(J458),(X458*J458+'Method'!$B$10*'Method'!$B$11)/(X458+'Method'!$B$10),"")</x:f>
      </x:c>
      <x:c r="L458" s="10" t="str">
        <x:f>IF(ISNUMBER(J458),COUNTIFS($J$7:$J$1929,"&gt;"&amp;J458)+1,"")</x:f>
      </x:c>
      <x:c r="M458" s="9" t="str">
        <x:v>Review required</x:v>
      </x:c>
      <x:c r="N458" s="9" t="str">
        <x:v>Concentration not explicit on both saved identities</x:v>
      </x:c>
      <x:c r="O458" s="9" t="str">
        <x:v>https://www.parfumo.com/Perfumes/Xerjoff/Ouverture</x:v>
      </x:c>
      <x:c r="P458" s="9" t="str">
        <x:v>https://www.fragrantica.com/perfume/Xerjoff/Ouverture-55164.html</x:v>
      </x:c>
      <x:c r="Q458" s="9" t="str">
        <x:v>https://media.parfumo.com/perfumes/f9/f9357b_ouverture-xerjoff_1200.jpg?width=720&amp;aspect_ratio=1:1</x:v>
      </x:c>
      <x:c r="R458" s="9" t="str">
        <x:v>https://fimgs.net/mdimg/perfume-thumbs/375x500.55164.jpg</x:v>
      </x:c>
      <x:c r="S458" s="9" t="str">
        <x:v>Ouverture</x:v>
      </x:c>
      <x:c r="T458" s="11" t="str">
        <x:v>2016</x:v>
      </x:c>
      <x:c r="U458" s="10" t="n">
        <x:v>978</x:v>
      </x:c>
      <x:c r="V458" s="14" t="n">
        <x:f>IF(AND(ISNUMBER(G458),G458&gt;0),LOG10(G458)*'Method'!$B$8,"")</x:f>
        <x:v>3.577638610894248</x:v>
      </x:c>
      <x:c r="W458" s="14" t="n">
        <x:f>IF(AND(ISNUMBER(I458),I458&gt;0),LOG10(I458)*'Method'!$B$9,"")</x:f>
        <x:v>2.44491380964724</x:v>
      </x:c>
      <x:c r="X458" s="10" t="str">
        <x:f>IF(ISNUMBER(J458),SUM(G458,I458),"")</x:f>
      </x:c>
      <x:c r="Y458" s="10" t="str">
        <x:f>IF(ISNUMBER(K458),COUNTIFS($K$7:$K$1929,"&gt;"&amp;K458)+1,"")</x:f>
      </x:c>
      <x:c r="Z458" s="9" t="str"/>
      <x:c r="AA458" s="15" t="n">
        <x:v>46108</x:v>
      </x:c>
      <x:c r="AB458" s="9" t="str">
        <x:v>Unknown</x:v>
      </x:c>
    </x:row>
    <x:row r="459" ht="50" customHeight="1">
      <x:c r="A459" s="10" t="n">
        <x:f>IF(ISNUMBER(F459),RANK(F459,$F$7:$F$1929,0),"")</x:f>
        <x:v>404</x:v>
      </x:c>
      <x:c r="B459" s="9" t="str">
        <x:v>Le Labo</x:v>
      </x:c>
      <x:c r="C459" s="9" t="str">
        <x:v>Thé Noir 29</x:v>
      </x:c>
      <x:c r="D459" s="9" t="str">
        <x:v>Eau de Parfum</x:v>
      </x:c>
      <x:c r="E459" s="11" t="n">
        <x:v>2015</x:v>
      </x:c>
      <x:c r="F459" s="13" t="n">
        <x:v>8.1</x:v>
      </x:c>
      <x:c r="G459" s="10" t="n">
        <x:v>956</x:v>
      </x:c>
      <x:c r="H459" s="12" t="n">
        <x:v>4.21</x:v>
      </x:c>
      <x:c r="I459" s="10" t="n">
        <x:v>6391</x:v>
      </x:c>
      <x:c r="J459" s="12" t="str">
        <x:f>IF(AND(M459="URL identity aligns",ISNUMBER(F459),ISNUMBER(H459),G459&gt;0,I459&gt;0,SUM(V459:W459)&gt;0),(F459*V459+((H459-1)/4*10)*W459)/SUM(V459:W459),"")</x:f>
      </x:c>
      <x:c r="K459" s="12" t="str">
        <x:f>IF(ISNUMBER(J459),(X459*J459+'Method'!$B$10*'Method'!$B$11)/(X459+'Method'!$B$10),"")</x:f>
      </x:c>
      <x:c r="L459" s="10" t="str">
        <x:f>IF(ISNUMBER(J459),COUNTIFS($J$7:$J$1929,"&gt;"&amp;J459)+1,"")</x:f>
      </x:c>
      <x:c r="M459" s="9" t="str">
        <x:v>Review required</x:v>
      </x:c>
      <x:c r="N459" s="9" t="str">
        <x:v>Concentration not explicit on both saved identities</x:v>
      </x:c>
      <x:c r="O459" s="9" t="str">
        <x:v>https://www.parfumo.com/Perfumes/Le_Labo/The_Noir_29_Eau_de_Parfum</x:v>
      </x:c>
      <x:c r="P459" s="9" t="str">
        <x:v>https://www.fragrantica.com/perfume/Le-Labo/The-Noir-29-31872.html</x:v>
      </x:c>
      <x:c r="Q459" s="9" t="str">
        <x:v>https://media.parfumo.com/perfumes/30/3002f5-the-noir-29-eau-de-parfum-le-labo_1200.jpg?width=720&amp;aspect_ratio=1:1</x:v>
      </x:c>
      <x:c r="R459" s="9" t="str">
        <x:v>https://fimgs.net/mdimg/perfume-thumbs/375x500.31872.jpg</x:v>
      </x:c>
      <x:c r="S459" s="9" t="str">
        <x:v>Thé Noir 29</x:v>
      </x:c>
      <x:c r="T459" s="11" t="str">
        <x:v>2015</x:v>
      </x:c>
      <x:c r="U459" s="10" t="n">
        <x:v>177</x:v>
      </x:c>
      <x:c r="V459" s="14" t="n">
        <x:f>IF(AND(ISNUMBER(G459),G459&gt;0),LOG10(G459)*'Method'!$B$8,"")</x:f>
        <x:v>3.57654947073132</x:v>
      </x:c>
      <x:c r="W459" s="14" t="n">
        <x:f>IF(AND(ISNUMBER(I459),I459&gt;0),LOG10(I459)*'Method'!$B$9,"")</x:f>
        <x:v>3.044455054038848</x:v>
      </x:c>
      <x:c r="X459" s="10" t="str">
        <x:f>IF(ISNUMBER(J459),SUM(G459,I459),"")</x:f>
      </x:c>
      <x:c r="Y459" s="10" t="str">
        <x:f>IF(ISNUMBER(K459),COUNTIFS($K$7:$K$1929,"&gt;"&amp;K459)+1,"")</x:f>
      </x:c>
      <x:c r="Z459" s="9" t="str"/>
      <x:c r="AA459" s="15" t="n">
        <x:v>46108</x:v>
      </x:c>
      <x:c r="AB459" s="9" t="str">
        <x:v>Unknown</x:v>
      </x:c>
    </x:row>
    <x:row r="460" ht="50" customHeight="1">
      <x:c r="A460" s="10" t="n">
        <x:f>IF(ISNUMBER(F460),RANK(F460,$F$7:$F$1929,0),"")</x:f>
        <x:v>404</x:v>
      </x:c>
      <x:c r="B460" s="9" t="str">
        <x:v>Dior</x:v>
      </x:c>
      <x:c r="C460" s="9" t="str">
        <x:v>Fahrenheit Parfum</x:v>
      </x:c>
      <x:c r="D460" s="9" t="str">
        <x:v>Parfum</x:v>
      </x:c>
      <x:c r="E460" s="11" t="n">
        <x:v>2014</x:v>
      </x:c>
      <x:c r="F460" s="13" t="n">
        <x:v>8.1</x:v>
      </x:c>
      <x:c r="G460" s="10" t="n">
        <x:v>942</x:v>
      </x:c>
      <x:c r="H460" s="12" t="n">
        <x:v>4.28</x:v>
      </x:c>
      <x:c r="I460" s="10" t="n">
        <x:v>5347</x:v>
      </x:c>
      <x:c r="J460" s="12" t="str">
        <x:f>IF(AND(M460="URL identity aligns",ISNUMBER(F460),ISNUMBER(H460),G460&gt;0,I460&gt;0,SUM(V460:W460)&gt;0),(F460*V460+((H460-1)/4*10)*W460)/SUM(V460:W460),"")</x:f>
      </x:c>
      <x:c r="K460" s="12" t="str">
        <x:f>IF(ISNUMBER(J460),(X460*J460+'Method'!$B$10*'Method'!$B$11)/(X460+'Method'!$B$10),"")</x:f>
      </x:c>
      <x:c r="L460" s="10" t="str">
        <x:f>IF(ISNUMBER(J460),COUNTIFS($J$7:$J$1929,"&gt;"&amp;J460)+1,"")</x:f>
      </x:c>
      <x:c r="M460" s="9" t="str">
        <x:v>Review required</x:v>
      </x:c>
      <x:c r="N460" s="9" t="str">
        <x:v>Product, variant, gender or year terms differ between URLs</x:v>
      </x:c>
      <x:c r="O460" s="9" t="str">
        <x:v>https://www.parfumo.com/Perfumes/Dior/Fahrenheit_Parfum</x:v>
      </x:c>
      <x:c r="P460" s="9" t="str">
        <x:v>https://www.fragrantica.com/perfume/Dior/Fahrenheit-Le-Parfum-23099.html</x:v>
      </x:c>
      <x:c r="Q460" s="9" t="str">
        <x:v>https://media.parfumo.com/perfumes/df/df3b72-fahrenheit-parfum-dior_1200.jpg?width=720&amp;aspect_ratio=1:1</x:v>
      </x:c>
      <x:c r="R460" s="9" t="str">
        <x:v>https://fimgs.net/mdimg/perfume-thumbs/375x500.23099.jpg</x:v>
      </x:c>
      <x:c r="S460" s="9" t="str">
        <x:v>Fahrenheit Parfum</x:v>
      </x:c>
      <x:c r="T460" s="11" t="str">
        <x:v>2014</x:v>
      </x:c>
      <x:c r="U460" s="10" t="n">
        <x:v>549</x:v>
      </x:c>
      <x:c r="V460" s="14" t="n">
        <x:f>IF(AND(ISNUMBER(G460),G460&gt;0),LOG10(G460)*'Method'!$B$8,"")</x:f>
        <x:v>3.568861083351456</x:v>
      </x:c>
      <x:c r="W460" s="14" t="n">
        <x:f>IF(AND(ISNUMBER(I460),I460&gt;0),LOG10(I460)*'Method'!$B$9,"")</x:f>
        <x:v>2.982488147280272</x:v>
      </x:c>
      <x:c r="X460" s="10" t="str">
        <x:f>IF(ISNUMBER(J460),SUM(G460,I460),"")</x:f>
      </x:c>
      <x:c r="Y460" s="10" t="str">
        <x:f>IF(ISNUMBER(K460),COUNTIFS($K$7:$K$1929,"&gt;"&amp;K460)+1,"")</x:f>
      </x:c>
      <x:c r="Z460" s="9" t="str"/>
      <x:c r="AA460" s="15" t="n">
        <x:v>46108</x:v>
      </x:c>
      <x:c r="AB460" s="9" t="str">
        <x:v>Unknown</x:v>
      </x:c>
    </x:row>
    <x:row r="461" ht="50" customHeight="1">
      <x:c r="A461" s="10" t="n">
        <x:f>IF(ISNUMBER(F461),RANK(F461,$F$7:$F$1929,0),"")</x:f>
        <x:v>404</x:v>
      </x:c>
      <x:c r="B461" s="9" t="str">
        <x:v>Viktor Rolf</x:v>
      </x:c>
      <x:c r="C461" s="9" t="str">
        <x:v>Spicebomb Infrared Viktor &amp; Rolf</x:v>
      </x:c>
      <x:c r="D461" s="9" t="str">
        <x:v>Eau de Toilette</x:v>
      </x:c>
      <x:c r="E461" s="11" t="n">
        <x:v>2021</x:v>
      </x:c>
      <x:c r="F461" s="13" t="n">
        <x:v>8.1</x:v>
      </x:c>
      <x:c r="G461" s="10" t="n">
        <x:v>918</x:v>
      </x:c>
      <x:c r="H461" s="12" t="n">
        <x:v>4.29</x:v>
      </x:c>
      <x:c r="I461" s="10" t="n">
        <x:v>2637</x:v>
      </x:c>
      <x:c r="J461" s="12" t="str">
        <x:f>IF(AND(M461="URL identity aligns",ISNUMBER(F461),ISNUMBER(H461),G461&gt;0,I461&gt;0,SUM(V461:W461)&gt;0),(F461*V461+((H461-1)/4*10)*W461)/SUM(V461:W461),"")</x:f>
      </x:c>
      <x:c r="K461" s="12" t="str">
        <x:f>IF(ISNUMBER(J461),(X461*J461+'Method'!$B$10*'Method'!$B$11)/(X461+'Method'!$B$10),"")</x:f>
      </x:c>
      <x:c r="L461" s="10" t="str">
        <x:f>IF(ISNUMBER(J461),COUNTIFS($J$7:$J$1929,"&gt;"&amp;J461)+1,"")</x:f>
      </x:c>
      <x:c r="M461" s="9" t="str">
        <x:v>Review required</x:v>
      </x:c>
      <x:c r="N461" s="9" t="str">
        <x:v>Concentration not explicit on both saved identities</x:v>
      </x:c>
      <x:c r="O461" s="9" t="str">
        <x:v>https://www.parfumo.com/Perfumes/Viktor_Rolf/spicebomb-infrared-eau-de-toilette</x:v>
      </x:c>
      <x:c r="P461" s="9" t="str">
        <x:v>https://www.fragrantica.com/perfume/Viktor-Rolf/Spicebomb-Infrared-66514.html</x:v>
      </x:c>
      <x:c r="Q461" s="9" t="str">
        <x:v>https://media.parfumo.com/perfumes/6b/6be302-spicebomb-infrared-eau-de-toilette-viktor-rolf_1200.jpg?width=720&amp;aspect_ratio=1:1</x:v>
      </x:c>
      <x:c r="R461" s="9" t="str">
        <x:v>https://fimgs.net/mdimg/perfume-thumbs/375x500.66514.jpg</x:v>
      </x:c>
      <x:c r="S461" s="9" t="str">
        <x:v>Spicebomb Infrared Viktor &amp; Rolf</x:v>
      </x:c>
      <x:c r="T461" s="11" t="str">
        <x:v>2021</x:v>
      </x:c>
      <x:c r="U461" s="10" t="n">
        <x:v>1902</x:v>
      </x:c>
      <x:c r="V461" s="14" t="n">
        <x:f>IF(AND(ISNUMBER(G461),G461&gt;0),LOG10(G461)*'Method'!$B$8,"")</x:f>
        <x:v>3.555411217441488</x:v>
      </x:c>
      <x:c r="W461" s="14" t="n">
        <x:f>IF(AND(ISNUMBER(I461),I461&gt;0),LOG10(I461)*'Method'!$B$9,"")</x:f>
        <x:v>2.736888103834744</x:v>
      </x:c>
      <x:c r="X461" s="10" t="str">
        <x:f>IF(ISNUMBER(J461),SUM(G461,I461),"")</x:f>
      </x:c>
      <x:c r="Y461" s="10" t="str">
        <x:f>IF(ISNUMBER(K461),COUNTIFS($K$7:$K$1929,"&gt;"&amp;K461)+1,"")</x:f>
      </x:c>
      <x:c r="Z461" s="9" t="str"/>
      <x:c r="AA461" s="15" t="n">
        <x:v>46108</x:v>
      </x:c>
      <x:c r="AB461" s="9" t="str">
        <x:v>Unknown</x:v>
      </x:c>
    </x:row>
    <x:row r="462" ht="50" customHeight="1">
      <x:c r="A462" s="10" t="n">
        <x:f>IF(ISNUMBER(F462),RANK(F462,$F$7:$F$1929,0),"")</x:f>
        <x:v>404</x:v>
      </x:c>
      <x:c r="B462" s="9" t="str">
        <x:v>Initio</x:v>
      </x:c>
      <x:c r="C462" s="9" t="str">
        <x:v>Psychedelic Love</x:v>
      </x:c>
      <x:c r="D462" s="9" t="str">
        <x:v>Parfum</x:v>
      </x:c>
      <x:c r="E462" s="11" t="n">
        <x:v>2017</x:v>
      </x:c>
      <x:c r="F462" s="13" t="n">
        <x:v>8.1</x:v>
      </x:c>
      <x:c r="G462" s="10" t="n">
        <x:v>911</x:v>
      </x:c>
      <x:c r="H462" s="12" t="n">
        <x:v>4.22</x:v>
      </x:c>
      <x:c r="I462" s="10" t="n">
        <x:v>3815</x:v>
      </x:c>
      <x:c r="J462" s="12" t="str">
        <x:f>IF(AND(M462="URL identity aligns",ISNUMBER(F462),ISNUMBER(H462),G462&gt;0,I462&gt;0,SUM(V462:W462)&gt;0),(F462*V462+((H462-1)/4*10)*W462)/SUM(V462:W462),"")</x:f>
      </x:c>
      <x:c r="K462" s="12" t="str">
        <x:f>IF(ISNUMBER(J462),(X462*J462+'Method'!$B$10*'Method'!$B$11)/(X462+'Method'!$B$10),"")</x:f>
      </x:c>
      <x:c r="L462" s="10" t="str">
        <x:f>IF(ISNUMBER(J462),COUNTIFS($J$7:$J$1929,"&gt;"&amp;J462)+1,"")</x:f>
      </x:c>
      <x:c r="M462" s="9" t="str">
        <x:v>Review required</x:v>
      </x:c>
      <x:c r="N462" s="9" t="str">
        <x:v>Concentration not explicit on both saved identities</x:v>
      </x:c>
      <x:c r="O462" s="9" t="str">
        <x:v>https://www.parfumo.com/Perfumes/Initio/Psychedelic_Love</x:v>
      </x:c>
      <x:c r="P462" s="9" t="str">
        <x:v>https://www.fragrantica.com/perfume/Initio-Parfums-Prives/Psychedelic-Love-45977.html</x:v>
      </x:c>
      <x:c r="Q462" s="9" t="str">
        <x:v>https://media.parfumo.com/perfumes/e5/e58fde-psychedelic-love-initio_1200.jpg?width=480&amp;aspect_ratio=1:1</x:v>
      </x:c>
      <x:c r="R462" s="9" t="str">
        <x:v>https://fimgs.net/mdimg/perfume-thumbs/375x500.45977.jpg</x:v>
      </x:c>
      <x:c r="S462" s="9" t="str">
        <x:v>Psychedelic Love</x:v>
      </x:c>
      <x:c r="T462" s="11" t="str">
        <x:v>2017</x:v>
      </x:c>
      <x:c r="U462" s="10" t="n">
        <x:v>1254</x:v>
      </x:c>
      <x:c r="V462" s="14" t="n">
        <x:f>IF(AND(ISNUMBER(G462),G462&gt;0),LOG10(G462)*'Method'!$B$8,"")</x:f>
        <x:v>3.5514220523676</x:v>
      </x:c>
      <x:c r="W462" s="14" t="n">
        <x:f>IF(AND(ISNUMBER(I462),I462&gt;0),LOG10(I462)*'Method'!$B$9,"")</x:f>
        <x:v>2.86519563383272</x:v>
      </x:c>
      <x:c r="X462" s="10" t="str">
        <x:f>IF(ISNUMBER(J462),SUM(G462,I462),"")</x:f>
      </x:c>
      <x:c r="Y462" s="10" t="str">
        <x:f>IF(ISNUMBER(K462),COUNTIFS($K$7:$K$1929,"&gt;"&amp;K462)+1,"")</x:f>
      </x:c>
      <x:c r="Z462" s="9" t="str"/>
      <x:c r="AA462" s="15" t="n">
        <x:v>46108</x:v>
      </x:c>
      <x:c r="AB462" s="9" t="str">
        <x:v>Unknown</x:v>
      </x:c>
    </x:row>
    <x:row r="463" ht="50" customHeight="1">
      <x:c r="A463" s="10" t="n">
        <x:f>IF(ISNUMBER(F463),RANK(F463,$F$7:$F$1929,0),"")</x:f>
        <x:v>404</x:v>
      </x:c>
      <x:c r="B463" s="9" t="str">
        <x:v>Diptyque</x:v>
      </x:c>
      <x:c r="C463" s="9" t="str">
        <x:v>Eau Duelle</x:v>
      </x:c>
      <x:c r="D463" s="9" t="str">
        <x:v>Eau de Parfum</x:v>
      </x:c>
      <x:c r="E463" s="11" t="n">
        <x:v>2013</x:v>
      </x:c>
      <x:c r="F463" s="13" t="n">
        <x:v>8.1</x:v>
      </x:c>
      <x:c r="G463" s="10" t="n">
        <x:v>878</x:v>
      </x:c>
      <x:c r="H463" s="12" t="n">
        <x:v>4.27</x:v>
      </x:c>
      <x:c r="I463" s="10" t="n">
        <x:v>3027</x:v>
      </x:c>
      <x:c r="J463" s="12" t="n">
        <x:f>IF(AND(M463="URL identity aligns",ISNUMBER(F463),ISNUMBER(H463),G463&gt;0,I463&gt;0,SUM(V463:W463)&gt;0),(F463*V463+((H463-1)/4*10)*W463)/SUM(V463:W463),"")</x:f>
        <x:v>8.133063263305676</x:v>
      </x:c>
      <x:c r="K463" s="12" t="n">
        <x:f>IF(ISNUMBER(J463),(X463*J463+'Method'!$B$10*'Method'!$B$11)/(X463+'Method'!$B$10),"")</x:f>
        <x:v>8.052846623888767</x:v>
      </x:c>
      <x:c r="L463" s="10" t="n">
        <x:f>IF(ISNUMBER(J463),COUNTIFS($J$7:$J$1929,"&gt;"&amp;J463)+1,"")</x:f>
        <x:v>56</x:v>
      </x:c>
      <x:c r="M463" s="9" t="str">
        <x:v>URL identity aligns</x:v>
      </x:c>
      <x:c r="N463" s="9" t="str">
        <x:v>Brand, name tokens and concentration agree in saved URLs</x:v>
      </x:c>
      <x:c r="O463" s="9" t="str">
        <x:v>https://www.parfumo.com/Perfumes/Diptyque/Eau_Duelle_Eau_de_Parfum</x:v>
      </x:c>
      <x:c r="P463" s="9" t="str">
        <x:v>https://www.fragrantica.com/perfume/Diptyque/Eau-Duelle-Eau-de-Parfum-49100.html</x:v>
      </x:c>
      <x:c r="Q463" s="9" t="str">
        <x:v>https://media.parfumo.com/perfumes/16/167989-eau-duelle-eau-de-parfum-diptyque_1200.jpg?width=480&amp;aspect_ratio=1:1</x:v>
      </x:c>
      <x:c r="R463" s="9" t="str">
        <x:v>https://fimgs.net/mdimg/perfume-thumbs/375x500.49100.jpg</x:v>
      </x:c>
      <x:c r="S463" s="9" t="str">
        <x:v>Eau Duelle</x:v>
      </x:c>
      <x:c r="T463" s="11" t="str">
        <x:v>2013</x:v>
      </x:c>
      <x:c r="U463" s="10" t="n">
        <x:v>1805</x:v>
      </x:c>
      <x:c r="V463" s="14" t="n">
        <x:f>IF(AND(ISNUMBER(G463),G463&gt;0),LOG10(G463)*'Method'!$B$8,"")</x:f>
        <x:v>3.53219341908732</x:v>
      </x:c>
      <x:c r="W463" s="14" t="n">
        <x:f>IF(AND(ISNUMBER(I463),I463&gt;0),LOG10(I463)*'Method'!$B$9,"")</x:f>
        <x:v>2.784809936765256</x:v>
      </x:c>
      <x:c r="X463" s="10" t="n">
        <x:f>IF(ISNUMBER(J463),SUM(G463,I463),"")</x:f>
        <x:v>3905</x:v>
      </x:c>
      <x:c r="Y463" s="10" t="n">
        <x:f>IF(ISNUMBER(K463),COUNTIFS($K$7:$K$1929,"&gt;"&amp;K463)+1,"")</x:f>
        <x:v>38</x:v>
      </x:c>
      <x:c r="Z463" s="9" t="str"/>
      <x:c r="AA463" s="15" t="n">
        <x:v>46108</x:v>
      </x:c>
      <x:c r="AB463" s="9" t="str">
        <x:v>Unknown</x:v>
      </x:c>
    </x:row>
    <x:row r="464" ht="50" customHeight="1">
      <x:c r="A464" s="10" t="n">
        <x:f>IF(ISNUMBER(F464),RANK(F464,$F$7:$F$1929,0),"")</x:f>
        <x:v>404</x:v>
      </x:c>
      <x:c r="B464" s="9" t="str">
        <x:v>Initio</x:v>
      </x:c>
      <x:c r="C464" s="9" t="str">
        <x:v>Atomic Rose</x:v>
      </x:c>
      <x:c r="D464" s="9" t="str">
        <x:v>Eau de Parfum</x:v>
      </x:c>
      <x:c r="E464" s="11" t="n">
        <x:v>2019</x:v>
      </x:c>
      <x:c r="F464" s="13" t="n">
        <x:v>8.1</x:v>
      </x:c>
      <x:c r="G464" s="10" t="n">
        <x:v>872</x:v>
      </x:c>
      <x:c r="H464" s="12" t="n">
        <x:v>4.26</x:v>
      </x:c>
      <x:c r="I464" s="10" t="n">
        <x:v>3900</x:v>
      </x:c>
      <x:c r="J464" s="12" t="str">
        <x:f>IF(AND(M464="URL identity aligns",ISNUMBER(F464),ISNUMBER(H464),G464&gt;0,I464&gt;0,SUM(V464:W464)&gt;0),(F464*V464+((H464-1)/4*10)*W464)/SUM(V464:W464),"")</x:f>
      </x:c>
      <x:c r="K464" s="12" t="str">
        <x:f>IF(ISNUMBER(J464),(X464*J464+'Method'!$B$10*'Method'!$B$11)/(X464+'Method'!$B$10),"")</x:f>
      </x:c>
      <x:c r="L464" s="10" t="str">
        <x:f>IF(ISNUMBER(J464),COUNTIFS($J$7:$J$1929,"&gt;"&amp;J464)+1,"")</x:f>
      </x:c>
      <x:c r="M464" s="9" t="str">
        <x:v>Review required</x:v>
      </x:c>
      <x:c r="N464" s="9" t="str">
        <x:v>Concentration not explicit on both saved identities</x:v>
      </x:c>
      <x:c r="O464" s="9" t="str">
        <x:v>https://www.parfumo.com/Perfumes/Initio/atomic-rose-eau-de-parfum</x:v>
      </x:c>
      <x:c r="P464" s="9" t="str">
        <x:v>https://www.fragrantica.com/perfume/Initio-Parfums-Prives/Atomic-Rose-57587.html</x:v>
      </x:c>
      <x:c r="Q464" s="9" t="str">
        <x:v>https://media.parfumo.com/perfumes/af/af00fc-atomic-rose-eau-de-parfum-initio_1200.jpg?width=720&amp;aspect_ratio=1:1</x:v>
      </x:c>
      <x:c r="R464" s="9" t="str">
        <x:v>https://fimgs.net/mdimg/perfume-thumbs/375x500.57587.jpg</x:v>
      </x:c>
      <x:c r="S464" s="9" t="str">
        <x:v>Atomic Rose</x:v>
      </x:c>
      <x:c r="T464" s="11" t="str">
        <x:v>2019</x:v>
      </x:c>
      <x:c r="U464" s="10" t="n">
        <x:v>1067</x:v>
      </x:c>
      <x:c r="V464" s="14" t="n">
        <x:f>IF(AND(ISNUMBER(G464),G464&gt;0),LOG10(G464)*'Method'!$B$8,"")</x:f>
        <x:v>3.5286197819190837</x:v>
      </x:c>
      <x:c r="W464" s="14" t="n">
        <x:f>IF(AND(ISNUMBER(I464),I464&gt;0),LOG10(I464)*'Method'!$B$9,"")</x:f>
        <x:v>2.8728516856212</x:v>
      </x:c>
      <x:c r="X464" s="10" t="str">
        <x:f>IF(ISNUMBER(J464),SUM(G464,I464),"")</x:f>
      </x:c>
      <x:c r="Y464" s="10" t="str">
        <x:f>IF(ISNUMBER(K464),COUNTIFS($K$7:$K$1929,"&gt;"&amp;K464)+1,"")</x:f>
      </x:c>
      <x:c r="Z464" s="9" t="str"/>
      <x:c r="AA464" s="15" t="n">
        <x:v>46108</x:v>
      </x:c>
      <x:c r="AB464" s="9" t="str">
        <x:v>Unknown</x:v>
      </x:c>
    </x:row>
    <x:row r="465" ht="50" customHeight="1">
      <x:c r="A465" s="10" t="n">
        <x:f>IF(ISNUMBER(F465),RANK(F465,$F$7:$F$1929,0),"")</x:f>
        <x:v>404</x:v>
      </x:c>
      <x:c r="B465" s="9" t="str">
        <x:v>Amouage</x:v>
      </x:c>
      <x:c r="C465" s="9" t="str">
        <x:v>Journey Man</x:v>
      </x:c>
      <x:c r="D465" s="9" t="str">
        <x:v>Not recorded</x:v>
      </x:c>
      <x:c r="E465" s="11" t="n">
        <x:v>2014</x:v>
      </x:c>
      <x:c r="F465" s="13" t="n">
        <x:v>8.1</x:v>
      </x:c>
      <x:c r="G465" s="10" t="n">
        <x:v>842</x:v>
      </x:c>
      <x:c r="H465" s="12" t="n">
        <x:v>4.26</x:v>
      </x:c>
      <x:c r="I465" s="10" t="n">
        <x:v>2787</x:v>
      </x:c>
      <x:c r="J465" s="12" t="str">
        <x:f>IF(AND(M465="URL identity aligns",ISNUMBER(F465),ISNUMBER(H465),G465&gt;0,I465&gt;0,SUM(V465:W465)&gt;0),(F465*V465+((H465-1)/4*10)*W465)/SUM(V465:W465),"")</x:f>
      </x:c>
      <x:c r="K465" s="12" t="str">
        <x:f>IF(ISNUMBER(J465),(X465*J465+'Method'!$B$10*'Method'!$B$11)/(X465+'Method'!$B$10),"")</x:f>
      </x:c>
      <x:c r="L465" s="10" t="str">
        <x:f>IF(ISNUMBER(J465),COUNTIFS($J$7:$J$1929,"&gt;"&amp;J465)+1,"")</x:f>
      </x:c>
      <x:c r="M465" s="9" t="str">
        <x:v>Review required</x:v>
      </x:c>
      <x:c r="N465" s="9" t="str">
        <x:v>Concentration not explicit on both saved identities</x:v>
      </x:c>
      <x:c r="O465" s="9" t="str">
        <x:v>https://www.parfumo.com/Perfumes/Amouage/Journey_Man</x:v>
      </x:c>
      <x:c r="P465" s="9" t="str">
        <x:v>https://www.fragrantica.com/perfume/Amouage/Journey-Man-25251.html</x:v>
      </x:c>
      <x:c r="Q465" s="9" t="str">
        <x:v>https://media.parfumo.com/perfumes/8d/8d3dc1-journey-man-amouage_1200.jpg?width=720&amp;aspect_ratio=1:1</x:v>
      </x:c>
      <x:c r="R465" s="9" t="str">
        <x:v>https://fimgs.net/mdimg/perfume-thumbs/375x500.25251.jpg</x:v>
      </x:c>
      <x:c r="S465" s="9" t="str">
        <x:v>Journey Man</x:v>
      </x:c>
      <x:c r="T465" s="11" t="str">
        <x:v>2014</x:v>
      </x:c>
      <x:c r="U465" s="10" t="n">
        <x:v>1561</x:v>
      </x:c>
      <x:c r="V465" s="14" t="n">
        <x:f>IF(AND(ISNUMBER(G465),G465&gt;0),LOG10(G465)*'Method'!$B$8,"")</x:f>
        <x:v>3.51037450979958</x:v>
      </x:c>
      <x:c r="W465" s="14" t="n">
        <x:f>IF(AND(ISNUMBER(I465),I465&gt;0),LOG10(I465)*'Method'!$B$9,"")</x:f>
        <x:v>2.7561095749706404</x:v>
      </x:c>
      <x:c r="X465" s="10" t="str">
        <x:f>IF(ISNUMBER(J465),SUM(G465,I465),"")</x:f>
      </x:c>
      <x:c r="Y465" s="10" t="str">
        <x:f>IF(ISNUMBER(K465),COUNTIFS($K$7:$K$1929,"&gt;"&amp;K465)+1,"")</x:f>
      </x:c>
      <x:c r="Z465" s="9" t="str"/>
      <x:c r="AA465" s="15" t="n">
        <x:v>46108</x:v>
      </x:c>
      <x:c r="AB465" s="9" t="str">
        <x:v>Unknown</x:v>
      </x:c>
    </x:row>
    <x:row r="466" ht="50" customHeight="1">
      <x:c r="A466" s="10" t="n">
        <x:f>IF(ISNUMBER(F466),RANK(F466,$F$7:$F$1929,0),"")</x:f>
        <x:v>404</x:v>
      </x:c>
      <x:c r="B466" s="9" t="str">
        <x:v>Amouage</x:v>
      </x:c>
      <x:c r="C466" s="9" t="str">
        <x:v>Dia Man</x:v>
      </x:c>
      <x:c r="D466" s="9" t="str">
        <x:v>Not recorded</x:v>
      </x:c>
      <x:c r="E466" s="11" t="n">
        <x:v>2002</x:v>
      </x:c>
      <x:c r="F466" s="13" t="n">
        <x:v>8.1</x:v>
      </x:c>
      <x:c r="G466" s="10" t="n">
        <x:v>819</x:v>
      </x:c>
      <x:c r="H466" s="12" t="n">
        <x:v>4.23</x:v>
      </x:c>
      <x:c r="I466" s="10" t="n">
        <x:v>2179</x:v>
      </x:c>
      <x:c r="J466" s="12" t="str">
        <x:f>IF(AND(M466="URL identity aligns",ISNUMBER(F466),ISNUMBER(H466),G466&gt;0,I466&gt;0,SUM(V466:W466)&gt;0),(F466*V466+((H466-1)/4*10)*W466)/SUM(V466:W466),"")</x:f>
      </x:c>
      <x:c r="K466" s="12" t="str">
        <x:f>IF(ISNUMBER(J466),(X466*J466+'Method'!$B$10*'Method'!$B$11)/(X466+'Method'!$B$10),"")</x:f>
      </x:c>
      <x:c r="L466" s="10" t="str">
        <x:f>IF(ISNUMBER(J466),COUNTIFS($J$7:$J$1929,"&gt;"&amp;J466)+1,"")</x:f>
      </x:c>
      <x:c r="M466" s="9" t="str">
        <x:v>Review required</x:v>
      </x:c>
      <x:c r="N466" s="9" t="str">
        <x:v>Product, variant, gender or year terms differ between URLs; Concentration not explicit on both saved identities</x:v>
      </x:c>
      <x:c r="O466" s="9" t="str">
        <x:v>https://www.parfumo.com/Perfumes/Amouage/Dia_for_Men</x:v>
      </x:c>
      <x:c r="P466" s="9" t="str">
        <x:v>https://www.fragrantica.com/perfume/Amouage/Dia-Man-1110.html</x:v>
      </x:c>
      <x:c r="Q466" s="9" t="str">
        <x:v>https://media.parfumo.com/perfumes/c2/c2f655-dia-man-amouage_1200.jpg?width=720&amp;aspect_ratio=1:1</x:v>
      </x:c>
      <x:c r="R466" s="9" t="str">
        <x:v>https://fimgs.net/mdimg/perfume-thumbs/375x500.1110.jpg</x:v>
      </x:c>
      <x:c r="S466" s="9" t="str">
        <x:v>Dia Man</x:v>
      </x:c>
      <x:c r="T466" s="11" t="str">
        <x:v>2002</x:v>
      </x:c>
      <x:c r="U466" s="10" t="n">
        <x:v>1204</x:v>
      </x:c>
      <x:c r="V466" s="14" t="n">
        <x:f>IF(AND(ISNUMBER(G466),G466&gt;0),LOG10(G466)*'Method'!$B$8,"")</x:f>
        <x:v>3.495940682112504</x:v>
      </x:c>
      <x:c r="W466" s="14" t="n">
        <x:f>IF(AND(ISNUMBER(I466),I466&gt;0),LOG10(I466)*'Method'!$B$9,"")</x:f>
        <x:v>2.670605784197008</x:v>
      </x:c>
      <x:c r="X466" s="10" t="str">
        <x:f>IF(ISNUMBER(J466),SUM(G466,I466),"")</x:f>
      </x:c>
      <x:c r="Y466" s="10" t="str">
        <x:f>IF(ISNUMBER(K466),COUNTIFS($K$7:$K$1929,"&gt;"&amp;K466)+1,"")</x:f>
      </x:c>
      <x:c r="Z466" s="9" t="str"/>
      <x:c r="AA466" s="15" t="n">
        <x:v>46108</x:v>
      </x:c>
      <x:c r="AB466" s="9" t="str">
        <x:v>Unknown</x:v>
      </x:c>
    </x:row>
    <x:row r="467" ht="50" customHeight="1">
      <x:c r="A467" s="10" t="n">
        <x:f>IF(ISNUMBER(F467),RANK(F467,$F$7:$F$1929,0),"")</x:f>
        <x:v>404</x:v>
      </x:c>
      <x:c r="B467" s="9" t="str">
        <x:v>Amouage</x:v>
      </x:c>
      <x:c r="C467" s="9" t="str">
        <x:v>Opus XIV - Royal Tobacco</x:v>
      </x:c>
      <x:c r="D467" s="9" t="str">
        <x:v>Not recorded</x:v>
      </x:c>
      <x:c r="E467" s="11" t="n">
        <x:v>2022</x:v>
      </x:c>
      <x:c r="F467" s="13" t="n">
        <x:v>8.1</x:v>
      </x:c>
      <x:c r="G467" s="10" t="n">
        <x:v>794</x:v>
      </x:c>
      <x:c r="H467" s="12" t="n">
        <x:v>4.21</x:v>
      </x:c>
      <x:c r="I467" s="10" t="n">
        <x:v>2862</x:v>
      </x:c>
      <x:c r="J467" s="12" t="str">
        <x:f>IF(AND(M467="URL identity aligns",ISNUMBER(F467),ISNUMBER(H467),G467&gt;0,I467&gt;0,SUM(V467:W467)&gt;0),(F467*V467+((H467-1)/4*10)*W467)/SUM(V467:W467),"")</x:f>
      </x:c>
      <x:c r="K467" s="12" t="str">
        <x:f>IF(ISNUMBER(J467),(X467*J467+'Method'!$B$10*'Method'!$B$11)/(X467+'Method'!$B$10),"")</x:f>
      </x:c>
      <x:c r="L467" s="10" t="str">
        <x:f>IF(ISNUMBER(J467),COUNTIFS($J$7:$J$1929,"&gt;"&amp;J467)+1,"")</x:f>
      </x:c>
      <x:c r="M467" s="9" t="str">
        <x:v>Review required</x:v>
      </x:c>
      <x:c r="N467" s="9" t="str">
        <x:v>Concentration not explicit on both saved identities</x:v>
      </x:c>
      <x:c r="O467" s="9" t="str">
        <x:v>https://www.parfumo.com/Perfumes/Amouage/opus-xiv-royal-tobacco</x:v>
      </x:c>
      <x:c r="P467" s="9" t="str">
        <x:v>https://www.fragrantica.com/perfume/Amouage/Opus-XIV-Royal-Tobacco-75064.html</x:v>
      </x:c>
      <x:c r="Q467" s="9" t="str">
        <x:v>https://media.parfumo.com/perfumes/5a/5a2a5b-opus-xiv-royal-tobacco-amouage_1200.jpg?width=720&amp;aspect_ratio=1:1</x:v>
      </x:c>
      <x:c r="R467" s="9" t="str">
        <x:v>https://fimgs.net/mdimg/perfume-thumbs/375x500.75064.jpg</x:v>
      </x:c>
      <x:c r="S467" s="9" t="str">
        <x:v>Opus XIV - Royal Tobacco</x:v>
      </x:c>
      <x:c r="T467" s="11" t="str">
        <x:v>2022</x:v>
      </x:c>
      <x:c r="U467" s="10" t="n">
        <x:v>1369</x:v>
      </x:c>
      <x:c r="V467" s="14" t="n">
        <x:f>IF(AND(ISNUMBER(G467),G467&gt;0),LOG10(G467)*'Method'!$B$8,"")</x:f>
        <x:v>3.47978460291252</x:v>
      </x:c>
      <x:c r="W467" s="14" t="n">
        <x:f>IF(AND(ISNUMBER(I467),I467&gt;0),LOG10(I467)*'Method'!$B$9,"")</x:f>
        <x:v>2.7653357035390083</x:v>
      </x:c>
      <x:c r="X467" s="10" t="str">
        <x:f>IF(ISNUMBER(J467),SUM(G467,I467),"")</x:f>
      </x:c>
      <x:c r="Y467" s="10" t="str">
        <x:f>IF(ISNUMBER(K467),COUNTIFS($K$7:$K$1929,"&gt;"&amp;K467)+1,"")</x:f>
      </x:c>
      <x:c r="Z467" s="9" t="str"/>
      <x:c r="AA467" s="15" t="n">
        <x:v>46108</x:v>
      </x:c>
      <x:c r="AB467" s="9" t="str">
        <x:v>Unknown</x:v>
      </x:c>
    </x:row>
    <x:row r="468" ht="50" customHeight="1">
      <x:c r="A468" s="10" t="n">
        <x:f>IF(ISNUMBER(F468),RANK(F468,$F$7:$F$1929,0),"")</x:f>
        <x:v>404</x:v>
      </x:c>
      <x:c r="B468" s="9" t="str">
        <x:v>Xerjoff</x:v>
      </x:c>
      <x:c r="C468" s="9" t="str">
        <x:v>Star Musk</x:v>
      </x:c>
      <x:c r="D468" s="9" t="str">
        <x:v>Not recorded</x:v>
      </x:c>
      <x:c r="E468" s="11" t="n">
        <x:v>2013</x:v>
      </x:c>
      <x:c r="F468" s="13" t="n">
        <x:v>8.1</x:v>
      </x:c>
      <x:c r="G468" s="10" t="n">
        <x:v>773</x:v>
      </x:c>
      <x:c r="H468" s="12" t="n">
        <x:v>4.05</x:v>
      </x:c>
      <x:c r="I468" s="10" t="n">
        <x:v>349</x:v>
      </x:c>
      <x:c r="J468" s="12" t="str">
        <x:f>IF(AND(M468="URL identity aligns",ISNUMBER(F468),ISNUMBER(H468),G468&gt;0,I468&gt;0,SUM(V468:W468)&gt;0),(F468*V468+((H468-1)/4*10)*W468)/SUM(V468:W468),"")</x:f>
      </x:c>
      <x:c r="K468" s="12" t="str">
        <x:f>IF(ISNUMBER(J468),(X468*J468+'Method'!$B$10*'Method'!$B$11)/(X468+'Method'!$B$10),"")</x:f>
      </x:c>
      <x:c r="L468" s="10" t="str">
        <x:f>IF(ISNUMBER(J468),COUNTIFS($J$7:$J$1929,"&gt;"&amp;J468)+1,"")</x:f>
      </x:c>
      <x:c r="M468" s="9" t="str">
        <x:v>Review required</x:v>
      </x:c>
      <x:c r="N468" s="9" t="str">
        <x:v>Concentration not explicit on both saved identities</x:v>
      </x:c>
      <x:c r="O468" s="9" t="str">
        <x:v>https://www.parfumo.com/Perfumes/Xerjoff/star-musk</x:v>
      </x:c>
      <x:c r="P468" s="9" t="str">
        <x:v>https://www.fragrantica.com/perfume/Xerjoff/Star-Musk-21617.html</x:v>
      </x:c>
      <x:c r="Q468" s="9" t="str">
        <x:v>https://media.parfumo.com/perfumes/16/16f929-star-musk-xerjoff_1200.jpg?width=720&amp;aspect_ratio=1:1</x:v>
      </x:c>
      <x:c r="R468" s="9" t="str">
        <x:v>https://fimgs.net/mdimg/perfume-thumbs/375x500.21617.jpg</x:v>
      </x:c>
      <x:c r="S468" s="9" t="str">
        <x:v>Star Musk</x:v>
      </x:c>
      <x:c r="T468" s="11" t="str">
        <x:v>2013</x:v>
      </x:c>
      <x:c r="U468" s="10" t="n">
        <x:v>555</x:v>
      </x:c>
      <x:c r="V468" s="14" t="n">
        <x:f>IF(AND(ISNUMBER(G468),G468&gt;0),LOG10(G468)*'Method'!$B$8,"")</x:f>
        <x:v>3.465815392701984</x:v>
      </x:c>
      <x:c r="W468" s="14" t="n">
        <x:f>IF(AND(ISNUMBER(I468),I468&gt;0),LOG10(I468)*'Method'!$B$9,"")</x:f>
        <x:v>2.0342603415673444</x:v>
      </x:c>
      <x:c r="X468" s="10" t="str">
        <x:f>IF(ISNUMBER(J468),SUM(G468,I468),"")</x:f>
      </x:c>
      <x:c r="Y468" s="10" t="str">
        <x:f>IF(ISNUMBER(K468),COUNTIFS($K$7:$K$1929,"&gt;"&amp;K468)+1,"")</x:f>
      </x:c>
      <x:c r="Z468" s="9" t="str"/>
      <x:c r="AA468" s="15" t="n">
        <x:v>46108</x:v>
      </x:c>
      <x:c r="AB468" s="9" t="str">
        <x:v>Unknown</x:v>
      </x:c>
    </x:row>
    <x:row r="469" ht="50" customHeight="1">
      <x:c r="A469" s="10" t="n">
        <x:f>IF(ISNUMBER(F469),RANK(F469,$F$7:$F$1929,0),"")</x:f>
        <x:v>404</x:v>
      </x:c>
      <x:c r="B469" s="9" t="str">
        <x:v>Mancera</x:v>
      </x:c>
      <x:c r="C469" s="9" t="str">
        <x:v>Amore Caffè</x:v>
      </x:c>
      <x:c r="D469" s="9" t="str">
        <x:v>Not recorded</x:v>
      </x:c>
      <x:c r="E469" s="11" t="n">
        <x:v>2023</x:v>
      </x:c>
      <x:c r="F469" s="13" t="n">
        <x:v>8.1</x:v>
      </x:c>
      <x:c r="G469" s="10" t="n">
        <x:v>769</x:v>
      </x:c>
      <x:c r="H469" s="12" t="n">
        <x:v>4.29</x:v>
      </x:c>
      <x:c r="I469" s="10" t="n">
        <x:v>4731</x:v>
      </x:c>
      <x:c r="J469" s="12" t="str">
        <x:f>IF(AND(M469="URL identity aligns",ISNUMBER(F469),ISNUMBER(H469),G469&gt;0,I469&gt;0,SUM(V469:W469)&gt;0),(F469*V469+((H469-1)/4*10)*W469)/SUM(V469:W469),"")</x:f>
      </x:c>
      <x:c r="K469" s="12" t="str">
        <x:f>IF(ISNUMBER(J469),(X469*J469+'Method'!$B$10*'Method'!$B$11)/(X469+'Method'!$B$10),"")</x:f>
      </x:c>
      <x:c r="L469" s="10" t="str">
        <x:f>IF(ISNUMBER(J469),COUNTIFS($J$7:$J$1929,"&gt;"&amp;J469)+1,"")</x:f>
      </x:c>
      <x:c r="M469" s="9" t="str">
        <x:v>Review required</x:v>
      </x:c>
      <x:c r="N469" s="9" t="str">
        <x:v>Concentration not explicit on both saved identities</x:v>
      </x:c>
      <x:c r="O469" s="9" t="str">
        <x:v>https://www.parfumo.com/Perfumes/Mancera/amore-caffe</x:v>
      </x:c>
      <x:c r="P469" s="9" t="str">
        <x:v>https://www.fragrantica.com/perfume/Mancera/Amore-Caffe-87409.html</x:v>
      </x:c>
      <x:c r="Q469" s="9" t="str">
        <x:v>https://media.parfumo.com/perfumes/1d/1dfb5a-amore-caffe-mancera_1200.jpg?width=480&amp;aspect_ratio=1:1</x:v>
      </x:c>
      <x:c r="R469" s="9" t="str">
        <x:v>https://fimgs.net/mdimg/perfume-thumbs/375x500.87409.jpg</x:v>
      </x:c>
      <x:c r="S469" s="9" t="str">
        <x:v>Amore Caffè</x:v>
      </x:c>
      <x:c r="T469" s="11" t="str">
        <x:v>2023</x:v>
      </x:c>
      <x:c r="U469" s="10" t="n">
        <x:v>1144</x:v>
      </x:c>
      <x:c r="V469" s="14" t="n">
        <x:f>IF(AND(ISNUMBER(G469),G469&gt;0),LOG10(G469)*'Method'!$B$8,"")</x:f>
        <x:v>3.463111607761716</x:v>
      </x:c>
      <x:c r="W469" s="14" t="n">
        <x:f>IF(AND(ISNUMBER(I469),I469&gt;0),LOG10(I469)*'Method'!$B$9,"")</x:f>
        <x:v>2.939962358438848</x:v>
      </x:c>
      <x:c r="X469" s="10" t="str">
        <x:f>IF(ISNUMBER(J469),SUM(G469,I469),"")</x:f>
      </x:c>
      <x:c r="Y469" s="10" t="str">
        <x:f>IF(ISNUMBER(K469),COUNTIFS($K$7:$K$1929,"&gt;"&amp;K469)+1,"")</x:f>
      </x:c>
      <x:c r="Z469" s="9" t="str"/>
      <x:c r="AA469" s="15" t="n">
        <x:v>46108</x:v>
      </x:c>
      <x:c r="AB469" s="9" t="str">
        <x:v>Unknown</x:v>
      </x:c>
    </x:row>
    <x:row r="470" ht="50" customHeight="1">
      <x:c r="A470" s="10" t="n">
        <x:f>IF(ISNUMBER(F470),RANK(F470,$F$7:$F$1929,0),"")</x:f>
        <x:v>404</x:v>
      </x:c>
      <x:c r="B470" s="9" t="str">
        <x:v>Giorgio Armani</x:v>
      </x:c>
      <x:c r="C470" s="9" t="str">
        <x:v>Armani Privé - Rouge Malachite</x:v>
      </x:c>
      <x:c r="D470" s="9" t="str">
        <x:v>Not recorded</x:v>
      </x:c>
      <x:c r="E470" s="11" t="n">
        <x:v>2016</x:v>
      </x:c>
      <x:c r="F470" s="13" t="n">
        <x:v>8.1</x:v>
      </x:c>
      <x:c r="G470" s="10" t="n">
        <x:v>764</x:v>
      </x:c>
      <x:c r="H470" s="12" t="n">
        <x:v>4.21</x:v>
      </x:c>
      <x:c r="I470" s="10" t="n">
        <x:v>2851</x:v>
      </x:c>
      <x:c r="J470" s="12" t="str">
        <x:f>IF(AND(M470="URL identity aligns",ISNUMBER(F470),ISNUMBER(H470),G470&gt;0,I470&gt;0,SUM(V470:W470)&gt;0),(F470*V470+((H470-1)/4*10)*W470)/SUM(V470:W470),"")</x:f>
      </x:c>
      <x:c r="K470" s="12" t="str">
        <x:f>IF(ISNUMBER(J470),(X470*J470+'Method'!$B$10*'Method'!$B$11)/(X470+'Method'!$B$10),"")</x:f>
      </x:c>
      <x:c r="L470" s="10" t="str">
        <x:f>IF(ISNUMBER(J470),COUNTIFS($J$7:$J$1929,"&gt;"&amp;J470)+1,"")</x:f>
      </x:c>
      <x:c r="M470" s="9" t="str">
        <x:v>Review required</x:v>
      </x:c>
      <x:c r="N470" s="9" t="str">
        <x:v>Concentration not explicit on both saved identities</x:v>
      </x:c>
      <x:c r="O470" s="9" t="str">
        <x:v>https://www.parfumo.com/Perfumes/Giorgio_Armani/Armani_Prive__Rouge_Malachite</x:v>
      </x:c>
      <x:c r="P470" s="9" t="str">
        <x:v>https://www.fragrantica.com/perfume/Giorgio-Armani/Armani-Prive-Rouge-Malachite-34589.html</x:v>
      </x:c>
      <x:c r="Q470" s="9" t="str">
        <x:v>https://media.parfumo.com/perfumes/b9/b95fef-armani-prive-rouge-malachite-giorgio-armani_1200.jpg?width=720&amp;aspect_ratio=1:1</x:v>
      </x:c>
      <x:c r="R470" s="9" t="str">
        <x:v>https://fimgs.net/mdimg/perfume-thumbs/375x500.34589.jpg</x:v>
      </x:c>
      <x:c r="S470" s="9" t="str">
        <x:v>Armani Privé - Rouge Malachite</x:v>
      </x:c>
      <x:c r="T470" s="11" t="str">
        <x:v>2016</x:v>
      </x:c>
      <x:c r="U470" s="10" t="n">
        <x:v>61</x:v>
      </x:c>
      <x:c r="V470" s="14" t="n">
        <x:f>IF(AND(ISNUMBER(G470),G470&gt;0),LOG10(G470)*'Method'!$B$8,"")</x:f>
        <x:v>3.459712030290828</x:v>
      </x:c>
      <x:c r="W470" s="14" t="n">
        <x:f>IF(AND(ISNUMBER(I470),I470&gt;0),LOG10(I470)*'Method'!$B$9,"")</x:f>
        <x:v>2.763997773847568</x:v>
      </x:c>
      <x:c r="X470" s="10" t="str">
        <x:f>IF(ISNUMBER(J470),SUM(G470,I470),"")</x:f>
      </x:c>
      <x:c r="Y470" s="10" t="str">
        <x:f>IF(ISNUMBER(K470),COUNTIFS($K$7:$K$1929,"&gt;"&amp;K470)+1,"")</x:f>
      </x:c>
      <x:c r="Z470" s="9" t="str"/>
      <x:c r="AA470" s="15" t="n">
        <x:v>46108</x:v>
      </x:c>
      <x:c r="AB470" s="9" t="str">
        <x:v>Unknown</x:v>
      </x:c>
    </x:row>
    <x:row r="471" ht="50" customHeight="1">
      <x:c r="A471" s="10" t="n">
        <x:f>IF(ISNUMBER(F471),RANK(F471,$F$7:$F$1929,0),"")</x:f>
        <x:v>404</x:v>
      </x:c>
      <x:c r="B471" s="9" t="str">
        <x:v>Editions de Parfums Frédéric Malle</x:v>
      </x:c>
      <x:c r="C471" s="9" t="str">
        <x:v>Promise الوَعْد</x:v>
      </x:c>
      <x:c r="D471" s="9" t="str">
        <x:v>Parfum</x:v>
      </x:c>
      <x:c r="E471" s="11" t="n">
        <x:v>2017</x:v>
      </x:c>
      <x:c r="F471" s="13" t="n">
        <x:v>8.1</x:v>
      </x:c>
      <x:c r="G471" s="10" t="n">
        <x:v>744</x:v>
      </x:c>
      <x:c r="H471" s="12" t="n">
        <x:v>4.2</x:v>
      </x:c>
      <x:c r="I471" s="10" t="n">
        <x:v>3311</x:v>
      </x:c>
      <x:c r="J471" s="12" t="str">
        <x:f>IF(AND(M471="URL identity aligns",ISNUMBER(F471),ISNUMBER(H471),G471&gt;0,I471&gt;0,SUM(V471:W471)&gt;0),(F471*V471+((H471-1)/4*10)*W471)/SUM(V471:W471),"")</x:f>
      </x:c>
      <x:c r="K471" s="12" t="str">
        <x:f>IF(ISNUMBER(J471),(X471*J471+'Method'!$B$10*'Method'!$B$11)/(X471+'Method'!$B$10),"")</x:f>
      </x:c>
      <x:c r="L471" s="10" t="str">
        <x:f>IF(ISNUMBER(J471),COUNTIFS($J$7:$J$1929,"&gt;"&amp;J471)+1,"")</x:f>
      </x:c>
      <x:c r="M471" s="9" t="str">
        <x:v>Review required</x:v>
      </x:c>
      <x:c r="N471" s="9" t="str">
        <x:v>Brand differs between product URLs; Export brand differs from Parfumo URL; Product, variant, gender or year terms differ between URLs; Concentration not explicit on both saved identities</x:v>
      </x:c>
      <x:c r="O471" s="9" t="str">
        <x:v>https://www.parfumo.com/Perfumes/Editions_de_Parfum_Frederic_Malle/promise-parfum-1</x:v>
      </x:c>
      <x:c r="P471" s="9" t="str">
        <x:v>https://www.fragrantica.com/perfume/Frederic-Malle/Promise-47332.html</x:v>
      </x:c>
      <x:c r="Q471" s="9" t="str">
        <x:v>https://media.parfumo.com/perfumes/40/40770f-promise-parfum-editions-de-parfums-frederic-malle_1200.jpg?width=720&amp;aspect_ratio=1:1</x:v>
      </x:c>
      <x:c r="R471" s="9" t="str">
        <x:v>https://fimgs.net/mdimg/perfume-thumbs/375x500.47332.jpg?t=1772751182</x:v>
      </x:c>
      <x:c r="S471" s="9" t="str">
        <x:v>Promise الوَعْد</x:v>
      </x:c>
      <x:c r="T471" s="11" t="str">
        <x:v>2017</x:v>
      </x:c>
      <x:c r="U471" s="10" t="n">
        <x:v>1003</x:v>
      </x:c>
      <x:c r="V471" s="14" t="n">
        <x:f>IF(AND(ISNUMBER(G471),G471&gt;0),LOG10(G471)*'Method'!$B$8,"")</x:f>
        <x:v>3.4458875226550556</x:v>
      </x:c>
      <x:c r="W471" s="14" t="n">
        <x:f>IF(AND(ISNUMBER(I471),I471&gt;0),LOG10(I471)*'Method'!$B$9,"")</x:f>
        <x:v>2.815967344601656</x:v>
      </x:c>
      <x:c r="X471" s="10" t="str">
        <x:f>IF(ISNUMBER(J471),SUM(G471,I471),"")</x:f>
      </x:c>
      <x:c r="Y471" s="10" t="str">
        <x:f>IF(ISNUMBER(K471),COUNTIFS($K$7:$K$1929,"&gt;"&amp;K471)+1,"")</x:f>
      </x:c>
      <x:c r="Z471" s="9" t="str"/>
      <x:c r="AA471" s="15" t="n">
        <x:v>46108</x:v>
      </x:c>
      <x:c r="AB471" s="9" t="str">
        <x:v>Unknown</x:v>
      </x:c>
    </x:row>
    <x:row r="472" ht="50" customHeight="1">
      <x:c r="A472" s="10" t="n">
        <x:f>IF(ISNUMBER(F472),RANK(F472,$F$7:$F$1929,0),"")</x:f>
        <x:v>404</x:v>
      </x:c>
      <x:c r="B472" s="9" t="str">
        <x:v>Al Haramain</x:v>
      </x:c>
      <x:c r="C472" s="9" t="str">
        <x:v>Haramain Amber Oud Gold Edition</x:v>
      </x:c>
      <x:c r="D472" s="9" t="str">
        <x:v>Parfum</x:v>
      </x:c>
      <x:c r="E472" s="11" t="n">
        <x:v>2024</x:v>
      </x:c>
      <x:c r="F472" s="13" t="n">
        <x:v>8.1</x:v>
      </x:c>
      <x:c r="G472" s="10" t="n">
        <x:v>716</x:v>
      </x:c>
      <x:c r="H472" s="12" t="n">
        <x:v>4.27</x:v>
      </x:c>
      <x:c r="I472" s="10" t="n">
        <x:v>5118</x:v>
      </x:c>
      <x:c r="J472" s="12" t="str">
        <x:f>IF(AND(M472="URL identity aligns",ISNUMBER(F472),ISNUMBER(H472),G472&gt;0,I472&gt;0,SUM(V472:W472)&gt;0),(F472*V472+((H472-1)/4*10)*W472)/SUM(V472:W472),"")</x:f>
      </x:c>
      <x:c r="K472" s="12" t="str">
        <x:f>IF(ISNUMBER(J472),(X472*J472+'Method'!$B$10*'Method'!$B$11)/(X472+'Method'!$B$10),"")</x:f>
      </x:c>
      <x:c r="L472" s="10" t="str">
        <x:f>IF(ISNUMBER(J472),COUNTIFS($J$7:$J$1929,"&gt;"&amp;J472)+1,"")</x:f>
      </x:c>
      <x:c r="M472" s="9" t="str">
        <x:v>Review required</x:v>
      </x:c>
      <x:c r="N472" s="9" t="str">
        <x:v>Brand differs between product URLs; Product, variant, gender or year terms differ between URLs; Concentration not explicit on both saved identities</x:v>
      </x:c>
      <x:c r="O472" s="9" t="str">
        <x:v>https://www.parfumo.com/Perfumes/Al_Haramain/haramain-amber-oud-gold-edition</x:v>
      </x:c>
      <x:c r="P472" s="9" t="str">
        <x:v>https://www.fragrantica.com/perfume/Al-Haramain-Perfumes/Amber-Oud-Gold-Edition-51816.html</x:v>
      </x:c>
      <x:c r="Q472" s="9" t="str">
        <x:v>https://media.parfumo.com/perfumes/19/194d1f-amber-oud-gold-edition-al-haramain_1200.jpg?width=720&amp;aspect_ratio=1:1</x:v>
      </x:c>
      <x:c r="R472" s="9" t="str">
        <x:v>https://fimgs.net/mdimg/perfume-thumbs/375x500.51816.jpg</x:v>
      </x:c>
      <x:c r="S472" s="9" t="str">
        <x:v>Haramain Amber Oud Gold Edition</x:v>
      </x:c>
      <x:c r="T472" s="11" t="str">
        <x:v>2024</x:v>
      </x:c>
      <x:c r="U472" s="10" t="n">
        <x:v>614</x:v>
      </x:c>
      <x:c r="V472" s="14" t="n">
        <x:f>IF(AND(ISNUMBER(G472),G472&gt;0),LOG10(G472)*'Method'!$B$8,"")</x:f>
        <x:v>3.4258956267694316</x:v>
      </x:c>
      <x:c r="W472" s="14" t="n">
        <x:f>IF(AND(ISNUMBER(I472),I472&gt;0),LOG10(I472)*'Method'!$B$9,"")</x:f>
        <x:v>2.9672802252409363</x:v>
      </x:c>
      <x:c r="X472" s="10" t="str">
        <x:f>IF(ISNUMBER(J472),SUM(G472,I472),"")</x:f>
      </x:c>
      <x:c r="Y472" s="10" t="str">
        <x:f>IF(ISNUMBER(K472),COUNTIFS($K$7:$K$1929,"&gt;"&amp;K472)+1,"")</x:f>
      </x:c>
      <x:c r="Z472" s="9" t="str"/>
      <x:c r="AA472" s="15" t="n">
        <x:v>46108</x:v>
      </x:c>
      <x:c r="AB472" s="9" t="str">
        <x:v>Unknown</x:v>
      </x:c>
    </x:row>
    <x:row r="473" ht="50" customHeight="1">
      <x:c r="A473" s="10" t="n">
        <x:f>IF(ISNUMBER(F473),RANK(F473,$F$7:$F$1929,0),"")</x:f>
        <x:v>404</x:v>
      </x:c>
      <x:c r="B473" s="9" t="str">
        <x:v>Penhaligon’s</x:v>
      </x:c>
      <x:c r="C473" s="9" t="str">
        <x:v>The Blazing Mister Sam</x:v>
      </x:c>
      <x:c r="D473" s="9" t="str">
        <x:v>Not recorded</x:v>
      </x:c>
      <x:c r="E473" s="11" t="n">
        <x:v>2018</x:v>
      </x:c>
      <x:c r="F473" s="13" t="n">
        <x:v>8.1</x:v>
      </x:c>
      <x:c r="G473" s="10" t="n">
        <x:v>706</x:v>
      </x:c>
      <x:c r="H473" s="12" t="n">
        <x:v>4.32</x:v>
      </x:c>
      <x:c r="I473" s="10" t="n">
        <x:v>2335</x:v>
      </x:c>
      <x:c r="J473" s="12" t="str">
        <x:f>IF(AND(M473="URL identity aligns",ISNUMBER(F473),ISNUMBER(H473),G473&gt;0,I473&gt;0,SUM(V473:W473)&gt;0),(F473*V473+((H473-1)/4*10)*W473)/SUM(V473:W473),"")</x:f>
      </x:c>
      <x:c r="K473" s="12" t="str">
        <x:f>IF(ISNUMBER(J473),(X473*J473+'Method'!$B$10*'Method'!$B$11)/(X473+'Method'!$B$10),"")</x:f>
      </x:c>
      <x:c r="L473" s="10" t="str">
        <x:f>IF(ISNUMBER(J473),COUNTIFS($J$7:$J$1929,"&gt;"&amp;J473)+1,"")</x:f>
      </x:c>
      <x:c r="M473" s="9" t="str">
        <x:v>Review required</x:v>
      </x:c>
      <x:c r="N473" s="9" t="str">
        <x:v>Brand differs between product URLs; Export brand differs from Parfumo URL; Product, variant, gender or year terms differ between URLs; Concentration not explicit on both saved identities</x:v>
      </x:c>
      <x:c r="O473" s="9" t="str">
        <x:v>https://www.parfumo.com/Perfumes/Penhaligons/the-blazing-mister-sam</x:v>
      </x:c>
      <x:c r="P473" s="9" t="str">
        <x:v>https://www.fragrantica.com/perfume/Penhaligon-s/The-Blazing-Mr-Sam-50255.html</x:v>
      </x:c>
      <x:c r="Q473" s="9" t="str">
        <x:v>https://media.parfumo.com/perfumes/41/41ddbe-the-blazing-mister-sam-penhaligon-s_1200.jpg?width=720&amp;aspect_ratio=1:1</x:v>
      </x:c>
      <x:c r="R473" s="9" t="str">
        <x:v>https://fimgs.net/mdimg/perfume-thumbs/375x500.50255.jpg</x:v>
      </x:c>
      <x:c r="S473" s="9" t="str">
        <x:v>The Blazing Mister Sam Penhaligon's</x:v>
      </x:c>
      <x:c r="T473" s="11" t="str">
        <x:v>2018</x:v>
      </x:c>
      <x:c r="U473" s="10" t="n">
        <x:v>765</x:v>
      </x:c>
      <x:c r="V473" s="14" t="n">
        <x:f>IF(AND(ISNUMBER(G473),G473&gt;0),LOG10(G473)*'Method'!$B$8,"")</x:f>
        <x:v>3.41856564126216</x:v>
      </x:c>
      <x:c r="W473" s="14" t="n">
        <x:f>IF(AND(ISNUMBER(I473),I473&gt;0),LOG10(I473)*'Method'!$B$9,"")</x:f>
        <x:v>2.694629507921704</x:v>
      </x:c>
      <x:c r="X473" s="10" t="str">
        <x:f>IF(ISNUMBER(J473),SUM(G473,I473),"")</x:f>
      </x:c>
      <x:c r="Y473" s="10" t="str">
        <x:f>IF(ISNUMBER(K473),COUNTIFS($K$7:$K$1929,"&gt;"&amp;K473)+1,"")</x:f>
      </x:c>
      <x:c r="Z473" s="9" t="str">
        <x:v>Removed repeated brand suffix from display name</x:v>
      </x:c>
      <x:c r="AA473" s="15" t="n">
        <x:v>46108</x:v>
      </x:c>
      <x:c r="AB473" s="9" t="str">
        <x:v>Unknown</x:v>
      </x:c>
    </x:row>
    <x:row r="474" ht="50" customHeight="1">
      <x:c r="A474" s="10" t="n">
        <x:f>IF(ISNUMBER(F474),RANK(F474,$F$7:$F$1929,0),"")</x:f>
        <x:v>404</x:v>
      </x:c>
      <x:c r="B474" s="9" t="str">
        <x:v>French Avenue</x:v>
      </x:c>
      <x:c r="C474" s="9" t="str">
        <x:v>Feu</x:v>
      </x:c>
      <x:c r="D474" s="9" t="str">
        <x:v>Not recorded</x:v>
      </x:c>
      <x:c r="E474" s="11" t="n">
        <x:v>2025</x:v>
      </x:c>
      <x:c r="F474" s="13" t="n">
        <x:v>8.1</x:v>
      </x:c>
      <x:c r="G474" s="10" t="n">
        <x:v>697</x:v>
      </x:c>
      <x:c r="H474" s="12" t="n">
        <x:v>4.46</x:v>
      </x:c>
      <x:c r="I474" s="10" t="n">
        <x:v>3912</x:v>
      </x:c>
      <x:c r="J474" s="12" t="str">
        <x:f>IF(AND(M474="URL identity aligns",ISNUMBER(F474),ISNUMBER(H474),G474&gt;0,I474&gt;0,SUM(V474:W474)&gt;0),(F474*V474+((H474-1)/4*10)*W474)/SUM(V474:W474),"")</x:f>
      </x:c>
      <x:c r="K474" s="12" t="str">
        <x:f>IF(ISNUMBER(J474),(X474*J474+'Method'!$B$10*'Method'!$B$11)/(X474+'Method'!$B$10),"")</x:f>
      </x:c>
      <x:c r="L474" s="10" t="str">
        <x:f>IF(ISNUMBER(J474),COUNTIFS($J$7:$J$1929,"&gt;"&amp;J474)+1,"")</x:f>
      </x:c>
      <x:c r="M474" s="9" t="str">
        <x:v>Review required</x:v>
      </x:c>
      <x:c r="N474" s="9" t="str">
        <x:v>Product, variant, gender or year terms differ between URLs; Concentration not explicit on both saved identities</x:v>
      </x:c>
      <x:c r="O474" s="9" t="str">
        <x:v>https://www.parfumo.com/Perfumes/french-avenue/feu</x:v>
      </x:c>
      <x:c r="P474" s="9" t="str">
        <x:v>https://www.fragrantica.com/perfume/French-Avenue/Vulcan-Feu-105520.html</x:v>
      </x:c>
      <x:c r="Q474" s="9" t="str">
        <x:v>https://media.parfumo.com/perfumes/88/886bbb_vulcan-feu-french-avenue_1200.jpg?width=720&amp;aspect_ratio=1:1</x:v>
      </x:c>
      <x:c r="R474" s="9" t="str">
        <x:v>https://fimgs.net/mdimg/perfume-thumbs/375x500.105520.jpg</x:v>
      </x:c>
      <x:c r="S474" s="9" t="str">
        <x:v>Feu</x:v>
      </x:c>
      <x:c r="T474" s="11" t="str">
        <x:v>2025</x:v>
      </x:c>
      <x:c r="U474" s="10" t="n">
        <x:v>269</x:v>
      </x:c>
      <x:c r="V474" s="14" t="n">
        <x:f>IF(AND(ISNUMBER(G474),G474&gt;0),LOG10(G474)*'Method'!$B$8,"")</x:f>
        <x:v>3.411879333717612</x:v>
      </x:c>
      <x:c r="W474" s="14" t="n">
        <x:f>IF(AND(ISNUMBER(I474),I474&gt;0),LOG10(I474)*'Method'!$B$9,"")</x:f>
        <x:v>2.8739190768924483</x:v>
      </x:c>
      <x:c r="X474" s="10" t="str">
        <x:f>IF(ISNUMBER(J474),SUM(G474,I474),"")</x:f>
      </x:c>
      <x:c r="Y474" s="10" t="str">
        <x:f>IF(ISNUMBER(K474),COUNTIFS($K$7:$K$1929,"&gt;"&amp;K474)+1,"")</x:f>
      </x:c>
      <x:c r="Z474" s="9" t="str"/>
      <x:c r="AA474" s="15" t="n">
        <x:v>46108</x:v>
      </x:c>
      <x:c r="AB474" s="9" t="str">
        <x:v>Unknown</x:v>
      </x:c>
    </x:row>
    <x:row r="475" ht="50" customHeight="1">
      <x:c r="A475" s="10" t="n">
        <x:f>IF(ISNUMBER(F475),RANK(F475,$F$7:$F$1929,0),"")</x:f>
        <x:v>404</x:v>
      </x:c>
      <x:c r="B475" s="9" t="str">
        <x:v>Hugo Boss</x:v>
      </x:c>
      <x:c r="C475" s="9" t="str">
        <x:v>Boss Bottled Intense</x:v>
      </x:c>
      <x:c r="D475" s="9" t="str">
        <x:v>Eau de Parfum</x:v>
      </x:c>
      <x:c r="E475" s="11" t="n">
        <x:v>2016</x:v>
      </x:c>
      <x:c r="F475" s="13" t="n">
        <x:v>8.1</x:v>
      </x:c>
      <x:c r="G475" s="10" t="n">
        <x:v>692</x:v>
      </x:c>
      <x:c r="H475" s="12" t="n">
        <x:v>4.24</x:v>
      </x:c>
      <x:c r="I475" s="10" t="n">
        <x:v>1488</x:v>
      </x:c>
      <x:c r="J475" s="12" t="str">
        <x:f>IF(AND(M475="URL identity aligns",ISNUMBER(F475),ISNUMBER(H475),G475&gt;0,I475&gt;0,SUM(V475:W475)&gt;0),(F475*V475+((H475-1)/4*10)*W475)/SUM(V475:W475),"")</x:f>
      </x:c>
      <x:c r="K475" s="12" t="str">
        <x:f>IF(ISNUMBER(J475),(X475*J475+'Method'!$B$10*'Method'!$B$11)/(X475+'Method'!$B$10),"")</x:f>
      </x:c>
      <x:c r="L475" s="10" t="str">
        <x:f>IF(ISNUMBER(J475),COUNTIFS($J$7:$J$1929,"&gt;"&amp;J475)+1,"")</x:f>
      </x:c>
      <x:c r="M475" s="9" t="str">
        <x:v>Review required</x:v>
      </x:c>
      <x:c r="N475" s="9" t="str">
        <x:v>Concentration not explicit on both saved identities</x:v>
      </x:c>
      <x:c r="O475" s="9" t="str">
        <x:v>https://www.parfumo.com/Perfumes/Hugo_Boss/Boss_Bottled_Intense_Eau_de_Parfum</x:v>
      </x:c>
      <x:c r="P475" s="9" t="str">
        <x:v>https://www.fragrantica.com/perfume/Hugo-Boss/Boss-Bottled-Intense-29904.html</x:v>
      </x:c>
      <x:c r="Q475" s="9" t="str">
        <x:v>https://media.parfumo.com/perfumes/b7/b7a5ce-boss-bottled-intense-eau-de-parfum-hugo-boss_1200.jpg?width=720&amp;aspect_ratio=1:1</x:v>
      </x:c>
      <x:c r="R475" s="9" t="str">
        <x:v>https://fimgs.net/mdimg/perfume-thumbs/375x500.29904.jpg</x:v>
      </x:c>
      <x:c r="S475" s="9" t="str">
        <x:v>Boss Bottled Intense</x:v>
      </x:c>
      <x:c r="T475" s="11" t="str">
        <x:v>2016</x:v>
      </x:c>
      <x:c r="U475" s="10" t="n">
        <x:v>1400</x:v>
      </x:c>
      <x:c r="V475" s="14" t="n">
        <x:f>IF(AND(ISNUMBER(G475),G475&gt;0),LOG10(G475)*'Method'!$B$8,"")</x:f>
        <x:v>3.4081273133481123</x:v>
      </x:c>
      <x:c r="W475" s="14" t="n">
        <x:f>IF(AND(ISNUMBER(I475),I475&gt;0),LOG10(I475)*'Method'!$B$9,"")</x:f>
        <x:v>2.538082344967888</x:v>
      </x:c>
      <x:c r="X475" s="10" t="str">
        <x:f>IF(ISNUMBER(J475),SUM(G475,I475),"")</x:f>
      </x:c>
      <x:c r="Y475" s="10" t="str">
        <x:f>IF(ISNUMBER(K475),COUNTIFS($K$7:$K$1929,"&gt;"&amp;K475)+1,"")</x:f>
      </x:c>
      <x:c r="Z475" s="9" t="str"/>
      <x:c r="AA475" s="15" t="n">
        <x:v>46108</x:v>
      </x:c>
      <x:c r="AB475" s="9" t="str">
        <x:v>Unknown</x:v>
      </x:c>
    </x:row>
    <x:row r="476" ht="50" customHeight="1">
      <x:c r="A476" s="10" t="n">
        <x:f>IF(ISNUMBER(F476),RANK(F476,$F$7:$F$1929,0),"")</x:f>
        <x:v>404</x:v>
      </x:c>
      <x:c r="B476" s="9" t="str">
        <x:v>Xerjoff</x:v>
      </x:c>
      <x:c r="C476" s="9" t="str">
        <x:v>Deified Tony Iommi</x:v>
      </x:c>
      <x:c r="D476" s="9" t="str">
        <x:v>Parfum</x:v>
      </x:c>
      <x:c r="E476" s="11" t="n">
        <x:v>2024</x:v>
      </x:c>
      <x:c r="F476" s="13" t="n">
        <x:v>8.1</x:v>
      </x:c>
      <x:c r="G476" s="10" t="n">
        <x:v>667</x:v>
      </x:c>
      <x:c r="H476" s="12" t="n">
        <x:v>4.23</x:v>
      </x:c>
      <x:c r="I476" s="10" t="n">
        <x:v>869</x:v>
      </x:c>
      <x:c r="J476" s="12" t="n">
        <x:f>IF(AND(M476="URL identity aligns",ISNUMBER(F476),ISNUMBER(H476),G476&gt;0,I476&gt;0,SUM(V476:W476)&gt;0),(F476*V476+((H476-1)/4*10)*W476)/SUM(V476:W476),"")</x:f>
        <x:v>8.089759810585099</x:v>
      </x:c>
      <x:c r="K476" s="12" t="n">
        <x:f>IF(ISNUMBER(J476),(X476*J476+'Method'!$B$10*'Method'!$B$11)/(X476+'Method'!$B$10),"")</x:f>
        <x:v>7.982172430456958</x:v>
      </x:c>
      <x:c r="L476" s="10" t="n">
        <x:f>IF(ISNUMBER(J476),COUNTIFS($J$7:$J$1929,"&gt;"&amp;J476)+1,"")</x:f>
        <x:v>63</x:v>
      </x:c>
      <x:c r="M476" s="9" t="str">
        <x:v>URL identity aligns</x:v>
      </x:c>
      <x:c r="N476" s="9" t="str">
        <x:v>Brand, name tokens and concentration agree in saved URLs</x:v>
      </x:c>
      <x:c r="O476" s="9" t="str">
        <x:v>https://www.parfumo.com/Perfumes/Xerjoff/deified-tony-iommi</x:v>
      </x:c>
      <x:c r="P476" s="9" t="str">
        <x:v>https://www.fragrantica.com/perfume/Xerjoff/Deified-Tony-Iommi-Parfum-92497.html</x:v>
      </x:c>
      <x:c r="Q476" s="9" t="str">
        <x:v>https://media.parfumo.com/perfumes/3f/3f2f8a-deified-tony-iommi-xerjoff_1200.jpg?width=720&amp;aspect_ratio=1:1</x:v>
      </x:c>
      <x:c r="R476" s="9" t="str">
        <x:v>https://fimgs.net/mdimg/perfume-thumbs/375x500.92497.jpg</x:v>
      </x:c>
      <x:c r="S476" s="9" t="str">
        <x:v>Deified Tony Iommi</x:v>
      </x:c>
      <x:c r="T476" s="11" t="str">
        <x:v>2024</x:v>
      </x:c>
      <x:c r="U476" s="10" t="n">
        <x:v>476</x:v>
      </x:c>
      <x:c r="V476" s="14" t="n">
        <x:f>IF(AND(ISNUMBER(G476),G476&gt;0),LOG10(G476)*'Method'!$B$8,"")</x:f>
        <x:v>3.3889510006998598</x:v>
      </x:c>
      <x:c r="W476" s="14" t="n">
        <x:f>IF(AND(ISNUMBER(I476),I476&gt;0),LOG10(I476)*'Method'!$B$9,"")</x:f>
        <x:v>2.351215821158936</x:v>
      </x:c>
      <x:c r="X476" s="10" t="n">
        <x:f>IF(ISNUMBER(J476),SUM(G476,I476),"")</x:f>
        <x:v>1536</x:v>
      </x:c>
      <x:c r="Y476" s="10" t="n">
        <x:f>IF(ISNUMBER(K476),COUNTIFS($K$7:$K$1929,"&gt;"&amp;K476)+1,"")</x:f>
        <x:v>60</x:v>
      </x:c>
      <x:c r="Z476" s="9" t="str"/>
      <x:c r="AA476" s="15" t="n">
        <x:v>46108</x:v>
      </x:c>
      <x:c r="AB476" s="9" t="str">
        <x:v>Unknown</x:v>
      </x:c>
    </x:row>
    <x:row r="477" ht="50" customHeight="1">
      <x:c r="A477" s="10" t="n">
        <x:f>IF(ISNUMBER(F477),RANK(F477,$F$7:$F$1929,0),"")</x:f>
        <x:v>404</x:v>
      </x:c>
      <x:c r="B477" s="9" t="str">
        <x:v>Versace</x:v>
      </x:c>
      <x:c r="C477" s="9" t="str">
        <x:v>Eros Parfum</x:v>
      </x:c>
      <x:c r="D477" s="9" t="str">
        <x:v>Parfum</x:v>
      </x:c>
      <x:c r="E477" s="11" t="n">
        <x:v>2021</x:v>
      </x:c>
      <x:c r="F477" s="13" t="n">
        <x:v>8.1</x:v>
      </x:c>
      <x:c r="G477" s="10" t="n">
        <x:v>654</x:v>
      </x:c>
      <x:c r="H477" s="12" t="n">
        <x:v>4.24</x:v>
      </x:c>
      <x:c r="I477" s="10" t="n">
        <x:v>2709</x:v>
      </x:c>
      <x:c r="J477" s="12" t="n">
        <x:f>IF(AND(M477="URL identity aligns",ISNUMBER(F477),ISNUMBER(H477),G477&gt;0,I477&gt;0,SUM(V477:W477)&gt;0),(F477*V477+((H477-1)/4*10)*W477)/SUM(V477:W477),"")</x:f>
        <x:v>8.1</x:v>
      </x:c>
      <x:c r="K477" s="12" t="n">
        <x:f>IF(ISNUMBER(J477),(X477*J477+'Method'!$B$10*'Method'!$B$11)/(X477+'Method'!$B$10),"")</x:f>
        <x:v>8.024503363294858</x:v>
      </x:c>
      <x:c r="L477" s="10" t="n">
        <x:f>IF(ISNUMBER(J477),COUNTIFS($J$7:$J$1929,"&gt;"&amp;J477)+1,"")</x:f>
        <x:v>60</x:v>
      </x:c>
      <x:c r="M477" s="9" t="str">
        <x:v>URL identity aligns</x:v>
      </x:c>
      <x:c r="N477" s="9" t="str">
        <x:v>Brand, name tokens and concentration agree in saved URLs</x:v>
      </x:c>
      <x:c r="O477" s="9" t="str">
        <x:v>https://www.parfumo.com/Perfumes/Versace/eros-parfum</x:v>
      </x:c>
      <x:c r="P477" s="9" t="str">
        <x:v>https://www.fragrantica.com/perfume/Versace/Eros-Parfum-70090.html</x:v>
      </x:c>
      <x:c r="Q477" s="9" t="str">
        <x:v>https://media.parfumo.com/perfumes/f9/f92e8e-eros-parfum-versace_1200.jpg?width=720&amp;aspect_ratio=1:1</x:v>
      </x:c>
      <x:c r="R477" s="9" t="str">
        <x:v>https://fimgs.net/mdimg/perfume-thumbs/375x500.70090.jpg</x:v>
      </x:c>
      <x:c r="S477" s="9" t="str">
        <x:v>Eros Parfum</x:v>
      </x:c>
      <x:c r="T477" s="11" t="str">
        <x:v>2021</x:v>
      </x:c>
      <x:c r="U477" s="10" t="n">
        <x:v>1154</x:v>
      </x:c>
      <x:c r="V477" s="14" t="n">
        <x:f>IF(AND(ISNUMBER(G477),G477&gt;0),LOG10(G477)*'Method'!$B$8,"")</x:f>
        <x:v>3.3786932979891238</x:v>
      </x:c>
      <x:c r="W477" s="14" t="n">
        <x:f>IF(AND(ISNUMBER(I477),I477&gt;0),LOG10(I477)*'Method'!$B$9,"")</x:f>
        <x:v>2.7462472040265364</x:v>
      </x:c>
      <x:c r="X477" s="10" t="n">
        <x:f>IF(ISNUMBER(J477),SUM(G477,I477),"")</x:f>
        <x:v>3363</x:v>
      </x:c>
      <x:c r="Y477" s="10" t="n">
        <x:f>IF(ISNUMBER(K477),COUNTIFS($K$7:$K$1929,"&gt;"&amp;K477)+1,"")</x:f>
        <x:v>42</x:v>
      </x:c>
      <x:c r="Z477" s="9" t="str"/>
      <x:c r="AA477" s="15" t="n">
        <x:v>46108</x:v>
      </x:c>
      <x:c r="AB477" s="9" t="str">
        <x:v>Unknown</x:v>
      </x:c>
    </x:row>
    <x:row r="478" ht="50" customHeight="1">
      <x:c r="A478" s="10" t="n">
        <x:f>IF(ISNUMBER(F478),RANK(F478,$F$7:$F$1929,0),"")</x:f>
        <x:v>404</x:v>
      </x:c>
      <x:c r="B478" s="9" t="str">
        <x:v>Creed</x:v>
      </x:c>
      <x:c r="C478" s="9" t="str">
        <x:v>Delphinus</x:v>
      </x:c>
      <x:c r="D478" s="9" t="str">
        <x:v>Not recorded</x:v>
      </x:c>
      <x:c r="E478" s="11" t="n">
        <x:v>2024</x:v>
      </x:c>
      <x:c r="F478" s="13" t="n">
        <x:v>8.1</x:v>
      </x:c>
      <x:c r="G478" s="10" t="n">
        <x:v>641</x:v>
      </x:c>
      <x:c r="H478" s="12" t="n">
        <x:v>4.13</x:v>
      </x:c>
      <x:c r="I478" s="10" t="n">
        <x:v>1406</x:v>
      </x:c>
      <x:c r="J478" s="12" t="str">
        <x:f>IF(AND(M478="URL identity aligns",ISNUMBER(F478),ISNUMBER(H478),G478&gt;0,I478&gt;0,SUM(V478:W478)&gt;0),(F478*V478+((H478-1)/4*10)*W478)/SUM(V478:W478),"")</x:f>
      </x:c>
      <x:c r="K478" s="12" t="str">
        <x:f>IF(ISNUMBER(J478),(X478*J478+'Method'!$B$10*'Method'!$B$11)/(X478+'Method'!$B$10),"")</x:f>
      </x:c>
      <x:c r="L478" s="10" t="str">
        <x:f>IF(ISNUMBER(J478),COUNTIFS($J$7:$J$1929,"&gt;"&amp;J478)+1,"")</x:f>
      </x:c>
      <x:c r="M478" s="9" t="str">
        <x:v>Review required</x:v>
      </x:c>
      <x:c r="N478" s="9" t="str">
        <x:v>Concentration not explicit on both saved identities</x:v>
      </x:c>
      <x:c r="O478" s="9" t="str">
        <x:v>https://www.parfumo.com/Perfumes/Creed/delphinus</x:v>
      </x:c>
      <x:c r="P478" s="9" t="str">
        <x:v>https://www.fragrantica.com/perfume/Creed/Delphinus-95970.html</x:v>
      </x:c>
      <x:c r="Q478" s="9" t="str">
        <x:v>https://media.parfumo.com/perfumes/24/24e3f9-delphinus-creed_1200.jpg?width=720&amp;aspect_ratio=1:1</x:v>
      </x:c>
      <x:c r="R478" s="9" t="str">
        <x:v>https://fimgs.net/mdimg/perfume-thumbs/375x500.95970.jpg</x:v>
      </x:c>
      <x:c r="S478" s="9" t="str">
        <x:v>Delphinus</x:v>
      </x:c>
      <x:c r="T478" s="11" t="str">
        <x:v>2024</x:v>
      </x:c>
      <x:c r="U478" s="10" t="n">
        <x:v>1372</x:v>
      </x:c>
      <x:c r="V478" s="14" t="n">
        <x:f>IF(AND(ISNUMBER(G478),G478&gt;0),LOG10(G478)*'Method'!$B$8,"")</x:f>
        <x:v>3.368229635422584</x:v>
      </x:c>
      <x:c r="W478" s="14" t="n">
        <x:f>IF(AND(ISNUMBER(I478),I478&gt;0),LOG10(I478)*'Method'!$B$9,"")</x:f>
        <x:v>2.5183882565470483</x:v>
      </x:c>
      <x:c r="X478" s="10" t="str">
        <x:f>IF(ISNUMBER(J478),SUM(G478,I478),"")</x:f>
      </x:c>
      <x:c r="Y478" s="10" t="str">
        <x:f>IF(ISNUMBER(K478),COUNTIFS($K$7:$K$1929,"&gt;"&amp;K478)+1,"")</x:f>
      </x:c>
      <x:c r="Z478" s="9" t="str"/>
      <x:c r="AA478" s="15" t="n">
        <x:v>46108</x:v>
      </x:c>
      <x:c r="AB478" s="9" t="str">
        <x:v>Unknown</x:v>
      </x:c>
    </x:row>
    <x:row r="479" ht="50" customHeight="1">
      <x:c r="A479" s="10" t="n">
        <x:f>IF(ISNUMBER(F479),RANK(F479,$F$7:$F$1929,0),"")</x:f>
        <x:v>404</x:v>
      </x:c>
      <x:c r="B479" s="9" t="str">
        <x:v>Parfums de Marly</x:v>
      </x:c>
      <x:c r="C479" s="9" t="str">
        <x:v>Habdan</x:v>
      </x:c>
      <x:c r="D479" s="9" t="str">
        <x:v>Parfum</x:v>
      </x:c>
      <x:c r="E479" s="11" t="n">
        <x:v>2013</x:v>
      </x:c>
      <x:c r="F479" s="13" t="n">
        <x:v>8.1</x:v>
      </x:c>
      <x:c r="G479" s="10" t="n">
        <x:v>641</x:v>
      </x:c>
      <x:c r="H479" s="12" t="n">
        <x:v>4.23</x:v>
      </x:c>
      <x:c r="I479" s="10" t="n">
        <x:v>1463</x:v>
      </x:c>
      <x:c r="J479" s="12" t="str">
        <x:f>IF(AND(M479="URL identity aligns",ISNUMBER(F479),ISNUMBER(H479),G479&gt;0,I479&gt;0,SUM(V479:W479)&gt;0),(F479*V479+((H479-1)/4*10)*W479)/SUM(V479:W479),"")</x:f>
      </x:c>
      <x:c r="K479" s="12" t="str">
        <x:f>IF(ISNUMBER(J479),(X479*J479+'Method'!$B$10*'Method'!$B$11)/(X479+'Method'!$B$10),"")</x:f>
      </x:c>
      <x:c r="L479" s="10" t="str">
        <x:f>IF(ISNUMBER(J479),COUNTIFS($J$7:$J$1929,"&gt;"&amp;J479)+1,"")</x:f>
      </x:c>
      <x:c r="M479" s="9" t="str">
        <x:v>Review required</x:v>
      </x:c>
      <x:c r="N479" s="9" t="str">
        <x:v>Product, variant, gender or year terms differ between URLs; Concentration not explicit on both saved identities</x:v>
      </x:c>
      <x:c r="O479" s="9" t="str">
        <x:v>https://www.parfumo.com/Perfumes/Parfums_de_Marly/Royal_Essence_Habdan</x:v>
      </x:c>
      <x:c r="P479" s="9" t="str">
        <x:v>https://www.fragrantica.com/perfume/Parfums-de-Marly/Habdan-21550.html</x:v>
      </x:c>
      <x:c r="Q479" s="9" t="str">
        <x:v>https://media.parfumo.com/perfumes/40/400616-habdan-parfums-de-marly_1200.jpg?width=720&amp;aspect_ratio=1:1</x:v>
      </x:c>
      <x:c r="R479" s="9" t="str">
        <x:v>https://fimgs.net/mdimg/perfume-thumbs/375x500.21550.jpg</x:v>
      </x:c>
      <x:c r="S479" s="9" t="str">
        <x:v>Habdan</x:v>
      </x:c>
      <x:c r="T479" s="11" t="str">
        <x:v>2013</x:v>
      </x:c>
      <x:c r="U479" s="10" t="n">
        <x:v>488</x:v>
      </x:c>
      <x:c r="V479" s="14" t="n">
        <x:f>IF(AND(ISNUMBER(G479),G479&gt;0),LOG10(G479)*'Method'!$B$8,"")</x:f>
        <x:v>3.368229635422584</x:v>
      </x:c>
      <x:c r="W479" s="14" t="n">
        <x:f>IF(AND(ISNUMBER(I479),I479&gt;0),LOG10(I479)*'Method'!$B$9,"")</x:f>
        <x:v>2.532195460900248</x:v>
      </x:c>
      <x:c r="X479" s="10" t="str">
        <x:f>IF(ISNUMBER(J479),SUM(G479,I479),"")</x:f>
      </x:c>
      <x:c r="Y479" s="10" t="str">
        <x:f>IF(ISNUMBER(K479),COUNTIFS($K$7:$K$1929,"&gt;"&amp;K479)+1,"")</x:f>
      </x:c>
      <x:c r="Z479" s="9" t="str"/>
      <x:c r="AA479" s="15" t="n">
        <x:v>46108</x:v>
      </x:c>
      <x:c r="AB479" s="9" t="str">
        <x:v>Unknown</x:v>
      </x:c>
    </x:row>
    <x:row r="480" ht="50" customHeight="1">
      <x:c r="A480" s="10" t="n">
        <x:f>IF(ISNUMBER(F480),RANK(F480,$F$7:$F$1929,0),"")</x:f>
        <x:v>404</x:v>
      </x:c>
      <x:c r="B480" s="9" t="str">
        <x:v>Amouage</x:v>
      </x:c>
      <x:c r="C480" s="9" t="str">
        <x:v>Overture Man</x:v>
      </x:c>
      <x:c r="D480" s="9" t="str">
        <x:v>Not recorded</x:v>
      </x:c>
      <x:c r="E480" s="11" t="n">
        <x:v>2019</x:v>
      </x:c>
      <x:c r="F480" s="13" t="n">
        <x:v>8.1</x:v>
      </x:c>
      <x:c r="G480" s="10" t="n">
        <x:v>641</x:v>
      </x:c>
      <x:c r="H480" s="12" t="n">
        <x:v>4.24</x:v>
      </x:c>
      <x:c r="I480" s="10" t="n">
        <x:v>2433</x:v>
      </x:c>
      <x:c r="J480" s="12" t="str">
        <x:f>IF(AND(M480="URL identity aligns",ISNUMBER(F480),ISNUMBER(H480),G480&gt;0,I480&gt;0,SUM(V480:W480)&gt;0),(F480*V480+((H480-1)/4*10)*W480)/SUM(V480:W480),"")</x:f>
      </x:c>
      <x:c r="K480" s="12" t="str">
        <x:f>IF(ISNUMBER(J480),(X480*J480+'Method'!$B$10*'Method'!$B$11)/(X480+'Method'!$B$10),"")</x:f>
      </x:c>
      <x:c r="L480" s="10" t="str">
        <x:f>IF(ISNUMBER(J480),COUNTIFS($J$7:$J$1929,"&gt;"&amp;J480)+1,"")</x:f>
      </x:c>
      <x:c r="M480" s="9" t="str">
        <x:v>Review required</x:v>
      </x:c>
      <x:c r="N480" s="9" t="str">
        <x:v>Concentration not explicit on both saved identities</x:v>
      </x:c>
      <x:c r="O480" s="9" t="str">
        <x:v>https://www.parfumo.com/Perfumes/Amouage/overture-man</x:v>
      </x:c>
      <x:c r="P480" s="9" t="str">
        <x:v>https://www.fragrantica.com/perfume/Amouage/Overture-Man-55859.html</x:v>
      </x:c>
      <x:c r="Q480" s="9" t="str">
        <x:v>https://media.parfumo.com/perfumes/75/75eeeb-overture-man-amouage_1200.jpg?width=720&amp;aspect_ratio=1:1</x:v>
      </x:c>
      <x:c r="R480" s="9" t="str">
        <x:v>https://fimgs.net/mdimg/perfume-thumbs/375x500.55859.jpg</x:v>
      </x:c>
      <x:c r="S480" s="9" t="str">
        <x:v>Overture Man</x:v>
      </x:c>
      <x:c r="T480" s="11" t="str">
        <x:v>2019</x:v>
      </x:c>
      <x:c r="U480" s="10" t="n">
        <x:v>65</x:v>
      </x:c>
      <x:c r="V480" s="14" t="n">
        <x:f>IF(AND(ISNUMBER(G480),G480&gt;0),LOG10(G480)*'Method'!$B$8,"")</x:f>
        <x:v>3.368229635422584</x:v>
      </x:c>
      <x:c r="W480" s="14" t="n">
        <x:f>IF(AND(ISNUMBER(I480),I480&gt;0),LOG10(I480)*'Method'!$B$9,"")</x:f>
        <x:v>2.708913687144656</x:v>
      </x:c>
      <x:c r="X480" s="10" t="str">
        <x:f>IF(ISNUMBER(J480),SUM(G480,I480),"")</x:f>
      </x:c>
      <x:c r="Y480" s="10" t="str">
        <x:f>IF(ISNUMBER(K480),COUNTIFS($K$7:$K$1929,"&gt;"&amp;K480)+1,"")</x:f>
      </x:c>
      <x:c r="Z480" s="9" t="str"/>
      <x:c r="AA480" s="15" t="n">
        <x:v>46108</x:v>
      </x:c>
      <x:c r="AB480" s="9" t="str">
        <x:v>Unknown</x:v>
      </x:c>
    </x:row>
    <x:row r="481" ht="50" customHeight="1">
      <x:c r="A481" s="10" t="n">
        <x:f>IF(ISNUMBER(F481),RANK(F481,$F$7:$F$1929,0),"")</x:f>
        <x:v>404</x:v>
      </x:c>
      <x:c r="B481" s="9" t="str">
        <x:v>Amouage</x:v>
      </x:c>
      <x:c r="C481" s="9" t="str">
        <x:v>Boundless</x:v>
      </x:c>
      <x:c r="D481" s="9" t="str">
        <x:v>Not recorded</x:v>
      </x:c>
      <x:c r="E481" s="11" t="n">
        <x:v>2021</x:v>
      </x:c>
      <x:c r="F481" s="13" t="n">
        <x:v>8.1</x:v>
      </x:c>
      <x:c r="G481" s="10" t="n">
        <x:v>640</x:v>
      </x:c>
      <x:c r="H481" s="12" t="n">
        <x:v>4.2</x:v>
      </x:c>
      <x:c r="I481" s="10" t="n">
        <x:v>1843</x:v>
      </x:c>
      <x:c r="J481" s="12" t="str">
        <x:f>IF(AND(M481="URL identity aligns",ISNUMBER(F481),ISNUMBER(H481),G481&gt;0,I481&gt;0,SUM(V481:W481)&gt;0),(F481*V481+((H481-1)/4*10)*W481)/SUM(V481:W481),"")</x:f>
      </x:c>
      <x:c r="K481" s="12" t="str">
        <x:f>IF(ISNUMBER(J481),(X481*J481+'Method'!$B$10*'Method'!$B$11)/(X481+'Method'!$B$10),"")</x:f>
      </x:c>
      <x:c r="L481" s="10" t="str">
        <x:f>IF(ISNUMBER(J481),COUNTIFS($J$7:$J$1929,"&gt;"&amp;J481)+1,"")</x:f>
      </x:c>
      <x:c r="M481" s="9" t="str">
        <x:v>Review required</x:v>
      </x:c>
      <x:c r="N481" s="9" t="str">
        <x:v>Concentration not explicit on both saved identities</x:v>
      </x:c>
      <x:c r="O481" s="9" t="str">
        <x:v>https://www.parfumo.com/Perfumes/Amouage/boundless</x:v>
      </x:c>
      <x:c r="P481" s="9" t="str">
        <x:v>https://www.fragrantica.com/perfume/Amouage/Boundless-66528.html</x:v>
      </x:c>
      <x:c r="Q481" s="9" t="str">
        <x:v>https://media.parfumo.com/perfumes/b5/b52413-boundless-amouage_1200.jpg?width=720&amp;aspect_ratio=1:1</x:v>
      </x:c>
      <x:c r="R481" s="9" t="str">
        <x:v>https://fimgs.net/mdimg/perfume-thumbs/375x500.66528.jpg</x:v>
      </x:c>
      <x:c r="S481" s="9" t="str">
        <x:v>Boundless</x:v>
      </x:c>
      <x:c r="T481" s="11" t="str">
        <x:v>2021</x:v>
      </x:c>
      <x:c r="U481" s="10" t="n">
        <x:v>1668</x:v>
      </x:c>
      <x:c r="V481" s="14" t="n">
        <x:f>IF(AND(ISNUMBER(G481),G481&gt;0),LOG10(G481)*'Method'!$B$8,"")</x:f>
        <x:v>3.367415968780668</x:v>
      </x:c>
      <x:c r="W481" s="14" t="n">
        <x:f>IF(AND(ISNUMBER(I481),I481&gt;0),LOG10(I481)*'Method'!$B$9,"")</x:f>
        <x:v>2.6124202681752564</x:v>
      </x:c>
      <x:c r="X481" s="10" t="str">
        <x:f>IF(ISNUMBER(J481),SUM(G481,I481),"")</x:f>
      </x:c>
      <x:c r="Y481" s="10" t="str">
        <x:f>IF(ISNUMBER(K481),COUNTIFS($K$7:$K$1929,"&gt;"&amp;K481)+1,"")</x:f>
      </x:c>
      <x:c r="Z481" s="9" t="str"/>
      <x:c r="AA481" s="15" t="n">
        <x:v>46108</x:v>
      </x:c>
      <x:c r="AB481" s="9" t="str">
        <x:v>Unknown</x:v>
      </x:c>
    </x:row>
    <x:row r="482" ht="50" customHeight="1">
      <x:c r="A482" s="10" t="n">
        <x:f>IF(ISNUMBER(F482),RANK(F482,$F$7:$F$1929,0),"")</x:f>
        <x:v>404</x:v>
      </x:c>
      <x:c r="B482" s="9" t="str">
        <x:v>Louis Vuitton</x:v>
      </x:c>
      <x:c r="C482" s="9" t="str">
        <x:v>Fleur du Désert</x:v>
      </x:c>
      <x:c r="D482" s="9" t="str">
        <x:v>Not recorded</x:v>
      </x:c>
      <x:c r="E482" s="11" t="n">
        <x:v>2022</x:v>
      </x:c>
      <x:c r="F482" s="13" t="n">
        <x:v>8.1</x:v>
      </x:c>
      <x:c r="G482" s="10" t="n">
        <x:v>630</x:v>
      </x:c>
      <x:c r="H482" s="12" t="n">
        <x:v>4.3</x:v>
      </x:c>
      <x:c r="I482" s="10" t="n">
        <x:v>895</x:v>
      </x:c>
      <x:c r="J482" s="12" t="str">
        <x:f>IF(AND(M482="URL identity aligns",ISNUMBER(F482),ISNUMBER(H482),G482&gt;0,I482&gt;0,SUM(V482:W482)&gt;0),(F482*V482+((H482-1)/4*10)*W482)/SUM(V482:W482),"")</x:f>
      </x:c>
      <x:c r="K482" s="12" t="str">
        <x:f>IF(ISNUMBER(J482),(X482*J482+'Method'!$B$10*'Method'!$B$11)/(X482+'Method'!$B$10),"")</x:f>
      </x:c>
      <x:c r="L482" s="10" t="str">
        <x:f>IF(ISNUMBER(J482),COUNTIFS($J$7:$J$1929,"&gt;"&amp;J482)+1,"")</x:f>
      </x:c>
      <x:c r="M482" s="9" t="str">
        <x:v>Review required</x:v>
      </x:c>
      <x:c r="N482" s="9" t="str">
        <x:v>Concentration not explicit on both saved identities</x:v>
      </x:c>
      <x:c r="O482" s="9" t="str">
        <x:v>https://www.parfumo.com/Perfumes/Louis_Vuitton/fleur-du-desert</x:v>
      </x:c>
      <x:c r="P482" s="9" t="str">
        <x:v>https://www.fragrantica.com/perfume/Louis-Vuitton/Fleur-du-Desert-73006.html</x:v>
      </x:c>
      <x:c r="Q482" s="9" t="str">
        <x:v>https://media.parfumo.com/perfumes/a2/a2ff26-fleur-du-desert-louis-vuitton_1200.jpg?width=720&amp;aspect_ratio=1:1</x:v>
      </x:c>
      <x:c r="R482" s="9" t="str">
        <x:v>https://fimgs.net/mdimg/perfume-thumbs/375x500.73006.jpg</x:v>
      </x:c>
      <x:c r="S482" s="9" t="str">
        <x:v>Fleur du Désert</x:v>
      </x:c>
      <x:c r="T482" s="11" t="str">
        <x:v>2022</x:v>
      </x:c>
      <x:c r="U482" s="10" t="n">
        <x:v>472</x:v>
      </x:c>
      <x:c r="V482" s="14" t="n">
        <x:f>IF(AND(ISNUMBER(G482),G482&gt;0),LOG10(G482)*'Method'!$B$8,"")</x:f>
        <x:v>3.359208659344296</x:v>
      </x:c>
      <x:c r="W482" s="14" t="n">
        <x:f>IF(AND(ISNUMBER(I482),I482&gt;0),LOG10(I482)*'Method'!$B$9,"")</x:f>
        <x:v>2.361458428252728</x:v>
      </x:c>
      <x:c r="X482" s="10" t="str">
        <x:f>IF(ISNUMBER(J482),SUM(G482,I482),"")</x:f>
      </x:c>
      <x:c r="Y482" s="10" t="str">
        <x:f>IF(ISNUMBER(K482),COUNTIFS($K$7:$K$1929,"&gt;"&amp;K482)+1,"")</x:f>
      </x:c>
      <x:c r="Z482" s="9" t="str"/>
      <x:c r="AA482" s="15" t="n">
        <x:v>46108</x:v>
      </x:c>
      <x:c r="AB482" s="9" t="str">
        <x:v>Unknown</x:v>
      </x:c>
    </x:row>
    <x:row r="483" ht="50" customHeight="1">
      <x:c r="A483" s="10" t="n">
        <x:f>IF(ISNUMBER(F483),RANK(F483,$F$7:$F$1929,0),"")</x:f>
        <x:v>404</x:v>
      </x:c>
      <x:c r="B483" s="9" t="str">
        <x:v>Giorgio Armani</x:v>
      </x:c>
      <x:c r="C483" s="9" t="str">
        <x:v>Armani Code</x:v>
      </x:c>
      <x:c r="D483" s="9" t="str">
        <x:v>Eau de Parfum</x:v>
      </x:c>
      <x:c r="E483" s="11" t="n">
        <x:v>2021</x:v>
      </x:c>
      <x:c r="F483" s="13" t="n">
        <x:v>8.1</x:v>
      </x:c>
      <x:c r="G483" s="10" t="n">
        <x:v>627</x:v>
      </x:c>
      <x:c r="H483" s="12" t="n">
        <x:v>4.35</x:v>
      </x:c>
      <x:c r="I483" s="10" t="n">
        <x:v>1698</x:v>
      </x:c>
      <x:c r="J483" s="12" t="str">
        <x:f>IF(AND(M483="URL identity aligns",ISNUMBER(F483),ISNUMBER(H483),G483&gt;0,I483&gt;0,SUM(V483:W483)&gt;0),(F483*V483+((H483-1)/4*10)*W483)/SUM(V483:W483),"")</x:f>
      </x:c>
      <x:c r="K483" s="12" t="str">
        <x:f>IF(ISNUMBER(J483),(X483*J483+'Method'!$B$10*'Method'!$B$11)/(X483+'Method'!$B$10),"")</x:f>
      </x:c>
      <x:c r="L483" s="10" t="str">
        <x:f>IF(ISNUMBER(J483),COUNTIFS($J$7:$J$1929,"&gt;"&amp;J483)+1,"")</x:f>
      </x:c>
      <x:c r="M483" s="9" t="str">
        <x:v>Review required</x:v>
      </x:c>
      <x:c r="N483" s="9" t="str">
        <x:v>Product, variant, gender or year terms differ between URLs</x:v>
      </x:c>
      <x:c r="O483" s="9" t="str">
        <x:v>https://www.parfumo.com/Perfumes/Giorgio_Armani/armani-code-2021-eau-de-parfum</x:v>
      </x:c>
      <x:c r="P483" s="9" t="str">
        <x:v>https://www.fragrantica.com/perfume/Giorgio-Armani/Armani-Code-Eau-de-Parfum-65581.html</x:v>
      </x:c>
      <x:c r="Q483" s="9" t="str">
        <x:v>https://media.parfumo.com/perfumes/d8/d8bf86-armani-code-2021-eau-de-parfum-giorgio-armani_1200.jpg?width=480&amp;aspect_ratio=1:1</x:v>
      </x:c>
      <x:c r="R483" s="9" t="str">
        <x:v>https://fimgs.net/mdimg/perfume-thumbs/375x500.65581.jpg</x:v>
      </x:c>
      <x:c r="S483" s="9" t="str">
        <x:v>Armani Code</x:v>
      </x:c>
      <x:c r="T483" s="11" t="str">
        <x:v>2021</x:v>
      </x:c>
      <x:c r="U483" s="10" t="n">
        <x:v>1820</x:v>
      </x:c>
      <x:c r="V483" s="14" t="n">
        <x:f>IF(AND(ISNUMBER(G483),G483&gt;0),LOG10(G483)*'Method'!$B$8,"")</x:f>
        <x:v>3.3567210489968637</x:v>
      </x:c>
      <x:c r="W483" s="14" t="n">
        <x:f>IF(AND(ISNUMBER(I483),I483&gt;0),LOG10(I483)*'Method'!$B$9,"")</x:f>
        <x:v>2.5839501487263443</x:v>
      </x:c>
      <x:c r="X483" s="10" t="str">
        <x:f>IF(ISNUMBER(J483),SUM(G483,I483),"")</x:f>
      </x:c>
      <x:c r="Y483" s="10" t="str">
        <x:f>IF(ISNUMBER(K483),COUNTIFS($K$7:$K$1929,"&gt;"&amp;K483)+1,"")</x:f>
      </x:c>
      <x:c r="Z483" s="9" t="str"/>
      <x:c r="AA483" s="15" t="n">
        <x:v>46108</x:v>
      </x:c>
      <x:c r="AB483" s="9" t="str">
        <x:v>Unknown</x:v>
      </x:c>
    </x:row>
    <x:row r="484" ht="50" customHeight="1">
      <x:c r="A484" s="10" t="n">
        <x:f>IF(ISNUMBER(F484),RANK(F484,$F$7:$F$1929,0),"")</x:f>
        <x:v>404</x:v>
      </x:c>
      <x:c r="B484" s="9" t="str">
        <x:v>Kenzo</x:v>
      </x:c>
      <x:c r="C484" s="9" t="str">
        <x:v>Homme</x:v>
      </x:c>
      <x:c r="D484" s="9" t="str">
        <x:v>Eau de Parfum</x:v>
      </x:c>
      <x:c r="E484" s="11" t="n">
        <x:v>2022</x:v>
      </x:c>
      <x:c r="F484" s="13" t="n">
        <x:v>8.1</x:v>
      </x:c>
      <x:c r="G484" s="10" t="n">
        <x:v>583</x:v>
      </x:c>
      <x:c r="H484" s="12" t="n">
        <x:v>4.27</x:v>
      </x:c>
      <x:c r="I484" s="10" t="n">
        <x:v>2734</x:v>
      </x:c>
      <x:c r="J484" s="12" t="str">
        <x:f>IF(AND(M484="URL identity aligns",ISNUMBER(F484),ISNUMBER(H484),G484&gt;0,I484&gt;0,SUM(V484:W484)&gt;0),(F484*V484+((H484-1)/4*10)*W484)/SUM(V484:W484),"")</x:f>
      </x:c>
      <x:c r="K484" s="12" t="str">
        <x:f>IF(ISNUMBER(J484),(X484*J484+'Method'!$B$10*'Method'!$B$11)/(X484+'Method'!$B$10),"")</x:f>
      </x:c>
      <x:c r="L484" s="10" t="str">
        <x:f>IF(ISNUMBER(J484),COUNTIFS($J$7:$J$1929,"&gt;"&amp;J484)+1,"")</x:f>
      </x:c>
      <x:c r="M484" s="9" t="str">
        <x:v>Review required</x:v>
      </x:c>
      <x:c r="N484" s="9" t="str">
        <x:v>Product, variant, gender or year terms differ between URLs</x:v>
      </x:c>
      <x:c r="O484" s="9" t="str">
        <x:v>https://www.parfumo.com/Perfumes/Kenzo/kenzo-homme-2022-eau-de-parfum</x:v>
      </x:c>
      <x:c r="P484" s="9" t="str">
        <x:v>https://www.fragrantica.com/perfume/Kenzo/Kenzo-Homme-Eau-de-Parfum-73225.html</x:v>
      </x:c>
      <x:c r="Q484" s="9" t="str">
        <x:v>https://media.parfumo.com/perfumes/45/457fe1-kenzo-homme-2022-eau-de-parfum-kenzo_1200.jpg?width=720&amp;aspect_ratio=1:1</x:v>
      </x:c>
      <x:c r="R484" s="9" t="str">
        <x:v>https://fimgs.net/mdimg/perfume-thumbs/375x500.73225.jpg</x:v>
      </x:c>
      <x:c r="S484" s="9" t="str">
        <x:v>Homme</x:v>
      </x:c>
      <x:c r="T484" s="11" t="str">
        <x:v>2022</x:v>
      </x:c>
      <x:c r="U484" s="10" t="n">
        <x:v>1851</x:v>
      </x:c>
      <x:c r="V484" s="14" t="n">
        <x:f>IF(AND(ISNUMBER(G484),G484&gt;0),LOG10(G484)*'Method'!$B$8,"")</x:f>
        <x:v>3.318802265710812</x:v>
      </x:c>
      <x:c r="W484" s="14" t="n">
        <x:f>IF(AND(ISNUMBER(I484),I484&gt;0),LOG10(I484)*'Method'!$B$9,"")</x:f>
        <x:v>2.74943880818544</x:v>
      </x:c>
      <x:c r="X484" s="10" t="str">
        <x:f>IF(ISNUMBER(J484),SUM(G484,I484),"")</x:f>
      </x:c>
      <x:c r="Y484" s="10" t="str">
        <x:f>IF(ISNUMBER(K484),COUNTIFS($K$7:$K$1929,"&gt;"&amp;K484)+1,"")</x:f>
      </x:c>
      <x:c r="Z484" s="9" t="str"/>
      <x:c r="AA484" s="15" t="n">
        <x:v>46108</x:v>
      </x:c>
      <x:c r="AB484" s="9" t="str">
        <x:v>Unknown</x:v>
      </x:c>
    </x:row>
    <x:row r="485" ht="50" customHeight="1">
      <x:c r="A485" s="10" t="n">
        <x:f>IF(ISNUMBER(F485),RANK(F485,$F$7:$F$1929,0),"")</x:f>
        <x:v>404</x:v>
      </x:c>
      <x:c r="B485" s="9" t="str">
        <x:v>Montale</x:v>
      </x:c>
      <x:c r="C485" s="9" t="str">
        <x:v>Dark Vanilla</x:v>
      </x:c>
      <x:c r="D485" s="9" t="str">
        <x:v>Not recorded</x:v>
      </x:c>
      <x:c r="E485" s="11" t="n">
        <x:v>2020</x:v>
      </x:c>
      <x:c r="F485" s="13" t="n">
        <x:v>8.1</x:v>
      </x:c>
      <x:c r="G485" s="10" t="n">
        <x:v>559</x:v>
      </x:c>
      <x:c r="H485" s="12" t="n">
        <x:v>4.06</x:v>
      </x:c>
      <x:c r="I485" s="10" t="n">
        <x:v>1117</x:v>
      </x:c>
      <x:c r="J485" s="12" t="str">
        <x:f>IF(AND(M485="URL identity aligns",ISNUMBER(F485),ISNUMBER(H485),G485&gt;0,I485&gt;0,SUM(V485:W485)&gt;0),(F485*V485+((H485-1)/4*10)*W485)/SUM(V485:W485),"")</x:f>
      </x:c>
      <x:c r="K485" s="12" t="str">
        <x:f>IF(ISNUMBER(J485),(X485*J485+'Method'!$B$10*'Method'!$B$11)/(X485+'Method'!$B$10),"")</x:f>
      </x:c>
      <x:c r="L485" s="10" t="str">
        <x:f>IF(ISNUMBER(J485),COUNTIFS($J$7:$J$1929,"&gt;"&amp;J485)+1,"")</x:f>
      </x:c>
      <x:c r="M485" s="9" t="str">
        <x:v>Review required</x:v>
      </x:c>
      <x:c r="N485" s="9" t="str">
        <x:v>Concentration not explicit on both saved identities</x:v>
      </x:c>
      <x:c r="O485" s="9" t="str">
        <x:v>https://www.parfumo.com/Perfumes/Montale/dark-vanilla</x:v>
      </x:c>
      <x:c r="P485" s="9" t="str">
        <x:v>https://www.fragrantica.com/perfume/Montale/Dark-Vanilla-64050.html</x:v>
      </x:c>
      <x:c r="Q485" s="9" t="str">
        <x:v>https://media.parfumo.com/perfumes/8b/8b4dec-dark-vanilla-montale_1200.jpg?width=480&amp;aspect_ratio=1:1</x:v>
      </x:c>
      <x:c r="R485" s="9" t="str">
        <x:v>https://fimgs.net/mdimg/perfume-thumbs/375x500.64050.jpg</x:v>
      </x:c>
      <x:c r="S485" s="9" t="str">
        <x:v>Dark Vanilla</x:v>
      </x:c>
      <x:c r="T485" s="11" t="str">
        <x:v>2020</x:v>
      </x:c>
      <x:c r="U485" s="10" t="n">
        <x:v>402</x:v>
      </x:c>
      <x:c r="V485" s="14" t="n">
        <x:f>IF(AND(ISNUMBER(G485),G485&gt;0),LOG10(G485)*'Method'!$B$8,"")</x:f>
        <x:v>3.296894169463704</x:v>
      </x:c>
      <x:c r="W485" s="14" t="n">
        <x:f>IF(AND(ISNUMBER(I485),I485&gt;0),LOG10(I485)*'Method'!$B$9,"")</x:f>
        <x:v>2.438442538492488</x:v>
      </x:c>
      <x:c r="X485" s="10" t="str">
        <x:f>IF(ISNUMBER(J485),SUM(G485,I485),"")</x:f>
      </x:c>
      <x:c r="Y485" s="10" t="str">
        <x:f>IF(ISNUMBER(K485),COUNTIFS($K$7:$K$1929,"&gt;"&amp;K485)+1,"")</x:f>
      </x:c>
      <x:c r="Z485" s="9" t="str"/>
      <x:c r="AA485" s="15" t="n">
        <x:v>46108</x:v>
      </x:c>
      <x:c r="AB485" s="9" t="str">
        <x:v>Unknown</x:v>
      </x:c>
    </x:row>
    <x:row r="486" ht="50" customHeight="1">
      <x:c r="A486" s="10" t="n">
        <x:f>IF(ISNUMBER(F486),RANK(F486,$F$7:$F$1929,0),"")</x:f>
        <x:v>404</x:v>
      </x:c>
      <x:c r="B486" s="9" t="str">
        <x:v>Editions de Parfums Frédéric Malle</x:v>
      </x:c>
      <x:c r="C486" s="9" t="str">
        <x:v>Bigarade Concentrée</x:v>
      </x:c>
      <x:c r="D486" s="9" t="str">
        <x:v>Parfum</x:v>
      </x:c>
      <x:c r="E486" s="11" t="n">
        <x:v>2002</x:v>
      </x:c>
      <x:c r="F486" s="13" t="n">
        <x:v>8.1</x:v>
      </x:c>
      <x:c r="G486" s="10" t="n">
        <x:v>555</x:v>
      </x:c>
      <x:c r="H486" s="12" t="n">
        <x:v>4.14</x:v>
      </x:c>
      <x:c r="I486" s="10" t="n">
        <x:v>1936</x:v>
      </x:c>
      <x:c r="J486" s="12" t="str">
        <x:f>IF(AND(M486="URL identity aligns",ISNUMBER(F486),ISNUMBER(H486),G486&gt;0,I486&gt;0,SUM(V486:W486)&gt;0),(F486*V486+((H486-1)/4*10)*W486)/SUM(V486:W486),"")</x:f>
      </x:c>
      <x:c r="K486" s="12" t="str">
        <x:f>IF(ISNUMBER(J486),(X486*J486+'Method'!$B$10*'Method'!$B$11)/(X486+'Method'!$B$10),"")</x:f>
      </x:c>
      <x:c r="L486" s="10" t="str">
        <x:f>IF(ISNUMBER(J486),COUNTIFS($J$7:$J$1929,"&gt;"&amp;J486)+1,"")</x:f>
      </x:c>
      <x:c r="M486" s="9" t="str">
        <x:v>Review required</x:v>
      </x:c>
      <x:c r="N486" s="9" t="str">
        <x:v>Brand differs between product URLs; Export brand differs from Parfumo URL; Concentration not explicit on both saved identities</x:v>
      </x:c>
      <x:c r="O486" s="9" t="str">
        <x:v>https://www.parfumo.com/Perfumes/Editions_de_Parfum_Frederic_Malle/Bigarade_Concentree</x:v>
      </x:c>
      <x:c r="P486" s="9" t="str">
        <x:v>https://www.fragrantica.com/perfume/Frederic-Malle/Bigarade-Concentree-4770.html</x:v>
      </x:c>
      <x:c r="Q486" s="9" t="str">
        <x:v>https://media.parfumo.com/perfumes/75/7546a7-bigarade-concentree-editions-de-parfums-frederic-malle_1200.jpg?width=720&amp;aspect_ratio=1:1</x:v>
      </x:c>
      <x:c r="R486" s="9" t="str">
        <x:v>https://fimgs.net/mdimg/perfume-thumbs/375x500.4770.jpg?t=1772748246</x:v>
      </x:c>
      <x:c r="S486" s="9" t="str">
        <x:v>Bigarade Concentrée</x:v>
      </x:c>
      <x:c r="T486" s="11" t="str">
        <x:v>2002</x:v>
      </x:c>
      <x:c r="U486" s="10" t="n">
        <x:v>417</x:v>
      </x:c>
      <x:c r="V486" s="14" t="n">
        <x:f>IF(AND(ISNUMBER(G486),G486&gt;0),LOG10(G486)*'Method'!$B$8,"")</x:f>
        <x:v>3.293151579747216</x:v>
      </x:c>
      <x:c r="W486" s="14" t="n">
        <x:f>IF(AND(ISNUMBER(I486),I486&gt;0),LOG10(I486)*'Method'!$B$9,"")</x:f>
        <x:v>2.629524282377896</x:v>
      </x:c>
      <x:c r="X486" s="10" t="str">
        <x:f>IF(ISNUMBER(J486),SUM(G486,I486),"")</x:f>
      </x:c>
      <x:c r="Y486" s="10" t="str">
        <x:f>IF(ISNUMBER(K486),COUNTIFS($K$7:$K$1929,"&gt;"&amp;K486)+1,"")</x:f>
      </x:c>
      <x:c r="Z486" s="9" t="str"/>
      <x:c r="AA486" s="15" t="n">
        <x:v>46108</x:v>
      </x:c>
      <x:c r="AB486" s="9" t="str">
        <x:v>Unknown</x:v>
      </x:c>
    </x:row>
    <x:row r="487" ht="50" customHeight="1">
      <x:c r="A487" s="10" t="n">
        <x:f>IF(ISNUMBER(F487),RANK(F487,$F$7:$F$1929,0),"")</x:f>
        <x:v>404</x:v>
      </x:c>
      <x:c r="B487" s="9" t="str">
        <x:v>BDK Parfums</x:v>
      </x:c>
      <x:c r="C487" s="9" t="str">
        <x:v>Villa Néroli</x:v>
      </x:c>
      <x:c r="D487" s="9" t="str">
        <x:v>Parfum</x:v>
      </x:c>
      <x:c r="E487" s="11" t="n">
        <x:v>2022</x:v>
      </x:c>
      <x:c r="F487" s="13" t="n">
        <x:v>8.1</x:v>
      </x:c>
      <x:c r="G487" s="10" t="n">
        <x:v>555</x:v>
      </x:c>
      <x:c r="H487" s="12" t="n">
        <x:v>3.94</x:v>
      </x:c>
      <x:c r="I487" s="10" t="n">
        <x:v>558</x:v>
      </x:c>
      <x:c r="J487" s="12" t="str">
        <x:f>IF(AND(M487="URL identity aligns",ISNUMBER(F487),ISNUMBER(H487),G487&gt;0,I487&gt;0,SUM(V487:W487)&gt;0),(F487*V487+((H487-1)/4*10)*W487)/SUM(V487:W487),"")</x:f>
      </x:c>
      <x:c r="K487" s="12" t="str">
        <x:f>IF(ISNUMBER(J487),(X487*J487+'Method'!$B$10*'Method'!$B$11)/(X487+'Method'!$B$10),"")</x:f>
      </x:c>
      <x:c r="L487" s="10" t="str">
        <x:f>IF(ISNUMBER(J487),COUNTIFS($J$7:$J$1929,"&gt;"&amp;J487)+1,"")</x:f>
      </x:c>
      <x:c r="M487" s="9" t="str">
        <x:v>Review required</x:v>
      </x:c>
      <x:c r="N487" s="9" t="str">
        <x:v>Concentration not explicit on both saved identities</x:v>
      </x:c>
      <x:c r="O487" s="9" t="str">
        <x:v>https://www.parfumo.com/Perfumes/bdk_Parfums/villa-neroli</x:v>
      </x:c>
      <x:c r="P487" s="9" t="str">
        <x:v>https://www.fragrantica.com/perfume/BDK-Parfums/Villa-Neroli-74483.html</x:v>
      </x:c>
      <x:c r="Q487" s="9" t="str">
        <x:v>https://media.parfumo.com/perfumes/6c/6c4d93-villa-neroli-bdk-parfums_1200.jpg?width=720&amp;aspect_ratio=1:1</x:v>
      </x:c>
      <x:c r="R487" s="9" t="str">
        <x:v>https://fimgs.net/mdimg/perfume-thumbs/375x500.74483.jpg</x:v>
      </x:c>
      <x:c r="S487" s="9" t="str">
        <x:v>Villa Néroli</x:v>
      </x:c>
      <x:c r="T487" s="11" t="str">
        <x:v>2022</x:v>
      </x:c>
      <x:c r="U487" s="10" t="n">
        <x:v>1660</x:v>
      </x:c>
      <x:c r="V487" s="14" t="n">
        <x:f>IF(AND(ISNUMBER(G487),G487&gt;0),LOG10(G487)*'Method'!$B$8,"")</x:f>
        <x:v>3.293151579747216</x:v>
      </x:c>
      <x:c r="W487" s="14" t="n">
        <x:f>IF(AND(ISNUMBER(I487),I487&gt;0),LOG10(I487)*'Method'!$B$9,"")</x:f>
        <x:v>2.1973073591500643</x:v>
      </x:c>
      <x:c r="X487" s="10" t="str">
        <x:f>IF(ISNUMBER(J487),SUM(G487,I487),"")</x:f>
      </x:c>
      <x:c r="Y487" s="10" t="str">
        <x:f>IF(ISNUMBER(K487),COUNTIFS($K$7:$K$1929,"&gt;"&amp;K487)+1,"")</x:f>
      </x:c>
      <x:c r="Z487" s="9" t="str"/>
      <x:c r="AA487" s="15" t="n">
        <x:v>46108</x:v>
      </x:c>
      <x:c r="AB487" s="9" t="str">
        <x:v>Unknown</x:v>
      </x:c>
    </x:row>
    <x:row r="488" ht="50" customHeight="1">
      <x:c r="A488" s="10" t="n">
        <x:f>IF(ISNUMBER(F488),RANK(F488,$F$7:$F$1929,0),"")</x:f>
        <x:v>404</x:v>
      </x:c>
      <x:c r="B488" s="9" t="str">
        <x:v>Afnan</x:v>
      </x:c>
      <x:c r="C488" s="9" t="str">
        <x:v>Supremacy in Oud Afnan Perfumes</x:v>
      </x:c>
      <x:c r="D488" s="9" t="str">
        <x:v>Parfum</x:v>
      </x:c>
      <x:c r="E488" s="11" t="n">
        <x:v>2021</x:v>
      </x:c>
      <x:c r="F488" s="13" t="n">
        <x:v>8.1</x:v>
      </x:c>
      <x:c r="G488" s="10" t="n">
        <x:v>554</x:v>
      </x:c>
      <x:c r="H488" s="12" t="n">
        <x:v>4.23</x:v>
      </x:c>
      <x:c r="I488" s="10" t="n">
        <x:v>1322</x:v>
      </x:c>
      <x:c r="J488" s="12" t="str">
        <x:f>IF(AND(M488="URL identity aligns",ISNUMBER(F488),ISNUMBER(H488),G488&gt;0,I488&gt;0,SUM(V488:W488)&gt;0),(F488*V488+((H488-1)/4*10)*W488)/SUM(V488:W488),"")</x:f>
      </x:c>
      <x:c r="K488" s="12" t="str">
        <x:f>IF(ISNUMBER(J488),(X488*J488+'Method'!$B$10*'Method'!$B$11)/(X488+'Method'!$B$10),"")</x:f>
      </x:c>
      <x:c r="L488" s="10" t="str">
        <x:f>IF(ISNUMBER(J488),COUNTIFS($J$7:$J$1929,"&gt;"&amp;J488)+1,"")</x:f>
      </x:c>
      <x:c r="M488" s="9" t="str">
        <x:v>Review required</x:v>
      </x:c>
      <x:c r="N488" s="9" t="str">
        <x:v>Brand differs between product URLs; Export brand differs from Parfumo URL; Concentration not explicit on both saved identities</x:v>
      </x:c>
      <x:c r="O488" s="9" t="str">
        <x:v>https://www.parfumo.com/Perfumes/Afnan_Perfumes/supremacy-in-oud</x:v>
      </x:c>
      <x:c r="P488" s="9" t="str">
        <x:v>https://www.fragrantica.com/perfume/Afnan/Supremacy-in-Oud-68283.html</x:v>
      </x:c>
      <x:c r="Q488" s="9" t="str">
        <x:v>https://media.parfumo.com/perfumes/dd/ddf26d-supremacy-in-oud-afnan-perfumes_1200.jpg?width=720&amp;aspect_ratio=1:1</x:v>
      </x:c>
      <x:c r="R488" s="9" t="str">
        <x:v>https://fimgs.net/mdimg/perfume-thumbs/375x500.68283.jpg</x:v>
      </x:c>
      <x:c r="S488" s="9" t="str">
        <x:v>Supremacy in Oud Afnan Perfumes</x:v>
      </x:c>
      <x:c r="T488" s="11" t="str">
        <x:v>2021</x:v>
      </x:c>
      <x:c r="U488" s="10" t="n">
        <x:v>1566</x:v>
      </x:c>
      <x:c r="V488" s="14" t="n">
        <x:f>IF(AND(ISNUMBER(G488),G488&gt;0),LOG10(G488)*'Method'!$B$8,"")</x:f>
        <x:v>3.2922117176741157</x:v>
      </x:c>
      <x:c r="W488" s="14" t="n">
        <x:f>IF(AND(ISNUMBER(I488),I488&gt;0),LOG10(I488)*'Method'!$B$9,"")</x:f>
        <x:v>2.496985164119696</x:v>
      </x:c>
      <x:c r="X488" s="10" t="str">
        <x:f>IF(ISNUMBER(J488),SUM(G488,I488),"")</x:f>
      </x:c>
      <x:c r="Y488" s="10" t="str">
        <x:f>IF(ISNUMBER(K488),COUNTIFS($K$7:$K$1929,"&gt;"&amp;K488)+1,"")</x:f>
      </x:c>
      <x:c r="Z488" s="9" t="str"/>
      <x:c r="AA488" s="15" t="n">
        <x:v>46108</x:v>
      </x:c>
      <x:c r="AB488" s="9" t="str">
        <x:v>Unknown</x:v>
      </x:c>
    </x:row>
    <x:row r="489" ht="50" customHeight="1">
      <x:c r="A489" s="10" t="n">
        <x:f>IF(ISNUMBER(F489),RANK(F489,$F$7:$F$1929,0),"")</x:f>
        <x:v>404</x:v>
      </x:c>
      <x:c r="B489" s="9" t="str">
        <x:v>Jean Paul Gaultier</x:v>
      </x:c>
      <x:c r="C489" s="9" t="str">
        <x:v>Le Mâle Essence de Parfum</x:v>
      </x:c>
      <x:c r="D489" s="9" t="str">
        <x:v>Parfum</x:v>
      </x:c>
      <x:c r="E489" s="11" t="n">
        <x:v>2016</x:v>
      </x:c>
      <x:c r="F489" s="13" t="n">
        <x:v>8.1</x:v>
      </x:c>
      <x:c r="G489" s="10" t="n">
        <x:v>552</x:v>
      </x:c>
      <x:c r="H489" s="12" t="n">
        <x:v>4.23</x:v>
      </x:c>
      <x:c r="I489" s="10" t="n">
        <x:v>1800</x:v>
      </x:c>
      <x:c r="J489" s="12" t="n">
        <x:f>IF(AND(M489="URL identity aligns",ISNUMBER(F489),ISNUMBER(H489),G489&gt;0,I489&gt;0,SUM(V489:W489)&gt;0),(F489*V489+((H489-1)/4*10)*W489)/SUM(V489:W489),"")</x:f>
        <x:v>8.088954965780097</x:v>
      </x:c>
      <x:c r="K489" s="12" t="n">
        <x:f>IF(ISNUMBER(J489),(X489*J489+'Method'!$B$10*'Method'!$B$11)/(X489+'Method'!$B$10),"")</x:f>
        <x:v>8.00149278745273</x:v>
      </x:c>
      <x:c r="L489" s="10" t="n">
        <x:f>IF(ISNUMBER(J489),COUNTIFS($J$7:$J$1929,"&gt;"&amp;J489)+1,"")</x:f>
        <x:v>64</x:v>
      </x:c>
      <x:c r="M489" s="9" t="str">
        <x:v>URL identity aligns</x:v>
      </x:c>
      <x:c r="N489" s="9" t="str">
        <x:v>Brand, name tokens and concentration agree in saved URLs</x:v>
      </x:c>
      <x:c r="O489" s="9" t="str">
        <x:v>https://www.parfumo.com/Perfumes/Jean_Paul_Gaultier/Le_Male_Essence_de_Parfum</x:v>
      </x:c>
      <x:c r="P489" s="9" t="str">
        <x:v>https://www.fragrantica.com/perfume/Jean-Paul-Gaultier/Le-Male-Essence-de-Parfum-39583.html</x:v>
      </x:c>
      <x:c r="Q489" s="9" t="str">
        <x:v>https://media.parfumo.com/perfumes/0d/0d7d5b_le-male-essence-de-parfum-jean-paul-gaultier_1200.jpg?width=720&amp;aspect_ratio=1:1</x:v>
      </x:c>
      <x:c r="R489" s="9" t="str">
        <x:v>https://fimgs.net/mdimg/perfume-thumbs/375x500.39583.jpg</x:v>
      </x:c>
      <x:c r="S489" s="9" t="str">
        <x:v>Le Mâle Essence de Parfum</x:v>
      </x:c>
      <x:c r="T489" s="11" t="str">
        <x:v>2016</x:v>
      </x:c>
      <x:c r="U489" s="10" t="n">
        <x:v>964</x:v>
      </x:c>
      <x:c r="V489" s="14" t="n">
        <x:f>IF(AND(ISNUMBER(G489),G489&gt;0),LOG10(G489)*'Method'!$B$8,"")</x:f>
        <x:v>3.2903268932750396</x:v>
      </x:c>
      <x:c r="W489" s="14" t="n">
        <x:f>IF(AND(ISNUMBER(I489),I489&gt;0),LOG10(I489)*'Method'!$B$9,"")</x:f>
        <x:v>2.6042180040826484</x:v>
      </x:c>
      <x:c r="X489" s="10" t="n">
        <x:f>IF(ISNUMBER(J489),SUM(G489,I489),"")</x:f>
        <x:v>2352</x:v>
      </x:c>
      <x:c r="Y489" s="10" t="n">
        <x:f>IF(ISNUMBER(K489),COUNTIFS($K$7:$K$1929,"&gt;"&amp;K489)+1,"")</x:f>
        <x:v>54</x:v>
      </x:c>
      <x:c r="Z489" s="9" t="str"/>
      <x:c r="AA489" s="15" t="n">
        <x:v>46108</x:v>
      </x:c>
      <x:c r="AB489" s="9" t="str">
        <x:v>Unknown</x:v>
      </x:c>
    </x:row>
    <x:row r="490" ht="50" customHeight="1">
      <x:c r="A490" s="10" t="n">
        <x:f>IF(ISNUMBER(F490),RANK(F490,$F$7:$F$1929,0),"")</x:f>
        <x:v>404</x:v>
      </x:c>
      <x:c r="B490" s="9" t="str">
        <x:v>Lattafa</x:v>
      </x:c>
      <x:c r="C490" s="9" t="str">
        <x:v>Al Nashama - Caprice</x:v>
      </x:c>
      <x:c r="D490" s="9" t="str">
        <x:v>Parfum</x:v>
      </x:c>
      <x:c r="E490" s="11" t="n">
        <x:v>2023</x:v>
      </x:c>
      <x:c r="F490" s="13" t="n">
        <x:v>8.1</x:v>
      </x:c>
      <x:c r="G490" s="10" t="n">
        <x:v>546</x:v>
      </x:c>
      <x:c r="H490" s="12" t="n">
        <x:v>4.26</x:v>
      </x:c>
      <x:c r="I490" s="10" t="n">
        <x:v>2182</x:v>
      </x:c>
      <x:c r="J490" s="12" t="str">
        <x:f>IF(AND(M490="URL identity aligns",ISNUMBER(F490),ISNUMBER(H490),G490&gt;0,I490&gt;0,SUM(V490:W490)&gt;0),(F490*V490+((H490-1)/4*10)*W490)/SUM(V490:W490),"")</x:f>
      </x:c>
      <x:c r="K490" s="12" t="str">
        <x:f>IF(ISNUMBER(J490),(X490*J490+'Method'!$B$10*'Method'!$B$11)/(X490+'Method'!$B$10),"")</x:f>
      </x:c>
      <x:c r="L490" s="10" t="str">
        <x:f>IF(ISNUMBER(J490),COUNTIFS($J$7:$J$1929,"&gt;"&amp;J490)+1,"")</x:f>
      </x:c>
      <x:c r="M490" s="9" t="str">
        <x:v>Review required</x:v>
      </x:c>
      <x:c r="N490" s="9" t="str">
        <x:v>Brand differs between product URLs; Concentration not explicit on both saved identities</x:v>
      </x:c>
      <x:c r="O490" s="9" t="str">
        <x:v>https://www.parfumo.com/Perfumes/Lattafa/al-nashama-caprice</x:v>
      </x:c>
      <x:c r="P490" s="9" t="str">
        <x:v>https://www.fragrantica.com/perfume/Lattafa-Perfumes/Al-Nashama-Caprice-89764.html</x:v>
      </x:c>
      <x:c r="Q490" s="9" t="str">
        <x:v>https://media.parfumo.com/perfumes/07/0741f7_al-nashama-caprice-lattafa_1200.jpg?width=480&amp;aspect_ratio=1:1</x:v>
      </x:c>
      <x:c r="R490" s="9" t="str">
        <x:v>https://fimgs.net/mdimg/perfume-thumbs/375x500.89764.jpg</x:v>
      </x:c>
      <x:c r="S490" s="9" t="str">
        <x:v>Al Nashama - Caprice</x:v>
      </x:c>
      <x:c r="T490" s="11" t="str">
        <x:v>2023</x:v>
      </x:c>
      <x:c r="U490" s="10" t="n">
        <x:v>310</x:v>
      </x:c>
      <x:c r="V490" s="14" t="n">
        <x:f>IF(AND(ISNUMBER(G490),G490&gt;0),LOG10(G490)*'Method'!$B$8,"")</x:f>
        <x:v>3.284631171245688</x:v>
      </x:c>
      <x:c r="W490" s="14" t="n">
        <x:f>IF(AND(ISNUMBER(I490),I490&gt;0),LOG10(I490)*'Method'!$B$9,"")</x:f>
        <x:v>2.671083797001856</x:v>
      </x:c>
      <x:c r="X490" s="10" t="str">
        <x:f>IF(ISNUMBER(J490),SUM(G490,I490),"")</x:f>
      </x:c>
      <x:c r="Y490" s="10" t="str">
        <x:f>IF(ISNUMBER(K490),COUNTIFS($K$7:$K$1929,"&gt;"&amp;K490)+1,"")</x:f>
      </x:c>
      <x:c r="Z490" s="9" t="str"/>
      <x:c r="AA490" s="15" t="n">
        <x:v>46108</x:v>
      </x:c>
      <x:c r="AB490" s="9" t="str">
        <x:v>Unknown</x:v>
      </x:c>
    </x:row>
    <x:row r="491" ht="50" customHeight="1">
      <x:c r="A491" s="10" t="n">
        <x:f>IF(ISNUMBER(F491),RANK(F491,$F$7:$F$1929,0),"")</x:f>
        <x:v>404</x:v>
      </x:c>
      <x:c r="B491" s="9" t="str">
        <x:v>Guerlain</x:v>
      </x:c>
      <x:c r="C491" s="9" t="str">
        <x:v>L'Homme Idéal Intense L'Homme Idéal L'Intense</x:v>
      </x:c>
      <x:c r="D491" s="9" t="str">
        <x:v>Intense</x:v>
      </x:c>
      <x:c r="E491" s="11" t="n">
        <x:v>2018</x:v>
      </x:c>
      <x:c r="F491" s="13" t="n">
        <x:v>8.1</x:v>
      </x:c>
      <x:c r="G491" s="10" t="n">
        <x:v>543</x:v>
      </x:c>
      <x:c r="H491" s="12" t="n">
        <x:v>4.31</x:v>
      </x:c>
      <x:c r="I491" s="10" t="n">
        <x:v>2505</x:v>
      </x:c>
      <x:c r="J491" s="12" t="str">
        <x:f>IF(AND(M491="URL identity aligns",ISNUMBER(F491),ISNUMBER(H491),G491&gt;0,I491&gt;0,SUM(V491:W491)&gt;0),(F491*V491+((H491-1)/4*10)*W491)/SUM(V491:W491),"")</x:f>
      </x:c>
      <x:c r="K491" s="12" t="str">
        <x:f>IF(ISNUMBER(J491),(X491*J491+'Method'!$B$10*'Method'!$B$11)/(X491+'Method'!$B$10),"")</x:f>
      </x:c>
      <x:c r="L491" s="10" t="str">
        <x:f>IF(ISNUMBER(J491),COUNTIFS($J$7:$J$1929,"&gt;"&amp;J491)+1,"")</x:f>
      </x:c>
      <x:c r="M491" s="9" t="str">
        <x:v>Review required</x:v>
      </x:c>
      <x:c r="N491" s="9" t="str">
        <x:v>Product, variant, gender or year terms differ between URLs; Concentration not explicit on both saved identities</x:v>
      </x:c>
      <x:c r="O491" s="9" t="str">
        <x:v>https://www.parfumo.com/Perfumes/Guerlain/l-homme-ideal-intense</x:v>
      </x:c>
      <x:c r="P491" s="9" t="str">
        <x:v>https://www.fragrantica.com/perfume/Guerlain/L-Homme-Ideal-L-Intense-49416.html</x:v>
      </x:c>
      <x:c r="Q491" s="9" t="str">
        <x:v>https://media.parfumo.com/perfumes/ed/ed6248-l-homme-ideal-intense-l-homme-ideal-l-intense-guerlain_1200.jpg?width=720&amp;aspect_ratio=1:1</x:v>
      </x:c>
      <x:c r="R491" s="9" t="str">
        <x:v>https://fimgs.net/mdimg/perfume-thumbs/375x500.49416.jpg</x:v>
      </x:c>
      <x:c r="S491" s="9" t="str">
        <x:v>L'Homme Idéal Intense L'Homme Idéal L'Intense</x:v>
      </x:c>
      <x:c r="T491" s="11" t="str">
        <x:v>2018</x:v>
      </x:c>
      <x:c r="U491" s="10" t="n">
        <x:v>720</x:v>
      </x:c>
      <x:c r="V491" s="14" t="n">
        <x:f>IF(AND(ISNUMBER(G491),G491&gt;0),LOG10(G491)*'Method'!$B$8,"")</x:f>
        <x:v>3.28175979550662</x:v>
      </x:c>
      <x:c r="W491" s="14" t="n">
        <x:f>IF(AND(ISNUMBER(I491),I491&gt;0),LOG10(I491)*'Method'!$B$9,"")</x:f>
        <x:v>2.7190461841626083</x:v>
      </x:c>
      <x:c r="X491" s="10" t="str">
        <x:f>IF(ISNUMBER(J491),SUM(G491,I491),"")</x:f>
      </x:c>
      <x:c r="Y491" s="10" t="str">
        <x:f>IF(ISNUMBER(K491),COUNTIFS($K$7:$K$1929,"&gt;"&amp;K491)+1,"")</x:f>
      </x:c>
      <x:c r="Z491" s="9" t="str"/>
      <x:c r="AA491" s="15" t="n">
        <x:v>46108</x:v>
      </x:c>
      <x:c r="AB491" s="9" t="str">
        <x:v>Unknown</x:v>
      </x:c>
    </x:row>
    <x:row r="492" ht="50" customHeight="1">
      <x:c r="A492" s="10" t="n">
        <x:f>IF(ISNUMBER(F492),RANK(F492,$F$7:$F$1929,0),"")</x:f>
        <x:v>404</x:v>
      </x:c>
      <x:c r="B492" s="9" t="str">
        <x:v>Prada</x:v>
      </x:c>
      <x:c r="C492" s="9" t="str">
        <x:v>Infusion d'Iris</x:v>
      </x:c>
      <x:c r="D492" s="9" t="str">
        <x:v>Eau de Parfum</x:v>
      </x:c>
      <x:c r="E492" s="11" t="n">
        <x:v>2015</x:v>
      </x:c>
      <x:c r="F492" s="13" t="n">
        <x:v>8.1</x:v>
      </x:c>
      <x:c r="G492" s="10" t="n">
        <x:v>539</x:v>
      </x:c>
      <x:c r="H492" s="12" t="n">
        <x:v>4.21</x:v>
      </x:c>
      <x:c r="I492" s="10" t="n">
        <x:v>2834</x:v>
      </x:c>
      <x:c r="J492" s="12" t="str">
        <x:f>IF(AND(M492="URL identity aligns",ISNUMBER(F492),ISNUMBER(H492),G492&gt;0,I492&gt;0,SUM(V492:W492)&gt;0),(F492*V492+((H492-1)/4*10)*W492)/SUM(V492:W492),"")</x:f>
      </x:c>
      <x:c r="K492" s="12" t="str">
        <x:f>IF(ISNUMBER(J492),(X492*J492+'Method'!$B$10*'Method'!$B$11)/(X492+'Method'!$B$10),"")</x:f>
      </x:c>
      <x:c r="L492" s="10" t="str">
        <x:f>IF(ISNUMBER(J492),COUNTIFS($J$7:$J$1929,"&gt;"&amp;J492)+1,"")</x:f>
      </x:c>
      <x:c r="M492" s="9" t="str">
        <x:v>Review required</x:v>
      </x:c>
      <x:c r="N492" s="9" t="str">
        <x:v>Concentration not explicit on both saved identities</x:v>
      </x:c>
      <x:c r="O492" s="9" t="str">
        <x:v>https://www.parfumo.com/Perfumes/Prada/Infusion_d_Iris_Eau_de_Parfum_2015</x:v>
      </x:c>
      <x:c r="P492" s="9" t="str">
        <x:v>https://www.fragrantica.com/perfume/Prada/Infusion-d-Iris-2015-31040.html</x:v>
      </x:c>
      <x:c r="Q492" s="9" t="str">
        <x:v>https://media.parfumo.com/perfumes/56/56b9ad-infusion-d-iris-eau-de-parfum-2015-prada_1200.jpg?width=720&amp;aspect_ratio=1:1</x:v>
      </x:c>
      <x:c r="R492" s="9" t="str">
        <x:v>https://fimgs.net/mdimg/perfume-thumbs/375x500.31040.jpg</x:v>
      </x:c>
      <x:c r="S492" s="9" t="str">
        <x:v>Infusion d'Iris</x:v>
      </x:c>
      <x:c r="T492" s="11" t="str">
        <x:v>2015</x:v>
      </x:c>
      <x:c r="U492" s="10" t="n">
        <x:v>1147</x:v>
      </x:c>
      <x:c r="V492" s="14" t="n">
        <x:f>IF(AND(ISNUMBER(G492),G492&gt;0),LOG10(G492)*'Method'!$B$8,"")</x:f>
        <x:v>3.277906518224088</x:v>
      </x:c>
      <x:c r="W492" s="14" t="n">
        <x:f>IF(AND(ISNUMBER(I492),I492&gt;0),LOG10(I492)*'Method'!$B$9,"")</x:f>
        <x:v>2.761919876729152</x:v>
      </x:c>
      <x:c r="X492" s="10" t="str">
        <x:f>IF(ISNUMBER(J492),SUM(G492,I492),"")</x:f>
      </x:c>
      <x:c r="Y492" s="10" t="str">
        <x:f>IF(ISNUMBER(K492),COUNTIFS($K$7:$K$1929,"&gt;"&amp;K492)+1,"")</x:f>
      </x:c>
      <x:c r="Z492" s="9" t="str"/>
      <x:c r="AA492" s="15" t="n">
        <x:v>46108</x:v>
      </x:c>
      <x:c r="AB492" s="9" t="str">
        <x:v>Unknown</x:v>
      </x:c>
    </x:row>
    <x:row r="493" ht="50" customHeight="1">
      <x:c r="A493" s="10" t="n">
        <x:f>IF(ISNUMBER(F493),RANK(F493,$F$7:$F$1929,0),"")</x:f>
        <x:v>404</x:v>
      </x:c>
      <x:c r="B493" s="9" t="str">
        <x:v>Acqua di Parma</x:v>
      </x:c>
      <x:c r="C493" s="9" t="str">
        <x:v>Colonia Leather Acqua di Parma  Eau de Cologne Concentrée</x:v>
      </x:c>
      <x:c r="D493" s="9" t="str">
        <x:v>Eau de Cologne Concentrée</x:v>
      </x:c>
      <x:c r="E493" s="11" t="n">
        <x:v>2014</x:v>
      </x:c>
      <x:c r="F493" s="13" t="n">
        <x:v>8.1</x:v>
      </x:c>
      <x:c r="G493" s="10" t="n">
        <x:v>534</x:v>
      </x:c>
      <x:c r="H493" s="12" t="n">
        <x:v>4.42</x:v>
      </x:c>
      <x:c r="I493" s="10" t="n">
        <x:v>1546</x:v>
      </x:c>
      <x:c r="J493" s="12" t="str">
        <x:f>IF(AND(M493="URL identity aligns",ISNUMBER(F493),ISNUMBER(H493),G493&gt;0,I493&gt;0,SUM(V493:W493)&gt;0),(F493*V493+((H493-1)/4*10)*W493)/SUM(V493:W493),"")</x:f>
      </x:c>
      <x:c r="K493" s="12" t="str">
        <x:f>IF(ISNUMBER(J493),(X493*J493+'Method'!$B$10*'Method'!$B$11)/(X493+'Method'!$B$10),"")</x:f>
      </x:c>
      <x:c r="L493" s="10" t="str">
        <x:f>IF(ISNUMBER(J493),COUNTIFS($J$7:$J$1929,"&gt;"&amp;J493)+1,"")</x:f>
      </x:c>
      <x:c r="M493" s="9" t="str">
        <x:v>Review required</x:v>
      </x:c>
      <x:c r="N493" s="9" t="str">
        <x:v>Product, variant, gender or year terms differ between URLs</x:v>
      </x:c>
      <x:c r="O493" s="9" t="str">
        <x:v>https://www.parfumo.com/Perfumes/Acqua_di_Parma/Colonia_Leather</x:v>
      </x:c>
      <x:c r="P493" s="9" t="str">
        <x:v>https://www.fragrantica.com/perfume/Acqua-di-Parma/Colonia-Leather-Eau-de-Cologne-Concentree-25349.html</x:v>
      </x:c>
      <x:c r="Q493" s="9" t="str">
        <x:v>https://media.parfumo.com/perfumes/ff/ff39bb-colonia-leather-eau-de-cologne-concentree-acqua-di-parma_1200.jpg?width=720&amp;aspect_ratio=1:1</x:v>
      </x:c>
      <x:c r="R493" s="9" t="str">
        <x:v>https://fimgs.net/mdimg/perfume-thumbs/375x500.25349.jpg</x:v>
      </x:c>
      <x:c r="S493" s="9" t="str">
        <x:v>Colonia Leather Acqua di Parma  Eau de Cologne Concentrée</x:v>
      </x:c>
      <x:c r="T493" s="11" t="str">
        <x:v>2014</x:v>
      </x:c>
      <x:c r="U493" s="10" t="n">
        <x:v>1650</x:v>
      </x:c>
      <x:c r="V493" s="14" t="n">
        <x:f>IF(AND(ISNUMBER(G493),G493&gt;0),LOG10(G493)*'Method'!$B$8,"")</x:f>
        <x:v>3.2730495084342723</x:v>
      </x:c>
      <x:c r="W493" s="14" t="n">
        <x:f>IF(AND(ISNUMBER(I493),I493&gt;0),LOG10(I493)*'Method'!$B$9,"")</x:f>
        <x:v>2.5513675916658483</x:v>
      </x:c>
      <x:c r="X493" s="10" t="str">
        <x:f>IF(ISNUMBER(J493),SUM(G493,I493),"")</x:f>
      </x:c>
      <x:c r="Y493" s="10" t="str">
        <x:f>IF(ISNUMBER(K493),COUNTIFS($K$7:$K$1929,"&gt;"&amp;K493)+1,"")</x:f>
      </x:c>
      <x:c r="Z493" s="9" t="str"/>
      <x:c r="AA493" s="15" t="n">
        <x:v>46108</x:v>
      </x:c>
      <x:c r="AB493" s="9" t="str">
        <x:v>Unknown</x:v>
      </x:c>
    </x:row>
    <x:row r="494" ht="50" customHeight="1">
      <x:c r="A494" s="10" t="n">
        <x:f>IF(ISNUMBER(F494),RANK(F494,$F$7:$F$1929,0),"")</x:f>
        <x:v>404</x:v>
      </x:c>
      <x:c r="B494" s="9" t="str">
        <x:v>Comme des Garçons</x:v>
      </x:c>
      <x:c r="C494" s="9" t="str">
        <x:v>Series 3: Incense - Avignon</x:v>
      </x:c>
      <x:c r="D494" s="9" t="str">
        <x:v>Not recorded</x:v>
      </x:c>
      <x:c r="E494" s="11" t="n">
        <x:v>2002</x:v>
      </x:c>
      <x:c r="F494" s="13" t="n">
        <x:v>8.1</x:v>
      </x:c>
      <x:c r="G494" s="10" t="n">
        <x:v>528</x:v>
      </x:c>
      <x:c r="H494" s="12" t="n">
        <x:v>4.36</x:v>
      </x:c>
      <x:c r="I494" s="10" t="n">
        <x:v>3413</x:v>
      </x:c>
      <x:c r="J494" s="12" t="str">
        <x:f>IF(AND(M494="URL identity aligns",ISNUMBER(F494),ISNUMBER(H494),G494&gt;0,I494&gt;0,SUM(V494:W494)&gt;0),(F494*V494+((H494-1)/4*10)*W494)/SUM(V494:W494),"")</x:f>
      </x:c>
      <x:c r="K494" s="12" t="str">
        <x:f>IF(ISNUMBER(J494),(X494*J494+'Method'!$B$10*'Method'!$B$11)/(X494+'Method'!$B$10),"")</x:f>
      </x:c>
      <x:c r="L494" s="10" t="str">
        <x:f>IF(ISNUMBER(J494),COUNTIFS($J$7:$J$1929,"&gt;"&amp;J494)+1,"")</x:f>
      </x:c>
      <x:c r="M494" s="9" t="str">
        <x:v>Review required</x:v>
      </x:c>
      <x:c r="N494" s="9" t="str">
        <x:v>Concentration not explicit on both saved identities</x:v>
      </x:c>
      <x:c r="O494" s="9" t="str">
        <x:v>https://www.parfumo.com/Perfumes/Comme_des_Garons/Series_3_Incense_Avignon</x:v>
      </x:c>
      <x:c r="P494" s="9" t="str">
        <x:v>https://www.fragrantica.com/perfume/Comme-des-Garcons/Comme-des-Garcons-Series-3-Incense-Avignon-1230.html</x:v>
      </x:c>
      <x:c r="Q494" s="9" t="str">
        <x:v>https://media.parfumo.com/perfumes/9f/9f9504-series-3-incense-avignon-comme-des-garcons_1200.jpg?width=720&amp;aspect_ratio=1:1</x:v>
      </x:c>
      <x:c r="R494" s="9" t="str">
        <x:v>https://fimgs.net/mdimg/perfume-thumbs/375x500.1230.jpg</x:v>
      </x:c>
      <x:c r="S494" s="9" t="str">
        <x:v>Series 3: Incense - Avignon</x:v>
      </x:c>
      <x:c r="T494" s="11" t="str">
        <x:v>2002</x:v>
      </x:c>
      <x:c r="U494" s="10" t="n">
        <x:v>1423</x:v>
      </x:c>
      <x:c r="V494" s="14" t="n">
        <x:f>IF(AND(ISNUMBER(G494),G494&gt;0),LOG10(G494)*'Method'!$B$8,"")</x:f>
        <x:v>3.267160707040572</x:v>
      </x:c>
      <x:c r="W494" s="14" t="n">
        <x:f>IF(AND(ISNUMBER(I494),I494&gt;0),LOG10(I494)*'Method'!$B$9,"")</x:f>
        <x:v>2.826509030622912</x:v>
      </x:c>
      <x:c r="X494" s="10" t="str">
        <x:f>IF(ISNUMBER(J494),SUM(G494,I494),"")</x:f>
      </x:c>
      <x:c r="Y494" s="10" t="str">
        <x:f>IF(ISNUMBER(K494),COUNTIFS($K$7:$K$1929,"&gt;"&amp;K494)+1,"")</x:f>
      </x:c>
      <x:c r="Z494" s="9" t="str"/>
      <x:c r="AA494" s="15" t="n">
        <x:v>46108</x:v>
      </x:c>
      <x:c r="AB494" s="9" t="str">
        <x:v>Unknown</x:v>
      </x:c>
    </x:row>
    <x:row r="495" ht="50" customHeight="1">
      <x:c r="A495" s="10" t="n">
        <x:f>IF(ISNUMBER(F495),RANK(F495,$F$7:$F$1929,0),"")</x:f>
        <x:v>404</x:v>
      </x:c>
      <x:c r="B495" s="9" t="str">
        <x:v>Mind Games</x:v>
      </x:c>
      <x:c r="C495" s="9" t="str">
        <x:v>French Defense</x:v>
      </x:c>
      <x:c r="D495" s="9" t="str">
        <x:v>Not recorded</x:v>
      </x:c>
      <x:c r="E495" s="11" t="n">
        <x:v>2023</x:v>
      </x:c>
      <x:c r="F495" s="13" t="n">
        <x:v>8.1</x:v>
      </x:c>
      <x:c r="G495" s="10" t="n">
        <x:v>525</x:v>
      </x:c>
      <x:c r="H495" s="12" t="n">
        <x:v>4.47</x:v>
      </x:c>
      <x:c r="I495" s="10" t="n">
        <x:v>1326</x:v>
      </x:c>
      <x:c r="J495" s="12" t="str">
        <x:f>IF(AND(M495="URL identity aligns",ISNUMBER(F495),ISNUMBER(H495),G495&gt;0,I495&gt;0,SUM(V495:W495)&gt;0),(F495*V495+((H495-1)/4*10)*W495)/SUM(V495:W495),"")</x:f>
      </x:c>
      <x:c r="K495" s="12" t="str">
        <x:f>IF(ISNUMBER(J495),(X495*J495+'Method'!$B$10*'Method'!$B$11)/(X495+'Method'!$B$10),"")</x:f>
      </x:c>
      <x:c r="L495" s="10" t="str">
        <x:f>IF(ISNUMBER(J495),COUNTIFS($J$7:$J$1929,"&gt;"&amp;J495)+1,"")</x:f>
      </x:c>
      <x:c r="M495" s="9" t="str">
        <x:v>Review required</x:v>
      </x:c>
      <x:c r="N495" s="9" t="str">
        <x:v>Concentration not explicit on both saved identities</x:v>
      </x:c>
      <x:c r="O495" s="9" t="str">
        <x:v>https://www.parfumo.com/Perfumes/mind-games/french-defense</x:v>
      </x:c>
      <x:c r="P495" s="9" t="str">
        <x:v>https://www.fragrantica.com/perfume/Mind-Games/French-Defense-88867.html</x:v>
      </x:c>
      <x:c r="Q495" s="9" t="str">
        <x:v>https://media.parfumo.com/perfumes/d2/d227f7-french-defense-mind-games_1200.jpg?width=720&amp;aspect_ratio=1:1</x:v>
      </x:c>
      <x:c r="R495" s="9" t="str">
        <x:v>https://fimgs.net/mdimg/perfume-thumbs/375x500.88867.jpg</x:v>
      </x:c>
      <x:c r="S495" s="9" t="str">
        <x:v>French Defense</x:v>
      </x:c>
      <x:c r="T495" s="11" t="str">
        <x:v>2023</x:v>
      </x:c>
      <x:c r="U495" s="10" t="n">
        <x:v>1671</x:v>
      </x:c>
      <x:c r="V495" s="14" t="n">
        <x:f>IF(AND(ISNUMBER(G495),G495&gt;0),LOG10(G495)*'Method'!$B$8,"")</x:f>
        <x:v>3.264191164087152</x:v>
      </x:c>
      <x:c r="W495" s="14" t="n">
        <x:f>IF(AND(ISNUMBER(I495),I495&gt;0),LOG10(I495)*'Method'!$B$9,"")</x:f>
        <x:v>2.4980348192550004</x:v>
      </x:c>
      <x:c r="X495" s="10" t="str">
        <x:f>IF(ISNUMBER(J495),SUM(G495,I495),"")</x:f>
      </x:c>
      <x:c r="Y495" s="10" t="str">
        <x:f>IF(ISNUMBER(K495),COUNTIFS($K$7:$K$1929,"&gt;"&amp;K495)+1,"")</x:f>
      </x:c>
      <x:c r="Z495" s="9" t="str"/>
      <x:c r="AA495" s="15" t="n">
        <x:v>46108</x:v>
      </x:c>
      <x:c r="AB495" s="9" t="str">
        <x:v>Unknown</x:v>
      </x:c>
    </x:row>
    <x:row r="496" ht="50" customHeight="1">
      <x:c r="A496" s="10" t="n">
        <x:f>IF(ISNUMBER(F496),RANK(F496,$F$7:$F$1929,0),"")</x:f>
        <x:v>404</x:v>
      </x:c>
      <x:c r="B496" s="9" t="str">
        <x:v>Tom Ford</x:v>
      </x:c>
      <x:c r="C496" s="9" t="str">
        <x:v>Black Orchid Parfum</x:v>
      </x:c>
      <x:c r="D496" s="9" t="str">
        <x:v>Parfum</x:v>
      </x:c>
      <x:c r="E496" s="11" t="n">
        <x:v>2020</x:v>
      </x:c>
      <x:c r="F496" s="13" t="n">
        <x:v>8.1</x:v>
      </x:c>
      <x:c r="G496" s="10" t="n">
        <x:v>513</x:v>
      </x:c>
      <x:c r="H496" s="12" t="n">
        <x:v>4.08</x:v>
      </x:c>
      <x:c r="I496" s="10" t="n">
        <x:v>3133</x:v>
      </x:c>
      <x:c r="J496" s="12" t="n">
        <x:f>IF(AND(M496="URL identity aligns",ISNUMBER(F496),ISNUMBER(H496),G496&gt;0,I496&gt;0,SUM(V496:W496)&gt;0),(F496*V496+((H496-1)/4*10)*W496)/SUM(V496:W496),"")</x:f>
        <x:v>7.91505635183576</x:v>
      </x:c>
      <x:c r="K496" s="12" t="n">
        <x:f>IF(ISNUMBER(J496),(X496*J496+'Method'!$B$10*'Method'!$B$11)/(X496+'Method'!$B$10),"")</x:f>
        <x:v>7.910750925486625</x:v>
      </x:c>
      <x:c r="L496" s="10" t="n">
        <x:f>IF(ISNUMBER(J496),COUNTIFS($J$7:$J$1929,"&gt;"&amp;J496)+1,"")</x:f>
        <x:v>84</x:v>
      </x:c>
      <x:c r="M496" s="9" t="str">
        <x:v>URL identity aligns</x:v>
      </x:c>
      <x:c r="N496" s="9" t="str">
        <x:v>Brand, name tokens and concentration agree in saved URLs</x:v>
      </x:c>
      <x:c r="O496" s="9" t="str">
        <x:v>https://www.parfumo.com/Perfumes/Tom_Ford/black-orchid-parfum</x:v>
      </x:c>
      <x:c r="P496" s="9" t="str">
        <x:v>https://www.fragrantica.com/perfume/Tom-Ford/Black-Orchid-Parfum-62199.html</x:v>
      </x:c>
      <x:c r="Q496" s="9" t="str">
        <x:v>https://media.parfumo.com/perfumes/6b/6bf5a5-black-orchid-parfum-tom-ford_1200.jpg?width=720&amp;aspect_ratio=1:1</x:v>
      </x:c>
      <x:c r="R496" s="9" t="str">
        <x:v>https://fimgs.net/mdimg/perfume-thumbs/375x500.62199.jpg</x:v>
      </x:c>
      <x:c r="S496" s="9" t="str">
        <x:v>Black Orchid Parfum</x:v>
      </x:c>
      <x:c r="T496" s="11" t="str">
        <x:v>2020</x:v>
      </x:c>
      <x:c r="U496" s="10" t="n">
        <x:v>1751</x:v>
      </x:c>
      <x:c r="V496" s="14" t="n">
        <x:f>IF(AND(ISNUMBER(G496),G496&gt;0),LOG10(G496)*'Method'!$B$8,"")</x:f>
        <x:v>3.252140838134184</x:v>
      </x:c>
      <x:c r="W496" s="14" t="n">
        <x:f>IF(AND(ISNUMBER(I496),I496&gt;0),LOG10(I496)*'Method'!$B$9,"")</x:f>
        <x:v>2.7967683159053602</x:v>
      </x:c>
      <x:c r="X496" s="10" t="n">
        <x:f>IF(ISNUMBER(J496),SUM(G496,I496),"")</x:f>
        <x:v>3646</x:v>
      </x:c>
      <x:c r="Y496" s="10" t="n">
        <x:f>IF(ISNUMBER(K496),COUNTIFS($K$7:$K$1929,"&gt;"&amp;K496)+1,"")</x:f>
        <x:v>83</x:v>
      </x:c>
      <x:c r="Z496" s="9" t="str"/>
      <x:c r="AA496" s="15" t="n">
        <x:v>46108</x:v>
      </x:c>
      <x:c r="AB496" s="9" t="str">
        <x:v>Unknown</x:v>
      </x:c>
    </x:row>
    <x:row r="497" ht="50" customHeight="1">
      <x:c r="A497" s="10" t="n">
        <x:f>IF(ISNUMBER(F497),RANK(F497,$F$7:$F$1929,0),"")</x:f>
        <x:v>404</x:v>
      </x:c>
      <x:c r="B497" s="9" t="str">
        <x:v>Tauer Perfumes</x:v>
      </x:c>
      <x:c r="C497" s="9" t="str">
        <x:v>PHI - Une Rose de Kandahar Collectible PHI - Une Rose de Kandahar</x:v>
      </x:c>
      <x:c r="D497" s="9" t="str">
        <x:v>Parfum</x:v>
      </x:c>
      <x:c r="E497" s="11" t="n">
        <x:v>2013</x:v>
      </x:c>
      <x:c r="F497" s="13" t="n">
        <x:v>8.1</x:v>
      </x:c>
      <x:c r="G497" s="10" t="n">
        <x:v>505</x:v>
      </x:c>
      <x:c r="H497" s="12" t="n">
        <x:v>4.28</x:v>
      </x:c>
      <x:c r="I497" s="10" t="n">
        <x:v>1532</x:v>
      </x:c>
      <x:c r="J497" s="12" t="str">
        <x:f>IF(AND(M497="URL identity aligns",ISNUMBER(F497),ISNUMBER(H497),G497&gt;0,I497&gt;0,SUM(V497:W497)&gt;0),(F497*V497+((H497-1)/4*10)*W497)/SUM(V497:W497),"")</x:f>
      </x:c>
      <x:c r="K497" s="12" t="str">
        <x:f>IF(ISNUMBER(J497),(X497*J497+'Method'!$B$10*'Method'!$B$11)/(X497+'Method'!$B$10),"")</x:f>
      </x:c>
      <x:c r="L497" s="10" t="str">
        <x:f>IF(ISNUMBER(J497),COUNTIFS($J$7:$J$1929,"&gt;"&amp;J497)+1,"")</x:f>
      </x:c>
      <x:c r="M497" s="9" t="str">
        <x:v>Review required</x:v>
      </x:c>
      <x:c r="N497" s="9" t="str">
        <x:v>Brand differs between product URLs; Export brand differs from Parfumo URL; Product, variant, gender or year terms differ between URLs; Concentration not explicit on both saved identities</x:v>
      </x:c>
      <x:c r="O497" s="9" t="str">
        <x:v>https://www.parfumo.com/Perfumes/Tauer/phi-une-rose-de-kandahar-collectible-phi-une-rose-de-kandahar</x:v>
      </x:c>
      <x:c r="P497" s="9" t="str">
        <x:v>https://www.fragrantica.com/perfume/Tauer-Perfumes/PHI-Une-Rose-de-Kandahar-21982.html</x:v>
      </x:c>
      <x:c r="Q497" s="9" t="str">
        <x:v>https://media.parfumo.com/perfumes/72/72d5f6-collectible-phi-une-rose-de-kandahar-tauer-perfumes_1200.jpg?width=480&amp;aspect_ratio=1:1</x:v>
      </x:c>
      <x:c r="R497" s="9" t="str">
        <x:v>https://fimgs.net/mdimg/perfume-thumbs/375x500.21982.jpg</x:v>
      </x:c>
      <x:c r="S497" s="9" t="str">
        <x:v>PHI - Une Rose de Kandahar Collectible PHI - Une Rose de Kandahar</x:v>
      </x:c>
      <x:c r="T497" s="11" t="str">
        <x:v>2013</x:v>
      </x:c>
      <x:c r="U497" s="10" t="n">
        <x:v>1075</x:v>
      </x:c>
      <x:c r="V497" s="14" t="n">
        <x:f>IF(AND(ISNUMBER(G497),G497&gt;0),LOG10(G497)*'Method'!$B$8,"")</x:f>
        <x:v>3.243949653742392</x:v>
      </x:c>
      <x:c r="W497" s="14" t="n">
        <x:f>IF(AND(ISNUMBER(I497),I497&gt;0),LOG10(I497)*'Method'!$B$9,"")</x:f>
        <x:v>2.548207012237264</x:v>
      </x:c>
      <x:c r="X497" s="10" t="str">
        <x:f>IF(ISNUMBER(J497),SUM(G497,I497),"")</x:f>
      </x:c>
      <x:c r="Y497" s="10" t="str">
        <x:f>IF(ISNUMBER(K497),COUNTIFS($K$7:$K$1929,"&gt;"&amp;K497)+1,"")</x:f>
      </x:c>
      <x:c r="Z497" s="9" t="str"/>
      <x:c r="AA497" s="15" t="n">
        <x:v>46108</x:v>
      </x:c>
      <x:c r="AB497" s="9" t="str">
        <x:v>Unknown</x:v>
      </x:c>
    </x:row>
    <x:row r="498" ht="50" customHeight="1">
      <x:c r="A498" s="10" t="n">
        <x:f>IF(ISNUMBER(F498),RANK(F498,$F$7:$F$1929,0),"")</x:f>
        <x:v>404</x:v>
      </x:c>
      <x:c r="B498" s="9" t="str">
        <x:v>Xerjoff</x:v>
      </x:c>
      <x:c r="C498" s="9" t="str">
        <x:v>Homme</x:v>
      </x:c>
      <x:c r="D498" s="9" t="str">
        <x:v>Not recorded</x:v>
      </x:c>
      <x:c r="E498" s="11" t="n">
        <x:v>2007</x:v>
      </x:c>
      <x:c r="F498" s="13" t="n">
        <x:v>8.1</x:v>
      </x:c>
      <x:c r="G498" s="10" t="n">
        <x:v>503</x:v>
      </x:c>
      <x:c r="H498" s="12" t="n">
        <x:v>4.12</x:v>
      </x:c>
      <x:c r="I498" s="10" t="n">
        <x:v>393</x:v>
      </x:c>
      <x:c r="J498" s="12" t="str">
        <x:f>IF(AND(M498="URL identity aligns",ISNUMBER(F498),ISNUMBER(H498),G498&gt;0,I498&gt;0,SUM(V498:W498)&gt;0),(F498*V498+((H498-1)/4*10)*W498)/SUM(V498:W498),"")</x:f>
      </x:c>
      <x:c r="K498" s="12" t="str">
        <x:f>IF(ISNUMBER(J498),(X498*J498+'Method'!$B$10*'Method'!$B$11)/(X498+'Method'!$B$10),"")</x:f>
      </x:c>
      <x:c r="L498" s="10" t="str">
        <x:f>IF(ISNUMBER(J498),COUNTIFS($J$7:$J$1929,"&gt;"&amp;J498)+1,"")</x:f>
      </x:c>
      <x:c r="M498" s="9" t="str">
        <x:v>Review required</x:v>
      </x:c>
      <x:c r="N498" s="9" t="str">
        <x:v>Concentration not explicit on both saved identities</x:v>
      </x:c>
      <x:c r="O498" s="9" t="str">
        <x:v>https://www.parfumo.com/Perfumes/Xerjoff/homme</x:v>
      </x:c>
      <x:c r="P498" s="9" t="str">
        <x:v>https://www.fragrantica.com/perfume/Xerjoff/Homme-6299.html</x:v>
      </x:c>
      <x:c r="Q498" s="9" t="str">
        <x:v>https://media.parfumo.com/perfumes/62/622213-homme-xerjoff_1200.jpg?width=720&amp;aspect_ratio=1:1</x:v>
      </x:c>
      <x:c r="R498" s="9" t="str">
        <x:v>https://fimgs.net/mdimg/perfume-thumbs/375x500.6299.jpg</x:v>
      </x:c>
      <x:c r="S498" s="9" t="str">
        <x:v>Homme</x:v>
      </x:c>
      <x:c r="T498" s="11" t="str">
        <x:v>2007</x:v>
      </x:c>
      <x:c r="U498" s="10" t="n">
        <x:v>1695</x:v>
      </x:c>
      <x:c r="V498" s="14" t="n">
        <x:f>IF(AND(ISNUMBER(G498),G498&gt;0),LOG10(G498)*'Method'!$B$8,"")</x:f>
        <x:v>3.241881582067116</x:v>
      </x:c>
      <x:c r="W498" s="14" t="n">
        <x:f>IF(AND(ISNUMBER(I498),I498&gt;0),LOG10(I498)*'Method'!$B$9,"")</x:f>
        <x:v>2.075514040300344</x:v>
      </x:c>
      <x:c r="X498" s="10" t="str">
        <x:f>IF(ISNUMBER(J498),SUM(G498,I498),"")</x:f>
      </x:c>
      <x:c r="Y498" s="10" t="str">
        <x:f>IF(ISNUMBER(K498),COUNTIFS($K$7:$K$1929,"&gt;"&amp;K498)+1,"")</x:f>
      </x:c>
      <x:c r="Z498" s="9" t="str"/>
      <x:c r="AA498" s="15" t="n">
        <x:v>46108</x:v>
      </x:c>
      <x:c r="AB498" s="9" t="str">
        <x:v>Unknown</x:v>
      </x:c>
    </x:row>
    <x:row r="499" ht="50" customHeight="1">
      <x:c r="A499" s="10" t="n">
        <x:f>IF(ISNUMBER(F499),RANK(F499,$F$7:$F$1929,0),"")</x:f>
        <x:v>404</x:v>
      </x:c>
      <x:c r="B499" s="9" t="str">
        <x:v>Acqua di Parma</x:v>
      </x:c>
      <x:c r="C499" s="9" t="str">
        <x:v>Mandarino di Sicilia</x:v>
      </x:c>
      <x:c r="D499" s="9" t="str">
        <x:v>Not recorded</x:v>
      </x:c>
      <x:c r="E499" s="11" t="n">
        <x:v>2024</x:v>
      </x:c>
      <x:c r="F499" s="13" t="n">
        <x:v>8.1</x:v>
      </x:c>
      <x:c r="G499" s="10" t="n">
        <x:v>499</x:v>
      </x:c>
      <x:c r="H499" s="12" t="n">
        <x:v>4.18</x:v>
      </x:c>
      <x:c r="I499" s="10" t="n">
        <x:v>762</x:v>
      </x:c>
      <x:c r="J499" s="12" t="str">
        <x:f>IF(AND(M499="URL identity aligns",ISNUMBER(F499),ISNUMBER(H499),G499&gt;0,I499&gt;0,SUM(V499:W499)&gt;0),(F499*V499+((H499-1)/4*10)*W499)/SUM(V499:W499),"")</x:f>
      </x:c>
      <x:c r="K499" s="12" t="str">
        <x:f>IF(ISNUMBER(J499),(X499*J499+'Method'!$B$10*'Method'!$B$11)/(X499+'Method'!$B$10),"")</x:f>
      </x:c>
      <x:c r="L499" s="10" t="str">
        <x:f>IF(ISNUMBER(J499),COUNTIFS($J$7:$J$1929,"&gt;"&amp;J499)+1,"")</x:f>
      </x:c>
      <x:c r="M499" s="9" t="str">
        <x:v>Review required</x:v>
      </x:c>
      <x:c r="N499" s="9" t="str">
        <x:v>Concentration not explicit on both saved identities</x:v>
      </x:c>
      <x:c r="O499" s="9" t="str">
        <x:v>https://www.parfumo.com/Perfumes/Acqua_di_Parma/mandarino-di-sicilia</x:v>
      </x:c>
      <x:c r="P499" s="9" t="str">
        <x:v>https://www.fragrantica.com/perfume/Acqua-di-Parma/Mandarino-di-Sicilia-92455.html</x:v>
      </x:c>
      <x:c r="Q499" s="9" t="str">
        <x:v>https://media.parfumo.com/perfumes/b4/b40503-mandarino-di-sicilia-acqua-di-parma_1200.jpg?width=720&amp;aspect_ratio=1:1</x:v>
      </x:c>
      <x:c r="R499" s="9" t="str">
        <x:v>https://fimgs.net/mdimg/perfume-thumbs/375x500.92455.jpg</x:v>
      </x:c>
      <x:c r="S499" s="9" t="str">
        <x:v>Mandarino di Sicilia</x:v>
      </x:c>
      <x:c r="T499" s="11" t="str">
        <x:v>2024</x:v>
      </x:c>
      <x:c r="U499" s="10" t="n">
        <x:v>938</x:v>
      </x:c>
      <x:c r="V499" s="14" t="n">
        <x:f>IF(AND(ISNUMBER(G499),G499&gt;0),LOG10(G499)*'Method'!$B$8,"")</x:f>
        <x:v>3.237720654748068</x:v>
      </x:c>
      <x:c r="W499" s="14" t="n">
        <x:f>IF(AND(ISNUMBER(I499),I499&gt;0),LOG10(I499)*'Method'!$B$9,"")</x:f>
        <x:v>2.3055639770716803</x:v>
      </x:c>
      <x:c r="X499" s="10" t="str">
        <x:f>IF(ISNUMBER(J499),SUM(G499,I499),"")</x:f>
      </x:c>
      <x:c r="Y499" s="10" t="str">
        <x:f>IF(ISNUMBER(K499),COUNTIFS($K$7:$K$1929,"&gt;"&amp;K499)+1,"")</x:f>
      </x:c>
      <x:c r="Z499" s="9" t="str"/>
      <x:c r="AA499" s="15" t="n">
        <x:v>46108</x:v>
      </x:c>
      <x:c r="AB499" s="9" t="str">
        <x:v>Unknown</x:v>
      </x:c>
    </x:row>
    <x:row r="500" ht="50" customHeight="1">
      <x:c r="A500" s="10" t="n">
        <x:f>IF(ISNUMBER(F500),RANK(F500,$F$7:$F$1929,0),"")</x:f>
        <x:v>404</x:v>
      </x:c>
      <x:c r="B500" s="9" t="str">
        <x:v>Chanel</x:v>
      </x:c>
      <x:c r="C500" s="9" t="str">
        <x:v>Comète</x:v>
      </x:c>
      <x:c r="D500" s="9" t="str">
        <x:v>Not recorded</x:v>
      </x:c>
      <x:c r="E500" s="11" t="n">
        <x:v>2024</x:v>
      </x:c>
      <x:c r="F500" s="13" t="n">
        <x:v>8.1</x:v>
      </x:c>
      <x:c r="G500" s="10" t="n">
        <x:v>489</x:v>
      </x:c>
      <x:c r="H500" s="12" t="n">
        <x:v>4.13</x:v>
      </x:c>
      <x:c r="I500" s="10" t="n">
        <x:v>1526</x:v>
      </x:c>
      <x:c r="J500" s="12" t="str">
        <x:f>IF(AND(M500="URL identity aligns",ISNUMBER(F500),ISNUMBER(H500),G500&gt;0,I500&gt;0,SUM(V500:W500)&gt;0),(F500*V500+((H500-1)/4*10)*W500)/SUM(V500:W500),"")</x:f>
      </x:c>
      <x:c r="K500" s="12" t="str">
        <x:f>IF(ISNUMBER(J500),(X500*J500+'Method'!$B$10*'Method'!$B$11)/(X500+'Method'!$B$10),"")</x:f>
      </x:c>
      <x:c r="L500" s="10" t="str">
        <x:f>IF(ISNUMBER(J500),COUNTIFS($J$7:$J$1929,"&gt;"&amp;J500)+1,"")</x:f>
      </x:c>
      <x:c r="M500" s="9" t="str">
        <x:v>Review required</x:v>
      </x:c>
      <x:c r="N500" s="9" t="str">
        <x:v>Concentration not explicit on both saved identities</x:v>
      </x:c>
      <x:c r="O500" s="9" t="str">
        <x:v>https://www.parfumo.com/Perfumes/Chanel/comete</x:v>
      </x:c>
      <x:c r="P500" s="9" t="str">
        <x:v>https://www.fragrantica.com/perfume/Chanel/Comete-90434.html</x:v>
      </x:c>
      <x:c r="Q500" s="9" t="str">
        <x:v>https://media.parfumo.com/perfumes/0a/0a37ad-comete-chanel_1200.jpg?width=720&amp;aspect_ratio=1:1</x:v>
      </x:c>
      <x:c r="R500" s="9" t="str">
        <x:v>https://fimgs.net/mdimg/perfume-thumbs/375x500.90434.jpg</x:v>
      </x:c>
      <x:c r="S500" s="9" t="str">
        <x:v>Comète</x:v>
      </x:c>
      <x:c r="T500" s="11" t="str">
        <x:v>2024</x:v>
      </x:c>
      <x:c r="U500" s="10" t="n">
        <x:v>1680</x:v>
      </x:c>
      <x:c r="V500" s="14" t="n">
        <x:f>IF(AND(ISNUMBER(G500),G500&gt;0),LOG10(G500)*'Method'!$B$8,"")</x:f>
        <x:v>3.227170630948344</x:v>
      </x:c>
      <x:c r="W500" s="14" t="n">
        <x:f>IF(AND(ISNUMBER(I500),I500&gt;0),LOG10(I500)*'Method'!$B$9,"")</x:f>
        <x:v>2.5468436268950883</x:v>
      </x:c>
      <x:c r="X500" s="10" t="str">
        <x:f>IF(ISNUMBER(J500),SUM(G500,I500),"")</x:f>
      </x:c>
      <x:c r="Y500" s="10" t="str">
        <x:f>IF(ISNUMBER(K500),COUNTIFS($K$7:$K$1929,"&gt;"&amp;K500)+1,"")</x:f>
      </x:c>
      <x:c r="Z500" s="9" t="str"/>
      <x:c r="AA500" s="15" t="n">
        <x:v>46108</x:v>
      </x:c>
      <x:c r="AB500" s="9" t="str">
        <x:v>Unknown</x:v>
      </x:c>
    </x:row>
    <x:row r="501" ht="50" customHeight="1">
      <x:c r="A501" s="10" t="n">
        <x:f>IF(ISNUMBER(F501),RANK(F501,$F$7:$F$1929,0),"")</x:f>
        <x:v>404</x:v>
      </x:c>
      <x:c r="B501" s="9" t="str">
        <x:v>Dries Van Noten</x:v>
      </x:c>
      <x:c r="C501" s="9" t="str">
        <x:v>Soie Malaquais</x:v>
      </x:c>
      <x:c r="D501" s="9" t="str">
        <x:v>Not recorded</x:v>
      </x:c>
      <x:c r="E501" s="11" t="n">
        <x:v>2022</x:v>
      </x:c>
      <x:c r="F501" s="13" t="n">
        <x:v>8.1</x:v>
      </x:c>
      <x:c r="G501" s="10" t="n">
        <x:v>486</x:v>
      </x:c>
      <x:c r="H501" s="12" t="n">
        <x:v>4.21</x:v>
      </x:c>
      <x:c r="I501" s="10" t="n">
        <x:v>1995</x:v>
      </x:c>
      <x:c r="J501" s="12" t="str">
        <x:f>IF(AND(M501="URL identity aligns",ISNUMBER(F501),ISNUMBER(H501),G501&gt;0,I501&gt;0,SUM(V501:W501)&gt;0),(F501*V501+((H501-1)/4*10)*W501)/SUM(V501:W501),"")</x:f>
      </x:c>
      <x:c r="K501" s="12" t="str">
        <x:f>IF(ISNUMBER(J501),(X501*J501+'Method'!$B$10*'Method'!$B$11)/(X501+'Method'!$B$10),"")</x:f>
      </x:c>
      <x:c r="L501" s="10" t="str">
        <x:f>IF(ISNUMBER(J501),COUNTIFS($J$7:$J$1929,"&gt;"&amp;J501)+1,"")</x:f>
      </x:c>
      <x:c r="M501" s="9" t="str">
        <x:v>Review required</x:v>
      </x:c>
      <x:c r="N501" s="9" t="str">
        <x:v>Concentration not explicit on both saved identities</x:v>
      </x:c>
      <x:c r="O501" s="9" t="str">
        <x:v>https://www.parfumo.com/Perfumes/dries-van-noten/soie-malaquais</x:v>
      </x:c>
      <x:c r="P501" s="9" t="str">
        <x:v>https://www.fragrantica.com/perfume/Dries-Van-Noten/Soie-Malaquais-72605.html</x:v>
      </x:c>
      <x:c r="Q501" s="9" t="str">
        <x:v>https://media.parfumo.com/perfumes/7b/7b41f6-soie-malaquais-dries-van-noten_1200.jpg?width=720&amp;aspect_ratio=1:1</x:v>
      </x:c>
      <x:c r="R501" s="9" t="str">
        <x:v>https://fimgs.net/mdimg/perfume-thumbs/375x500.72605.jpg</x:v>
      </x:c>
      <x:c r="S501" s="9" t="str">
        <x:v>Soie Malaquais</x:v>
      </x:c>
      <x:c r="T501" s="11" t="str">
        <x:v>2022</x:v>
      </x:c>
      <x:c r="U501" s="10" t="n">
        <x:v>816</x:v>
      </x:c>
      <x:c r="V501" s="14" t="n">
        <x:f>IF(AND(ISNUMBER(G501),G501&gt;0),LOG10(G501)*'Method'!$B$8,"")</x:f>
        <x:v>3.223963523114748</x:v>
      </x:c>
      <x:c r="W501" s="14" t="n">
        <x:f>IF(AND(ISNUMBER(I501),I501&gt;0),LOG10(I501)*'Method'!$B$9,"")</x:f>
        <x:v>2.639954320018216</x:v>
      </x:c>
      <x:c r="X501" s="10" t="str">
        <x:f>IF(ISNUMBER(J501),SUM(G501,I501),"")</x:f>
      </x:c>
      <x:c r="Y501" s="10" t="str">
        <x:f>IF(ISNUMBER(K501),COUNTIFS($K$7:$K$1929,"&gt;"&amp;K501)+1,"")</x:f>
      </x:c>
      <x:c r="Z501" s="9" t="str"/>
      <x:c r="AA501" s="15" t="n">
        <x:v>46108</x:v>
      </x:c>
      <x:c r="AB501" s="9" t="str">
        <x:v>Unknown</x:v>
      </x:c>
    </x:row>
    <x:row r="502" ht="50" customHeight="1">
      <x:c r="A502" s="10" t="n">
        <x:f>IF(ISNUMBER(F502),RANK(F502,$F$7:$F$1929,0),"")</x:f>
        <x:v>404</x:v>
      </x:c>
      <x:c r="B502" s="9" t="str">
        <x:v>Nishane</x:v>
      </x:c>
      <x:c r="C502" s="9" t="str">
        <x:v>Wūlóng Chá X</x:v>
      </x:c>
      <x:c r="D502" s="9" t="str">
        <x:v>Not recorded</x:v>
      </x:c>
      <x:c r="E502" s="11" t="n">
        <x:v>2023</x:v>
      </x:c>
      <x:c r="F502" s="13" t="n">
        <x:v>8.1</x:v>
      </x:c>
      <x:c r="G502" s="10" t="n">
        <x:v>480</x:v>
      </x:c>
      <x:c r="H502" s="12" t="n">
        <x:v>4.38</x:v>
      </x:c>
      <x:c r="I502" s="10" t="n">
        <x:v>1503</x:v>
      </x:c>
      <x:c r="J502" s="12" t="str">
        <x:f>IF(AND(M502="URL identity aligns",ISNUMBER(F502),ISNUMBER(H502),G502&gt;0,I502&gt;0,SUM(V502:W502)&gt;0),(F502*V502+((H502-1)/4*10)*W502)/SUM(V502:W502),"")</x:f>
      </x:c>
      <x:c r="K502" s="12" t="str">
        <x:f>IF(ISNUMBER(J502),(X502*J502+'Method'!$B$10*'Method'!$B$11)/(X502+'Method'!$B$10),"")</x:f>
      </x:c>
      <x:c r="L502" s="10" t="str">
        <x:f>IF(ISNUMBER(J502),COUNTIFS($J$7:$J$1929,"&gt;"&amp;J502)+1,"")</x:f>
      </x:c>
      <x:c r="M502" s="9" t="str">
        <x:v>Review required</x:v>
      </x:c>
      <x:c r="N502" s="9" t="str">
        <x:v>Concentration not explicit on both saved identities</x:v>
      </x:c>
      <x:c r="O502" s="9" t="str">
        <x:v>https://www.parfumo.com/Perfumes/Nishane/wulong-cha-x</x:v>
      </x:c>
      <x:c r="P502" s="9" t="str">
        <x:v>https://www.fragrantica.com/perfume/Nishane/Wulong-Cha-X-80465.html</x:v>
      </x:c>
      <x:c r="Q502" s="9" t="str">
        <x:v>https://media.parfumo.com/perfumes/37/37c7f5-wulong-cha-x-nishane_1200.jpg?width=720&amp;aspect_ratio=1:1</x:v>
      </x:c>
      <x:c r="R502" s="9" t="str">
        <x:v>https://fimgs.net/mdimg/perfume-thumbs/375x500.80465.jpg</x:v>
      </x:c>
      <x:c r="S502" s="9" t="str">
        <x:v>Wūlóng Chá X</x:v>
      </x:c>
      <x:c r="T502" s="11" t="str">
        <x:v>2023</x:v>
      </x:c>
      <x:c r="U502" s="10" t="n">
        <x:v>1381</x:v>
      </x:c>
      <x:c r="V502" s="14" t="n">
        <x:f>IF(AND(ISNUMBER(G502),G502&gt;0),LOG10(G502)*'Method'!$B$8,"")</x:f>
        <x:v>3.2174894848507076</x:v>
      </x:c>
      <x:c r="W502" s="14" t="n">
        <x:f>IF(AND(ISNUMBER(I502),I502&gt;0),LOG10(I502)*'Method'!$B$9,"")</x:f>
        <x:v>2.5415671844695282</x:v>
      </x:c>
      <x:c r="X502" s="10" t="str">
        <x:f>IF(ISNUMBER(J502),SUM(G502,I502),"")</x:f>
      </x:c>
      <x:c r="Y502" s="10" t="str">
        <x:f>IF(ISNUMBER(K502),COUNTIFS($K$7:$K$1929,"&gt;"&amp;K502)+1,"")</x:f>
      </x:c>
      <x:c r="Z502" s="9" t="str"/>
      <x:c r="AA502" s="15" t="n">
        <x:v>46108</x:v>
      </x:c>
      <x:c r="AB502" s="9" t="str">
        <x:v>Unknown</x:v>
      </x:c>
    </x:row>
    <x:row r="503" ht="50" customHeight="1">
      <x:c r="A503" s="10" t="n">
        <x:f>IF(ISNUMBER(F503),RANK(F503,$F$7:$F$1929,0),"")</x:f>
        <x:v>404</x:v>
      </x:c>
      <x:c r="B503" s="9" t="str">
        <x:v>Chanel</x:v>
      </x:c>
      <x:c r="C503" s="9" t="str">
        <x:v>Beige</x:v>
      </x:c>
      <x:c r="D503" s="9" t="str">
        <x:v>Eau de Parfum</x:v>
      </x:c>
      <x:c r="E503" s="11" t="n">
        <x:v>2016</x:v>
      </x:c>
      <x:c r="F503" s="13" t="n">
        <x:v>8.1</x:v>
      </x:c>
      <x:c r="G503" s="10" t="n">
        <x:v>471</x:v>
      </x:c>
      <x:c r="H503" s="12" t="n">
        <x:v>4.14</x:v>
      </x:c>
      <x:c r="I503" s="10" t="n">
        <x:v>1684</x:v>
      </x:c>
      <x:c r="J503" s="12" t="str">
        <x:f>IF(AND(M503="URL identity aligns",ISNUMBER(F503),ISNUMBER(H503),G503&gt;0,I503&gt;0,SUM(V503:W503)&gt;0),(F503*V503+((H503-1)/4*10)*W503)/SUM(V503:W503),"")</x:f>
      </x:c>
      <x:c r="K503" s="12" t="str">
        <x:f>IF(ISNUMBER(J503),(X503*J503+'Method'!$B$10*'Method'!$B$11)/(X503+'Method'!$B$10),"")</x:f>
      </x:c>
      <x:c r="L503" s="10" t="str">
        <x:f>IF(ISNUMBER(J503),COUNTIFS($J$7:$J$1929,"&gt;"&amp;J503)+1,"")</x:f>
      </x:c>
      <x:c r="M503" s="9" t="str">
        <x:v>Review required</x:v>
      </x:c>
      <x:c r="N503" s="9" t="str">
        <x:v>Product, variant, gender or year terms differ between URLs</x:v>
      </x:c>
      <x:c r="O503" s="9" t="str">
        <x:v>https://www.parfumo.com/Perfumes/Chanel/Les_Exclusifs_de_Chanel__Beige_Eau_de_Parfum</x:v>
      </x:c>
      <x:c r="P503" s="9" t="str">
        <x:v>https://www.fragrantica.com/perfume/Chanel/Beige-Eau-de-Parfum-41779.html</x:v>
      </x:c>
      <x:c r="Q503" s="9" t="str">
        <x:v>https://media.parfumo.com/perfumes/8d/8d0d8c-beige-eau-de-parfum-chanel_1200.jpg?width=720&amp;aspect_ratio=1:1</x:v>
      </x:c>
      <x:c r="R503" s="9" t="str">
        <x:v>https://fimgs.net/mdimg/perfume-thumbs/375x500.41779.jpg</x:v>
      </x:c>
      <x:c r="S503" s="9" t="str">
        <x:v>Beige</x:v>
      </x:c>
      <x:c r="T503" s="11" t="str">
        <x:v>2016</x:v>
      </x:c>
      <x:c r="U503" s="10" t="n">
        <x:v>328</x:v>
      </x:c>
      <x:c r="V503" s="14" t="n">
        <x:f>IF(AND(ISNUMBER(G503),G503&gt;0),LOG10(G503)*'Method'!$B$8,"")</x:f>
        <x:v>3.20762508855468</x:v>
      </x:c>
      <x:c r="W503" s="14" t="n">
        <x:f>IF(AND(ISNUMBER(I503),I503&gt;0),LOG10(I503)*'Method'!$B$9,"")</x:f>
        <x:v>2.581073669730904</x:v>
      </x:c>
      <x:c r="X503" s="10" t="str">
        <x:f>IF(ISNUMBER(J503),SUM(G503,I503),"")</x:f>
      </x:c>
      <x:c r="Y503" s="10" t="str">
        <x:f>IF(ISNUMBER(K503),COUNTIFS($K$7:$K$1929,"&gt;"&amp;K503)+1,"")</x:f>
      </x:c>
      <x:c r="Z503" s="9" t="str"/>
      <x:c r="AA503" s="15" t="n">
        <x:v>46108</x:v>
      </x:c>
      <x:c r="AB503" s="9" t="str">
        <x:v>Unknown</x:v>
      </x:c>
    </x:row>
    <x:row r="504" ht="50" customHeight="1">
      <x:c r="A504" s="10" t="n">
        <x:f>IF(ISNUMBER(F504),RANK(F504,$F$7:$F$1929,0),"")</x:f>
        <x:v>404</x:v>
      </x:c>
      <x:c r="B504" s="9" t="str">
        <x:v>Tom Ford</x:v>
      </x:c>
      <x:c r="C504" s="9" t="str">
        <x:v>Mandarino di Amalfi Acqua</x:v>
      </x:c>
      <x:c r="D504" s="9" t="str">
        <x:v>Not recorded</x:v>
      </x:c>
      <x:c r="E504" s="11" t="n">
        <x:v>2017</x:v>
      </x:c>
      <x:c r="F504" s="13" t="n">
        <x:v>8.1</x:v>
      </x:c>
      <x:c r="G504" s="10" t="n">
        <x:v>459</x:v>
      </x:c>
      <x:c r="H504" s="12" t="n">
        <x:v>4.16</x:v>
      </x:c>
      <x:c r="I504" s="10" t="n">
        <x:v>977</x:v>
      </x:c>
      <x:c r="J504" s="12" t="str">
        <x:f>IF(AND(M504="URL identity aligns",ISNUMBER(F504),ISNUMBER(H504),G504&gt;0,I504&gt;0,SUM(V504:W504)&gt;0),(F504*V504+((H504-1)/4*10)*W504)/SUM(V504:W504),"")</x:f>
      </x:c>
      <x:c r="K504" s="12" t="str">
        <x:f>IF(ISNUMBER(J504),(X504*J504+'Method'!$B$10*'Method'!$B$11)/(X504+'Method'!$B$10),"")</x:f>
      </x:c>
      <x:c r="L504" s="10" t="str">
        <x:f>IF(ISNUMBER(J504),COUNTIFS($J$7:$J$1929,"&gt;"&amp;J504)+1,"")</x:f>
      </x:c>
      <x:c r="M504" s="9" t="str">
        <x:v>Review required</x:v>
      </x:c>
      <x:c r="N504" s="9" t="str">
        <x:v>Concentration not explicit on both saved identities</x:v>
      </x:c>
      <x:c r="O504" s="9" t="str">
        <x:v>https://www.parfumo.com/Perfumes/Tom_Ford/Mandarino_di_Amalfi_Acqua</x:v>
      </x:c>
      <x:c r="P504" s="9" t="str">
        <x:v>https://www.fragrantica.com/perfume/Tom-Ford/Mandarino-di-Amalfi-Acqua-44084.html</x:v>
      </x:c>
      <x:c r="Q504" s="9" t="str">
        <x:v>https://media.parfumo.com/perfumes/23/23f65d-mandarino-di-amalfi-acqua-tom-ford_1200.jpg?width=720&amp;aspect_ratio=1:1</x:v>
      </x:c>
      <x:c r="R504" s="9" t="str">
        <x:v>https://fimgs.net/mdimg/perfume-thumbs/375x500.44084.jpg</x:v>
      </x:c>
      <x:c r="S504" s="9" t="str">
        <x:v>Mandarino di Amalfi Acqua</x:v>
      </x:c>
      <x:c r="T504" s="11" t="str">
        <x:v>2017</x:v>
      </x:c>
      <x:c r="U504" s="10" t="n">
        <x:v>258</x:v>
      </x:c>
      <x:c r="V504" s="14" t="n">
        <x:f>IF(AND(ISNUMBER(G504),G504&gt;0),LOG10(G504)*'Method'!$B$8,"")</x:f>
        <x:v>3.194175222644712</x:v>
      </x:c>
      <x:c r="W504" s="14" t="n">
        <x:f>IF(AND(ISNUMBER(I504),I504&gt;0),LOG10(I504)*'Method'!$B$9,"")</x:f>
        <x:v>2.391915650975016</x:v>
      </x:c>
      <x:c r="X504" s="10" t="str">
        <x:f>IF(ISNUMBER(J504),SUM(G504,I504),"")</x:f>
      </x:c>
      <x:c r="Y504" s="10" t="str">
        <x:f>IF(ISNUMBER(K504),COUNTIFS($K$7:$K$1929,"&gt;"&amp;K504)+1,"")</x:f>
      </x:c>
      <x:c r="Z504" s="9" t="str"/>
      <x:c r="AA504" s="15" t="n">
        <x:v>46108</x:v>
      </x:c>
      <x:c r="AB504" s="9" t="str">
        <x:v>Unknown</x:v>
      </x:c>
    </x:row>
    <x:row r="505" ht="50" customHeight="1">
      <x:c r="A505" s="10" t="n">
        <x:f>IF(ISNUMBER(F505),RANK(F505,$F$7:$F$1929,0),"")</x:f>
        <x:v>404</x:v>
      </x:c>
      <x:c r="B505" s="9" t="str">
        <x:v>Guerlain</x:v>
      </x:c>
      <x:c r="C505" s="9" t="str">
        <x:v>Oud Nude</x:v>
      </x:c>
      <x:c r="D505" s="9" t="str">
        <x:v>Not recorded</x:v>
      </x:c>
      <x:c r="E505" s="11" t="n">
        <x:v>2022</x:v>
      </x:c>
      <x:c r="F505" s="13" t="n">
        <x:v>8.1</x:v>
      </x:c>
      <x:c r="G505" s="10" t="n">
        <x:v>455</x:v>
      </x:c>
      <x:c r="H505" s="12" t="n">
        <x:v>4.21</x:v>
      </x:c>
      <x:c r="I505" s="10" t="n">
        <x:v>1039</x:v>
      </x:c>
      <x:c r="J505" s="12" t="str">
        <x:f>IF(AND(M505="URL identity aligns",ISNUMBER(F505),ISNUMBER(H505),G505&gt;0,I505&gt;0,SUM(V505:W505)&gt;0),(F505*V505+((H505-1)/4*10)*W505)/SUM(V505:W505),"")</x:f>
      </x:c>
      <x:c r="K505" s="12" t="str">
        <x:f>IF(ISNUMBER(J505),(X505*J505+'Method'!$B$10*'Method'!$B$11)/(X505+'Method'!$B$10),"")</x:f>
      </x:c>
      <x:c r="L505" s="10" t="str">
        <x:f>IF(ISNUMBER(J505),COUNTIFS($J$7:$J$1929,"&gt;"&amp;J505)+1,"")</x:f>
      </x:c>
      <x:c r="M505" s="9" t="str">
        <x:v>Review required</x:v>
      </x:c>
      <x:c r="N505" s="9" t="str">
        <x:v>Concentration not explicit on both saved identities</x:v>
      </x:c>
      <x:c r="O505" s="9" t="str">
        <x:v>https://www.parfumo.com/Perfumes/Guerlain/oud-nude</x:v>
      </x:c>
      <x:c r="P505" s="9" t="str">
        <x:v>https://www.fragrantica.com/perfume/Guerlain/Oud-Nude-76304.html</x:v>
      </x:c>
      <x:c r="Q505" s="9" t="str">
        <x:v>https://media.parfumo.com/perfumes/6e/6e9826-oud-nude-guerlain_1200.jpg?width=720&amp;aspect_ratio=1:1</x:v>
      </x:c>
      <x:c r="R505" s="9" t="str">
        <x:v>https://fimgs.net/mdimg/perfume-thumbs/375x500.76304.jpg</x:v>
      </x:c>
      <x:c r="S505" s="9" t="str">
        <x:v>Oud Nude</x:v>
      </x:c>
      <x:c r="T505" s="11" t="str">
        <x:v>2022</x:v>
      </x:c>
      <x:c r="U505" s="10" t="n">
        <x:v>974</x:v>
      </x:c>
      <x:c r="V505" s="14" t="n">
        <x:f>IF(AND(ISNUMBER(G505),G505&gt;0),LOG10(G505)*'Method'!$B$8,"")</x:f>
        <x:v>3.189613675988532</x:v>
      </x:c>
      <x:c r="W505" s="14" t="n">
        <x:f>IF(AND(ISNUMBER(I505),I505&gt;0),LOG10(I505)*'Method'!$B$9,"")</x:f>
        <x:v>2.413292438045744</x:v>
      </x:c>
      <x:c r="X505" s="10" t="str">
        <x:f>IF(ISNUMBER(J505),SUM(G505,I505),"")</x:f>
      </x:c>
      <x:c r="Y505" s="10" t="str">
        <x:f>IF(ISNUMBER(K505),COUNTIFS($K$7:$K$1929,"&gt;"&amp;K505)+1,"")</x:f>
      </x:c>
      <x:c r="Z505" s="9" t="str"/>
      <x:c r="AA505" s="15" t="n">
        <x:v>46108</x:v>
      </x:c>
      <x:c r="AB505" s="9" t="str">
        <x:v>Unknown</x:v>
      </x:c>
    </x:row>
    <x:row r="506" ht="50" customHeight="1">
      <x:c r="A506" s="10" t="n">
        <x:f>IF(ISNUMBER(F506),RANK(F506,$F$7:$F$1929,0),"")</x:f>
        <x:v>404</x:v>
      </x:c>
      <x:c r="B506" s="9" t="str">
        <x:v>Yves Saint Laurent</x:v>
      </x:c>
      <x:c r="C506" s="9" t="str">
        <x:v>L'Homme Ultime</x:v>
      </x:c>
      <x:c r="D506" s="9" t="str">
        <x:v>Not recorded</x:v>
      </x:c>
      <x:c r="E506" s="11" t="n">
        <x:v>2016</x:v>
      </x:c>
      <x:c r="F506" s="13" t="n">
        <x:v>8.1</x:v>
      </x:c>
      <x:c r="G506" s="10" t="n">
        <x:v>451</x:v>
      </x:c>
      <x:c r="H506" s="12" t="n">
        <x:v>4.39</x:v>
      </x:c>
      <x:c r="I506" s="10" t="n">
        <x:v>2372</x:v>
      </x:c>
      <x:c r="J506" s="12" t="str">
        <x:f>IF(AND(M506="URL identity aligns",ISNUMBER(F506),ISNUMBER(H506),G506&gt;0,I506&gt;0,SUM(V506:W506)&gt;0),(F506*V506+((H506-1)/4*10)*W506)/SUM(V506:W506),"")</x:f>
      </x:c>
      <x:c r="K506" s="12" t="str">
        <x:f>IF(ISNUMBER(J506),(X506*J506+'Method'!$B$10*'Method'!$B$11)/(X506+'Method'!$B$10),"")</x:f>
      </x:c>
      <x:c r="L506" s="10" t="str">
        <x:f>IF(ISNUMBER(J506),COUNTIFS($J$7:$J$1929,"&gt;"&amp;J506)+1,"")</x:f>
      </x:c>
      <x:c r="M506" s="9" t="str">
        <x:v>Review required</x:v>
      </x:c>
      <x:c r="N506" s="9" t="str">
        <x:v>Concentration not explicit on both saved identities</x:v>
      </x:c>
      <x:c r="O506" s="9" t="str">
        <x:v>https://www.parfumo.com/Perfumes/Yves_Saint_Laurent/l-homme-ultime</x:v>
      </x:c>
      <x:c r="P506" s="9" t="str">
        <x:v>https://www.fragrantica.com/perfume/Yves-Saint-Laurent/L-Homme-Ultime-35659.html</x:v>
      </x:c>
      <x:c r="Q506" s="9" t="str">
        <x:v>https://media.parfumo.com/perfumes/5a/5adb25-l-homme-ultime-yves-saint-laurent_1200.jpg?width=720&amp;aspect_ratio=1:1</x:v>
      </x:c>
      <x:c r="R506" s="9" t="str">
        <x:v>https://fimgs.net/mdimg/perfume-thumbs/375x500.35659.jpg</x:v>
      </x:c>
      <x:c r="S506" s="9" t="str">
        <x:v>L'Homme Ultime</x:v>
      </x:c>
      <x:c r="T506" s="11" t="str">
        <x:v>2016</x:v>
      </x:c>
      <x:c r="U506" s="10" t="n">
        <x:v>1452</x:v>
      </x:c>
      <x:c r="V506" s="14" t="n">
        <x:f>IF(AND(ISNUMBER(G506),G506&gt;0),LOG10(G506)*'Method'!$B$8,"")</x:f>
        <x:v>3.185011850253552</x:v>
      </x:c>
      <x:c r="W506" s="14" t="n">
        <x:f>IF(AND(ISNUMBER(I506),I506&gt;0),LOG10(I506)*'Method'!$B$9,"")</x:f>
        <x:v>2.7000917477537763</x:v>
      </x:c>
      <x:c r="X506" s="10" t="str">
        <x:f>IF(ISNUMBER(J506),SUM(G506,I506),"")</x:f>
      </x:c>
      <x:c r="Y506" s="10" t="str">
        <x:f>IF(ISNUMBER(K506),COUNTIFS($K$7:$K$1929,"&gt;"&amp;K506)+1,"")</x:f>
      </x:c>
      <x:c r="Z506" s="9" t="str"/>
      <x:c r="AA506" s="15" t="n">
        <x:v>46108</x:v>
      </x:c>
      <x:c r="AB506" s="9" t="str">
        <x:v>Unknown</x:v>
      </x:c>
    </x:row>
    <x:row r="507" ht="50" customHeight="1">
      <x:c r="A507" s="10" t="n">
        <x:f>IF(ISNUMBER(F507),RANK(F507,$F$7:$F$1929,0),"")</x:f>
        <x:v>404</x:v>
      </x:c>
      <x:c r="B507" s="9" t="str">
        <x:v>Lattafa</x:v>
      </x:c>
      <x:c r="C507" s="9" t="str">
        <x:v>His Confession</x:v>
      </x:c>
      <x:c r="D507" s="9" t="str">
        <x:v>Parfum</x:v>
      </x:c>
      <x:c r="E507" s="11" t="n">
        <x:v>2024</x:v>
      </x:c>
      <x:c r="F507" s="13" t="n">
        <x:v>8.1</x:v>
      </x:c>
      <x:c r="G507" s="10" t="n">
        <x:v>450</x:v>
      </x:c>
      <x:c r="H507" s="12" t="n">
        <x:v>4.32</x:v>
      </x:c>
      <x:c r="I507" s="10" t="n">
        <x:v>2128</x:v>
      </x:c>
      <x:c r="J507" s="12" t="str">
        <x:f>IF(AND(M507="URL identity aligns",ISNUMBER(F507),ISNUMBER(H507),G507&gt;0,I507&gt;0,SUM(V507:W507)&gt;0),(F507*V507+((H507-1)/4*10)*W507)/SUM(V507:W507),"")</x:f>
      </x:c>
      <x:c r="K507" s="12" t="str">
        <x:f>IF(ISNUMBER(J507),(X507*J507+'Method'!$B$10*'Method'!$B$11)/(X507+'Method'!$B$10),"")</x:f>
      </x:c>
      <x:c r="L507" s="10" t="str">
        <x:f>IF(ISNUMBER(J507),COUNTIFS($J$7:$J$1929,"&gt;"&amp;J507)+1,"")</x:f>
      </x:c>
      <x:c r="M507" s="9" t="str">
        <x:v>Review required</x:v>
      </x:c>
      <x:c r="N507" s="9" t="str">
        <x:v>Brand differs between product URLs; Concentration not explicit on both saved identities</x:v>
      </x:c>
      <x:c r="O507" s="9" t="str">
        <x:v>https://www.parfumo.com/Perfumes/Lattafa/his-confession</x:v>
      </x:c>
      <x:c r="P507" s="9" t="str">
        <x:v>https://www.fragrantica.com/perfume/Lattafa-Perfumes/His-Confession-96866.html</x:v>
      </x:c>
      <x:c r="Q507" s="9" t="str">
        <x:v>https://media.parfumo.com/perfumes/5c/5c4ddd-his-confession-lattafa_1200.jpg?width=720&amp;aspect_ratio=1:1</x:v>
      </x:c>
      <x:c r="R507" s="9" t="str">
        <x:v>https://fimgs.net/mdimg/perfume-thumbs/375x500.96866.jpg</x:v>
      </x:c>
      <x:c r="S507" s="9" t="str">
        <x:v>His Confession</x:v>
      </x:c>
      <x:c r="T507" s="11" t="str">
        <x:v>2024</x:v>
      </x:c>
      <x:c r="U507" s="10" t="n">
        <x:v>917</x:v>
      </x:c>
      <x:c r="V507" s="14" t="n">
        <x:f>IF(AND(ISNUMBER(G507),G507&gt;0),LOG10(G507)*'Method'!$B$8,"")</x:f>
        <x:v>3.183855016530408</x:v>
      </x:c>
      <x:c r="W507" s="14" t="n">
        <x:f>IF(AND(ISNUMBER(I507),I507&gt;0),LOG10(I507)*'Method'!$B$9,"")</x:f>
        <x:v>2.662377298898408</x:v>
      </x:c>
      <x:c r="X507" s="10" t="str">
        <x:f>IF(ISNUMBER(J507),SUM(G507,I507),"")</x:f>
      </x:c>
      <x:c r="Y507" s="10" t="str">
        <x:f>IF(ISNUMBER(K507),COUNTIFS($K$7:$K$1929,"&gt;"&amp;K507)+1,"")</x:f>
      </x:c>
      <x:c r="Z507" s="9" t="str"/>
      <x:c r="AA507" s="15" t="n">
        <x:v>46108</x:v>
      </x:c>
      <x:c r="AB507" s="9" t="str">
        <x:v>Unknown</x:v>
      </x:c>
    </x:row>
    <x:row r="508" ht="50" customHeight="1">
      <x:c r="A508" s="10" t="n">
        <x:f>IF(ISNUMBER(F508),RANK(F508,$F$7:$F$1929,0),"")</x:f>
        <x:v>404</x:v>
      </x:c>
      <x:c r="B508" s="9" t="str">
        <x:v>Nishane</x:v>
      </x:c>
      <x:c r="C508" s="9" t="str">
        <x:v>Kredo</x:v>
      </x:c>
      <x:c r="D508" s="9" t="str">
        <x:v>Not recorded</x:v>
      </x:c>
      <x:c r="E508" s="11" t="n">
        <x:v>2022</x:v>
      </x:c>
      <x:c r="F508" s="13" t="n">
        <x:v>8.1</x:v>
      </x:c>
      <x:c r="G508" s="10" t="n">
        <x:v>450</x:v>
      </x:c>
      <x:c r="H508" s="12" t="n">
        <x:v>4.2</x:v>
      </x:c>
      <x:c r="I508" s="10" t="n">
        <x:v>871</x:v>
      </x:c>
      <x:c r="J508" s="12" t="str">
        <x:f>IF(AND(M508="URL identity aligns",ISNUMBER(F508),ISNUMBER(H508),G508&gt;0,I508&gt;0,SUM(V508:W508)&gt;0),(F508*V508+((H508-1)/4*10)*W508)/SUM(V508:W508),"")</x:f>
      </x:c>
      <x:c r="K508" s="12" t="str">
        <x:f>IF(ISNUMBER(J508),(X508*J508+'Method'!$B$10*'Method'!$B$11)/(X508+'Method'!$B$10),"")</x:f>
      </x:c>
      <x:c r="L508" s="10" t="str">
        <x:f>IF(ISNUMBER(J508),COUNTIFS($J$7:$J$1929,"&gt;"&amp;J508)+1,"")</x:f>
      </x:c>
      <x:c r="M508" s="9" t="str">
        <x:v>Review required</x:v>
      </x:c>
      <x:c r="N508" s="9" t="str">
        <x:v>Concentration not explicit on both saved identities</x:v>
      </x:c>
      <x:c r="O508" s="9" t="str">
        <x:v>https://www.parfumo.com/Perfumes/Nishane/kredo</x:v>
      </x:c>
      <x:c r="P508" s="9" t="str">
        <x:v>https://www.fragrantica.com/perfume/Nishane/Kredo-74670.html</x:v>
      </x:c>
      <x:c r="Q508" s="9" t="str">
        <x:v>https://media.parfumo.com/perfumes/3e/3e4b9b-kredo-nishane_1200.jpg?width=720&amp;aspect_ratio=1:1</x:v>
      </x:c>
      <x:c r="R508" s="9" t="str">
        <x:v>https://fimgs.net/mdimg/perfume-thumbs/375x500.74670.jpg</x:v>
      </x:c>
      <x:c r="S508" s="9" t="str">
        <x:v>Kredo</x:v>
      </x:c>
      <x:c r="T508" s="11" t="str">
        <x:v>2022</x:v>
      </x:c>
      <x:c r="U508" s="10" t="n">
        <x:v>11</x:v>
      </x:c>
      <x:c r="V508" s="14" t="n">
        <x:f>IF(AND(ISNUMBER(G508),G508&gt;0),LOG10(G508)*'Method'!$B$8,"")</x:f>
        <x:v>3.183855016530408</x:v>
      </x:c>
      <x:c r="W508" s="14" t="n">
        <x:f>IF(AND(ISNUMBER(I508),I508&gt;0),LOG10(I508)*'Method'!$B$9,"")</x:f>
        <x:v>2.352014524006128</x:v>
      </x:c>
      <x:c r="X508" s="10" t="str">
        <x:f>IF(ISNUMBER(J508),SUM(G508,I508),"")</x:f>
      </x:c>
      <x:c r="Y508" s="10" t="str">
        <x:f>IF(ISNUMBER(K508),COUNTIFS($K$7:$K$1929,"&gt;"&amp;K508)+1,"")</x:f>
      </x:c>
      <x:c r="Z508" s="9" t="str"/>
      <x:c r="AA508" s="15" t="n">
        <x:v>46108</x:v>
      </x:c>
      <x:c r="AB508" s="9" t="str">
        <x:v>Unknown</x:v>
      </x:c>
    </x:row>
    <x:row r="509" ht="50" customHeight="1">
      <x:c r="A509" s="10" t="n">
        <x:f>IF(ISNUMBER(F509),RANK(F509,$F$7:$F$1929,0),"")</x:f>
        <x:v>404</x:v>
      </x:c>
      <x:c r="B509" s="9" t="str">
        <x:v>Cartier</x:v>
      </x:c>
      <x:c r="C509" s="9" t="str">
        <x:v>Pasha de</x:v>
      </x:c>
      <x:c r="D509" s="9" t="str">
        <x:v>Parfum</x:v>
      </x:c>
      <x:c r="E509" s="11" t="n">
        <x:v>2019</x:v>
      </x:c>
      <x:c r="F509" s="13" t="n">
        <x:v>8.1</x:v>
      </x:c>
      <x:c r="G509" s="10" t="n">
        <x:v>450</x:v>
      </x:c>
      <x:c r="H509" s="12" t="n">
        <x:v>4.38</x:v>
      </x:c>
      <x:c r="I509" s="10" t="n">
        <x:v>2171</x:v>
      </x:c>
      <x:c r="J509" s="12" t="n">
        <x:f>IF(AND(M509="URL identity aligns",ISNUMBER(F509),ISNUMBER(H509),G509&gt;0,I509&gt;0,SUM(V509:W509)&gt;0),(F509*V509+((H509-1)/4*10)*W509)/SUM(V509:W509),"")</x:f>
        <x:v>8.259616531803701</x:v>
      </x:c>
      <x:c r="K509" s="12" t="n">
        <x:f>IF(ISNUMBER(J509),(X509*J509+'Method'!$B$10*'Method'!$B$11)/(X509+'Method'!$B$10),"")</x:f>
        <x:v>8.101350961475621</x:v>
      </x:c>
      <x:c r="L509" s="10" t="n">
        <x:f>IF(ISNUMBER(J509),COUNTIFS($J$7:$J$1929,"&gt;"&amp;J509)+1,"")</x:f>
        <x:v>33</x:v>
      </x:c>
      <x:c r="M509" s="9" t="str">
        <x:v>URL identity aligns</x:v>
      </x:c>
      <x:c r="N509" s="9" t="str">
        <x:v>Brand, name tokens and concentration agree in saved URLs</x:v>
      </x:c>
      <x:c r="O509" s="9" t="str">
        <x:v>https://www.parfumo.com/Perfumes/Cartier/pasha-de-cartier-parfum</x:v>
      </x:c>
      <x:c r="P509" s="9" t="str">
        <x:v>https://www.fragrantica.com/perfume/Cartier/Pasha-de-Cartier-Parfum-59418.html</x:v>
      </x:c>
      <x:c r="Q509" s="9" t="str">
        <x:v>https://media.parfumo.com/perfumes/e6/e69f1a-pasha-de-cartier-parfum-cartier_1200.jpg?width=720&amp;aspect_ratio=1:1</x:v>
      </x:c>
      <x:c r="R509" s="9" t="str">
        <x:v>https://fimgs.net/mdimg/perfume-thumbs/375x500.59418.jpg</x:v>
      </x:c>
      <x:c r="S509" s="9" t="str">
        <x:v>Pasha de</x:v>
      </x:c>
      <x:c r="T509" s="11" t="str">
        <x:v>2019</x:v>
      </x:c>
      <x:c r="U509" s="10" t="n">
        <x:v>1782</x:v>
      </x:c>
      <x:c r="V509" s="14" t="n">
        <x:f>IF(AND(ISNUMBER(G509),G509&gt;0),LOG10(G509)*'Method'!$B$8,"")</x:f>
        <x:v>3.183855016530408</x:v>
      </x:c>
      <x:c r="W509" s="14" t="n">
        <x:f>IF(AND(ISNUMBER(I509),I509&gt;0),LOG10(I509)*'Method'!$B$9,"")</x:f>
        <x:v>2.669327858763536</x:v>
      </x:c>
      <x:c r="X509" s="10" t="n">
        <x:f>IF(ISNUMBER(J509),SUM(G509,I509),"")</x:f>
        <x:v>2621</x:v>
      </x:c>
      <x:c r="Y509" s="10" t="n">
        <x:f>IF(ISNUMBER(K509),COUNTIFS($K$7:$K$1929,"&gt;"&amp;K509)+1,"")</x:f>
        <x:v>28</x:v>
      </x:c>
      <x:c r="Z509" s="9" t="str"/>
      <x:c r="AA509" s="15" t="n">
        <x:v>46108</x:v>
      </x:c>
      <x:c r="AB509" s="9" t="str">
        <x:v>Unknown</x:v>
      </x:c>
    </x:row>
    <x:row r="510" ht="50" customHeight="1">
      <x:c r="A510" s="10" t="n">
        <x:f>IF(ISNUMBER(F510),RANK(F510,$F$7:$F$1929,0),"")</x:f>
        <x:v>404</x:v>
      </x:c>
      <x:c r="B510" s="9" t="str">
        <x:v>Giorgio Armani</x:v>
      </x:c>
      <x:c r="C510" s="9" t="str">
        <x:v>Armani Privé - Ambre Eccentrico</x:v>
      </x:c>
      <x:c r="D510" s="9" t="str">
        <x:v>Not recorded</x:v>
      </x:c>
      <x:c r="E510" s="11" t="n">
        <x:v>2015</x:v>
      </x:c>
      <x:c r="F510" s="13" t="n">
        <x:v>8.1</x:v>
      </x:c>
      <x:c r="G510" s="10" t="n">
        <x:v>413</x:v>
      </x:c>
      <x:c r="H510" s="12" t="n">
        <x:v>4.31</x:v>
      </x:c>
      <x:c r="I510" s="10" t="n">
        <x:v>1256</x:v>
      </x:c>
      <x:c r="J510" s="12" t="str">
        <x:f>IF(AND(M510="URL identity aligns",ISNUMBER(F510),ISNUMBER(H510),G510&gt;0,I510&gt;0,SUM(V510:W510)&gt;0),(F510*V510+((H510-1)/4*10)*W510)/SUM(V510:W510),"")</x:f>
      </x:c>
      <x:c r="K510" s="12" t="str">
        <x:f>IF(ISNUMBER(J510),(X510*J510+'Method'!$B$10*'Method'!$B$11)/(X510+'Method'!$B$10),"")</x:f>
      </x:c>
      <x:c r="L510" s="10" t="str">
        <x:f>IF(ISNUMBER(J510),COUNTIFS($J$7:$J$1929,"&gt;"&amp;J510)+1,"")</x:f>
      </x:c>
      <x:c r="M510" s="9" t="str">
        <x:v>Review required</x:v>
      </x:c>
      <x:c r="N510" s="9" t="str">
        <x:v>Product, variant, gender or year terms differ between URLs; Concentration not explicit on both saved identities</x:v>
      </x:c>
      <x:c r="O510" s="9" t="str">
        <x:v>https://www.parfumo.com/Perfumes/Giorgio_Armani/Armani_Prive__Ambre_Eccentrico</x:v>
      </x:c>
      <x:c r="P510" s="9" t="str">
        <x:v>https://www.fragrantica.com/perfume/Giorgio-Armani/Ambre-Eccentrico-31209.html</x:v>
      </x:c>
      <x:c r="Q510" s="9" t="str">
        <x:v>https://media.parfumo.com/perfumes/29/29557f-armani-prive-ambre-eccentrico-giorgio-armani_1200.jpg?width=720&amp;aspect_ratio=1:1</x:v>
      </x:c>
      <x:c r="R510" s="9" t="str">
        <x:v>https://fimgs.net/mdimg/perfume-thumbs/375x500.31209.jpg</x:v>
      </x:c>
      <x:c r="S510" s="9" t="str">
        <x:v>Armani Privé - Ambre Eccentrico</x:v>
      </x:c>
      <x:c r="T510" s="11" t="str">
        <x:v>2015</x:v>
      </x:c>
      <x:c r="U510" s="10" t="n">
        <x:v>1572</x:v>
      </x:c>
      <x:c r="V510" s="14" t="n">
        <x:f>IF(AND(ISNUMBER(G510),G510&gt;0),LOG10(G510)*'Method'!$B$8,"")</x:f>
        <x:v>3.1391400619876797</x:v>
      </x:c>
      <x:c r="W510" s="14" t="n">
        <x:f>IF(AND(ISNUMBER(I510),I510&gt;0),LOG10(I510)*'Method'!$B$9,"")</x:f>
        <x:v>2.479191711520944</x:v>
      </x:c>
      <x:c r="X510" s="10" t="str">
        <x:f>IF(ISNUMBER(J510),SUM(G510,I510),"")</x:f>
      </x:c>
      <x:c r="Y510" s="10" t="str">
        <x:f>IF(ISNUMBER(K510),COUNTIFS($K$7:$K$1929,"&gt;"&amp;K510)+1,"")</x:f>
      </x:c>
      <x:c r="Z510" s="9" t="str"/>
      <x:c r="AA510" s="15" t="n">
        <x:v>46108</x:v>
      </x:c>
      <x:c r="AB510" s="9" t="str">
        <x:v>Unknown</x:v>
      </x:c>
    </x:row>
    <x:row r="511" ht="50" customHeight="1">
      <x:c r="A511" s="10" t="n">
        <x:f>IF(ISNUMBER(F511),RANK(F511,$F$7:$F$1929,0),"")</x:f>
        <x:v>404</x:v>
      </x:c>
      <x:c r="B511" s="9" t="str">
        <x:v>Montale</x:v>
      </x:c>
      <x:c r="C511" s="9" t="str">
        <x:v>Oud Dream</x:v>
      </x:c>
      <x:c r="D511" s="9" t="str">
        <x:v>Not recorded</x:v>
      </x:c>
      <x:c r="E511" s="11" t="n">
        <x:v>2019</x:v>
      </x:c>
      <x:c r="F511" s="13" t="n">
        <x:v>8.1</x:v>
      </x:c>
      <x:c r="G511" s="10" t="n">
        <x:v>410</x:v>
      </x:c>
      <x:c r="H511" s="12" t="n">
        <x:v>4.23</x:v>
      </x:c>
      <x:c r="I511" s="10" t="n">
        <x:v>561</x:v>
      </x:c>
      <x:c r="J511" s="12" t="str">
        <x:f>IF(AND(M511="URL identity aligns",ISNUMBER(F511),ISNUMBER(H511),G511&gt;0,I511&gt;0,SUM(V511:W511)&gt;0),(F511*V511+((H511-1)/4*10)*W511)/SUM(V511:W511),"")</x:f>
      </x:c>
      <x:c r="K511" s="12" t="str">
        <x:f>IF(ISNUMBER(J511),(X511*J511+'Method'!$B$10*'Method'!$B$11)/(X511+'Method'!$B$10),"")</x:f>
      </x:c>
      <x:c r="L511" s="10" t="str">
        <x:f>IF(ISNUMBER(J511),COUNTIFS($J$7:$J$1929,"&gt;"&amp;J511)+1,"")</x:f>
      </x:c>
      <x:c r="M511" s="9" t="str">
        <x:v>Review required</x:v>
      </x:c>
      <x:c r="N511" s="9" t="str">
        <x:v>Concentration not explicit on both saved identities</x:v>
      </x:c>
      <x:c r="O511" s="9" t="str">
        <x:v>https://www.parfumo.com/Perfumes/Montale/Oud_Dream</x:v>
      </x:c>
      <x:c r="P511" s="9" t="str">
        <x:v>https://www.fragrantica.com/perfume/Montale/Oud-Dream-53632.html</x:v>
      </x:c>
      <x:c r="Q511" s="9" t="str">
        <x:v>https://media.parfumo.com/perfumes/3d/3db641-oud-dream-montale_1200.jpg?width=720&amp;aspect_ratio=1:1</x:v>
      </x:c>
      <x:c r="R511" s="9" t="str">
        <x:v>https://fimgs.net/mdimg/perfume-thumbs/375x500.53632.jpg</x:v>
      </x:c>
      <x:c r="S511" s="9" t="str">
        <x:v>Oud Dream</x:v>
      </x:c>
      <x:c r="T511" s="11" t="str">
        <x:v>2019</x:v>
      </x:c>
      <x:c r="U511" s="10" t="n">
        <x:v>609</x:v>
      </x:c>
      <x:c r="V511" s="14" t="n">
        <x:f>IF(AND(ISNUMBER(G511),G511&gt;0),LOG10(G511)*'Method'!$B$8,"")</x:f>
        <x:v>3.135340628063688</x:v>
      </x:c>
      <x:c r="W511" s="14" t="n">
        <x:f>IF(AND(ISNUMBER(I511),I511&gt;0),LOG10(I511)*'Method'!$B$9,"")</x:f>
        <x:v>2.199170289004928</x:v>
      </x:c>
      <x:c r="X511" s="10" t="str">
        <x:f>IF(ISNUMBER(J511),SUM(G511,I511),"")</x:f>
      </x:c>
      <x:c r="Y511" s="10" t="str">
        <x:f>IF(ISNUMBER(K511),COUNTIFS($K$7:$K$1929,"&gt;"&amp;K511)+1,"")</x:f>
      </x:c>
      <x:c r="Z511" s="9" t="str"/>
      <x:c r="AA511" s="15" t="n">
        <x:v>46108</x:v>
      </x:c>
      <x:c r="AB511" s="9" t="str">
        <x:v>Unknown</x:v>
      </x:c>
    </x:row>
    <x:row r="512" ht="50" customHeight="1">
      <x:c r="A512" s="10" t="n">
        <x:f>IF(ISNUMBER(F512),RANK(F512,$F$7:$F$1929,0),"")</x:f>
        <x:v>404</x:v>
      </x:c>
      <x:c r="B512" s="9" t="str">
        <x:v>Giorgio Armani</x:v>
      </x:c>
      <x:c r="C512" s="9" t="str">
        <x:v>Armani Code</x:v>
      </x:c>
      <x:c r="D512" s="9" t="str">
        <x:v>Eau de Parfum</x:v>
      </x:c>
      <x:c r="E512" s="11" t="n">
        <x:v>2024</x:v>
      </x:c>
      <x:c r="F512" s="13" t="n">
        <x:v>8.1</x:v>
      </x:c>
      <x:c r="G512" s="10" t="n">
        <x:v>409</x:v>
      </x:c>
      <x:c r="H512" s="12" t="n">
        <x:v>4.3</x:v>
      </x:c>
      <x:c r="I512" s="10" t="n">
        <x:v>1175</x:v>
      </x:c>
      <x:c r="J512" s="12" t="n">
        <x:f>IF(AND(M512="URL identity aligns",ISNUMBER(F512),ISNUMBER(H512),G512&gt;0,I512&gt;0,SUM(V512:W512)&gt;0),(F512*V512+((H512-1)/4*10)*W512)/SUM(V512:W512),"")</x:f>
        <x:v>8.165903053339557</x:v>
      </x:c>
      <x:c r="K512" s="12" t="n">
        <x:f>IF(ISNUMBER(J512),(X512*J512+'Method'!$B$10*'Method'!$B$11)/(X512+'Method'!$B$10),"")</x:f>
        <x:v>8.01636902936104</x:v>
      </x:c>
      <x:c r="L512" s="10" t="n">
        <x:f>IF(ISNUMBER(J512),COUNTIFS($J$7:$J$1929,"&gt;"&amp;J512)+1,"")</x:f>
        <x:v>46</x:v>
      </x:c>
      <x:c r="M512" s="9" t="str">
        <x:v>URL identity aligns</x:v>
      </x:c>
      <x:c r="N512" s="9" t="str">
        <x:v>Brand, name tokens and concentration agree in saved URLs</x:v>
      </x:c>
      <x:c r="O512" s="9" t="str">
        <x:v>https://www.parfumo.com/Perfumes/Giorgio_Armani/armani-code-2024-eau-de-parfum</x:v>
      </x:c>
      <x:c r="P512" s="9" t="str">
        <x:v>https://www.fragrantica.com/perfume/Giorgio-Armani/Armani-Code-Eau-de-Parfum-2024-96540.html</x:v>
      </x:c>
      <x:c r="Q512" s="9" t="str">
        <x:v>https://media.parfumo.com/perfumes/21/21a4bd-armani-code-2024-eau-de-parfum-giorgio-armani_1200.jpg?width=720&amp;aspect_ratio=1:1</x:v>
      </x:c>
      <x:c r="R512" s="9" t="str">
        <x:v>https://fimgs.net/mdimg/perfume-thumbs/375x500.96540.jpg</x:v>
      </x:c>
      <x:c r="S512" s="9" t="str">
        <x:v>Armani Code</x:v>
      </x:c>
      <x:c r="T512" s="11" t="str">
        <x:v>2024</x:v>
      </x:c>
      <x:c r="U512" s="10" t="n">
        <x:v>1822</x:v>
      </x:c>
      <x:c r="V512" s="14" t="n">
        <x:f>IF(AND(ISNUMBER(G512),G512&gt;0),LOG10(G512)*'Method'!$B$8,"")</x:f>
        <x:v>3.134067969608808</x:v>
      </x:c>
      <x:c r="W512" s="14" t="n">
        <x:f>IF(AND(ISNUMBER(I512),I512&gt;0),LOG10(I512)*'Method'!$B$9,"")</x:f>
        <x:v>2.456030293286208</x:v>
      </x:c>
      <x:c r="X512" s="10" t="n">
        <x:f>IF(ISNUMBER(J512),SUM(G512,I512),"")</x:f>
        <x:v>1584</x:v>
      </x:c>
      <x:c r="Y512" s="10" t="n">
        <x:f>IF(ISNUMBER(K512),COUNTIFS($K$7:$K$1929,"&gt;"&amp;K512)+1,"")</x:f>
        <x:v>44</x:v>
      </x:c>
      <x:c r="Z512" s="9" t="str"/>
      <x:c r="AA512" s="15" t="n">
        <x:v>46108</x:v>
      </x:c>
      <x:c r="AB512" s="9" t="str">
        <x:v>Unknown</x:v>
      </x:c>
    </x:row>
    <x:row r="513" ht="50" customHeight="1">
      <x:c r="A513" s="10" t="n">
        <x:f>IF(ISNUMBER(F513),RANK(F513,$F$7:$F$1929,0),"")</x:f>
        <x:v>404</x:v>
      </x:c>
      <x:c r="B513" s="9" t="str">
        <x:v>Xerjoff</x:v>
      </x:c>
      <x:c r="C513" s="9" t="str">
        <x:v>Via Cavour 1</x:v>
      </x:c>
      <x:c r="D513" s="9" t="str">
        <x:v>Not recorded</x:v>
      </x:c>
      <x:c r="E513" s="11" t="n">
        <x:v>2017</x:v>
      </x:c>
      <x:c r="F513" s="13" t="n">
        <x:v>8.1</x:v>
      </x:c>
      <x:c r="G513" s="10" t="n">
        <x:v>407</x:v>
      </x:c>
      <x:c r="H513" s="12" t="n">
        <x:v>4.29</x:v>
      </x:c>
      <x:c r="I513" s="10" t="n">
        <x:v>884</x:v>
      </x:c>
      <x:c r="J513" s="12" t="str">
        <x:f>IF(AND(M513="URL identity aligns",ISNUMBER(F513),ISNUMBER(H513),G513&gt;0,I513&gt;0,SUM(V513:W513)&gt;0),(F513*V513+((H513-1)/4*10)*W513)/SUM(V513:W513),"")</x:f>
      </x:c>
      <x:c r="K513" s="12" t="str">
        <x:f>IF(ISNUMBER(J513),(X513*J513+'Method'!$B$10*'Method'!$B$11)/(X513+'Method'!$B$10),"")</x:f>
      </x:c>
      <x:c r="L513" s="10" t="str">
        <x:f>IF(ISNUMBER(J513),COUNTIFS($J$7:$J$1929,"&gt;"&amp;J513)+1,"")</x:f>
      </x:c>
      <x:c r="M513" s="9" t="str">
        <x:v>Review required</x:v>
      </x:c>
      <x:c r="N513" s="9" t="str">
        <x:v>Product, variant, gender or year terms differ between URLs; Concentration not explicit on both saved identities</x:v>
      </x:c>
      <x:c r="O513" s="9" t="str">
        <x:v>https://www.parfumo.com/Perfumes/Xerjoff/via-cavour-1</x:v>
      </x:c>
      <x:c r="P513" s="9" t="str">
        <x:v>https://www.fragrantica.com/perfume/Xerjoff/Via-Cavour-I-47871.html</x:v>
      </x:c>
      <x:c r="Q513" s="9" t="str">
        <x:v>https://media.parfumo.com/perfumes/00/00d93b-via-cavour-1-xerjoff_1200.jpg?width=480&amp;aspect_ratio=1:1</x:v>
      </x:c>
      <x:c r="R513" s="9" t="str">
        <x:v>https://fimgs.net/mdimg/perfume-thumbs/375x500.47871.jpg</x:v>
      </x:c>
      <x:c r="S513" s="9" t="str">
        <x:v>Via Cavour 1</x:v>
      </x:c>
      <x:c r="T513" s="11" t="str">
        <x:v>2017</x:v>
      </x:c>
      <x:c r="U513" s="10" t="n">
        <x:v>1689</x:v>
      </x:c>
      <x:c r="V513" s="14" t="n">
        <x:f>IF(AND(ISNUMBER(G513),G513&gt;0),LOG10(G513)*'Method'!$B$8,"")</x:f>
        <x:v>3.131513291070264</x:v>
      </x:c>
      <x:c r="W513" s="14" t="n">
        <x:f>IF(AND(ISNUMBER(I513),I513&gt;0),LOG10(I513)*'Method'!$B$9,"")</x:f>
        <x:v>2.3571618120104563</x:v>
      </x:c>
      <x:c r="X513" s="10" t="str">
        <x:f>IF(ISNUMBER(J513),SUM(G513,I513),"")</x:f>
      </x:c>
      <x:c r="Y513" s="10" t="str">
        <x:f>IF(ISNUMBER(K513),COUNTIFS($K$7:$K$1929,"&gt;"&amp;K513)+1,"")</x:f>
      </x:c>
      <x:c r="Z513" s="9" t="str"/>
      <x:c r="AA513" s="15" t="n">
        <x:v>46108</x:v>
      </x:c>
      <x:c r="AB513" s="9" t="str">
        <x:v>Unknown</x:v>
      </x:c>
    </x:row>
    <x:row r="514" ht="50" customHeight="1">
      <x:c r="A514" s="10" t="n">
        <x:f>IF(ISNUMBER(F514),RANK(F514,$F$7:$F$1929,0),"")</x:f>
        <x:v>404</x:v>
      </x:c>
      <x:c r="B514" s="9" t="str">
        <x:v>Penhaligon’s</x:v>
      </x:c>
      <x:c r="C514" s="9" t="str">
        <x:v>The Omniscient Mister Thompson</x:v>
      </x:c>
      <x:c r="D514" s="9" t="str">
        <x:v>Not recorded</x:v>
      </x:c>
      <x:c r="E514" s="11" t="n">
        <x:v>2023</x:v>
      </x:c>
      <x:c r="F514" s="13" t="n">
        <x:v>8.1</x:v>
      </x:c>
      <x:c r="G514" s="10" t="n">
        <x:v>401</x:v>
      </x:c>
      <x:c r="H514" s="12" t="n">
        <x:v>4.17</x:v>
      </x:c>
      <x:c r="I514" s="10" t="n">
        <x:v>1326</x:v>
      </x:c>
      <x:c r="J514" s="12" t="str">
        <x:f>IF(AND(M514="URL identity aligns",ISNUMBER(F514),ISNUMBER(H514),G514&gt;0,I514&gt;0,SUM(V514:W514)&gt;0),(F514*V514+((H514-1)/4*10)*W514)/SUM(V514:W514),"")</x:f>
      </x:c>
      <x:c r="K514" s="12" t="str">
        <x:f>IF(ISNUMBER(J514),(X514*J514+'Method'!$B$10*'Method'!$B$11)/(X514+'Method'!$B$10),"")</x:f>
      </x:c>
      <x:c r="L514" s="10" t="str">
        <x:f>IF(ISNUMBER(J514),COUNTIFS($J$7:$J$1929,"&gt;"&amp;J514)+1,"")</x:f>
      </x:c>
      <x:c r="M514" s="9" t="str">
        <x:v>Review required</x:v>
      </x:c>
      <x:c r="N514" s="9" t="str">
        <x:v>Brand differs between product URLs; Export brand differs from Parfumo URL; Product, variant, gender or year terms differ between URLs; Concentration not explicit on both saved identities</x:v>
      </x:c>
      <x:c r="O514" s="9" t="str">
        <x:v>https://www.parfumo.com/Perfumes/Penhaligons/the-omniscient-mister-thompson</x:v>
      </x:c>
      <x:c r="P514" s="9" t="str">
        <x:v>https://www.fragrantica.com/perfume/Penhaligon-s/The-Omniscient-Mr-Thompson-84254.html</x:v>
      </x:c>
      <x:c r="Q514" s="9" t="str">
        <x:v>https://media.parfumo.com/perfumes/2a/2a8018-the-omniscient-mister-thompson-penhaligon-s_1200.jpg?width=720&amp;aspect_ratio=1:1</x:v>
      </x:c>
      <x:c r="R514" s="9" t="str">
        <x:v>https://fimgs.net/mdimg/perfume-thumbs/375x500.84254.jpg</x:v>
      </x:c>
      <x:c r="S514" s="9" t="str">
        <x:v>The Omniscient Mister Thompson Penhaligon's</x:v>
      </x:c>
      <x:c r="T514" s="11" t="str">
        <x:v>2023</x:v>
      </x:c>
      <x:c r="U514" s="10" t="n">
        <x:v>115</x:v>
      </x:c>
      <x:c r="V514" s="14" t="n">
        <x:f>IF(AND(ISNUMBER(G514),G514&gt;0),LOG10(G514)*'Method'!$B$8,"")</x:f>
        <x:v>3.1237732471442157</x:v>
      </x:c>
      <x:c r="W514" s="14" t="n">
        <x:f>IF(AND(ISNUMBER(I514),I514&gt;0),LOG10(I514)*'Method'!$B$9,"")</x:f>
        <x:v>2.4980348192550004</x:v>
      </x:c>
      <x:c r="X514" s="10" t="str">
        <x:f>IF(ISNUMBER(J514),SUM(G514,I514),"")</x:f>
      </x:c>
      <x:c r="Y514" s="10" t="str">
        <x:f>IF(ISNUMBER(K514),COUNTIFS($K$7:$K$1929,"&gt;"&amp;K514)+1,"")</x:f>
      </x:c>
      <x:c r="Z514" s="9" t="str">
        <x:v>Removed repeated brand suffix from display name</x:v>
      </x:c>
      <x:c r="AA514" s="15" t="n">
        <x:v>46108</x:v>
      </x:c>
      <x:c r="AB514" s="9" t="str">
        <x:v>Unknown</x:v>
      </x:c>
    </x:row>
    <x:row r="515" ht="50" customHeight="1">
      <x:c r="A515" s="10" t="n">
        <x:f>IF(ISNUMBER(F515),RANK(F515,$F$7:$F$1929,0),"")</x:f>
        <x:v>404</x:v>
      </x:c>
      <x:c r="B515" s="9" t="str">
        <x:v>Giorgio Armani</x:v>
      </x:c>
      <x:c r="C515" s="9" t="str">
        <x:v>Armani Privé - Myrrhe Impériale</x:v>
      </x:c>
      <x:c r="D515" s="9" t="str">
        <x:v>Not recorded</x:v>
      </x:c>
      <x:c r="E515" s="11" t="n">
        <x:v>2013</x:v>
      </x:c>
      <x:c r="F515" s="13" t="n">
        <x:v>8.1</x:v>
      </x:c>
      <x:c r="G515" s="10" t="n">
        <x:v>397</x:v>
      </x:c>
      <x:c r="H515" s="12" t="n">
        <x:v>4.45</x:v>
      </x:c>
      <x:c r="I515" s="10" t="n">
        <x:v>1293</x:v>
      </x:c>
      <x:c r="J515" s="12" t="str">
        <x:f>IF(AND(M515="URL identity aligns",ISNUMBER(F515),ISNUMBER(H515),G515&gt;0,I515&gt;0,SUM(V515:W515)&gt;0),(F515*V515+((H515-1)/4*10)*W515)/SUM(V515:W515),"")</x:f>
      </x:c>
      <x:c r="K515" s="12" t="str">
        <x:f>IF(ISNUMBER(J515),(X515*J515+'Method'!$B$10*'Method'!$B$11)/(X515+'Method'!$B$10),"")</x:f>
      </x:c>
      <x:c r="L515" s="10" t="str">
        <x:f>IF(ISNUMBER(J515),COUNTIFS($J$7:$J$1929,"&gt;"&amp;J515)+1,"")</x:f>
      </x:c>
      <x:c r="M515" s="9" t="str">
        <x:v>Review required</x:v>
      </x:c>
      <x:c r="N515" s="9" t="str">
        <x:v>Product, variant, gender or year terms differ between URLs; Concentration not explicit on both saved identities</x:v>
      </x:c>
      <x:c r="O515" s="9" t="str">
        <x:v>https://www.parfumo.com/Perfumes/Giorgio_Armani/Armani_Prive_Myrrhe_Imperiale</x:v>
      </x:c>
      <x:c r="P515" s="9" t="str">
        <x:v>https://www.fragrantica.com/perfume/Giorgio-Armani/Myrrhe-Imperiale-21403.html</x:v>
      </x:c>
      <x:c r="Q515" s="9" t="str">
        <x:v>https://media.parfumo.com/perfumes/36/360c92-armani-prive-myrrhe-imperiale-giorgio-armani_1200.jpg?width=720&amp;aspect_ratio=1:1</x:v>
      </x:c>
      <x:c r="R515" s="9" t="str">
        <x:v>https://fimgs.net/mdimg/perfume-thumbs/375x500.21403.jpg</x:v>
      </x:c>
      <x:c r="S515" s="9" t="str">
        <x:v>Armani Privé - Myrrhe Impériale</x:v>
      </x:c>
      <x:c r="T515" s="11" t="str">
        <x:v>2013</x:v>
      </x:c>
      <x:c r="U515" s="10" t="n">
        <x:v>856</x:v>
      </x:c>
      <x:c r="V515" s="14" t="n">
        <x:f>IF(AND(ISNUMBER(G515),G515&gt;0),LOG10(G515)*'Method'!$B$8,"")</x:f>
        <x:v>3.118548608115744</x:v>
      </x:c>
      <x:c r="W515" s="14" t="n">
        <x:f>IF(AND(ISNUMBER(I515),I515&gt;0),LOG10(I515)*'Method'!$B$9,"")</x:f>
        <x:v>2.489278819904312</x:v>
      </x:c>
      <x:c r="X515" s="10" t="str">
        <x:f>IF(ISNUMBER(J515),SUM(G515,I515),"")</x:f>
      </x:c>
      <x:c r="Y515" s="10" t="str">
        <x:f>IF(ISNUMBER(K515),COUNTIFS($K$7:$K$1929,"&gt;"&amp;K515)+1,"")</x:f>
      </x:c>
      <x:c r="Z515" s="9" t="str"/>
      <x:c r="AA515" s="15" t="n">
        <x:v>46108</x:v>
      </x:c>
      <x:c r="AB515" s="9" t="str">
        <x:v>Unknown</x:v>
      </x:c>
    </x:row>
    <x:row r="516" ht="50" customHeight="1">
      <x:c r="A516" s="10" t="n">
        <x:f>IF(ISNUMBER(F516),RANK(F516,$F$7:$F$1929,0),"")</x:f>
        <x:v>404</x:v>
      </x:c>
      <x:c r="B516" s="9" t="str">
        <x:v>Xerjoff</x:v>
      </x:c>
      <x:c r="C516" s="9" t="str">
        <x:v>Golden Moka</x:v>
      </x:c>
      <x:c r="D516" s="9" t="str">
        <x:v>Not recorded</x:v>
      </x:c>
      <x:c r="E516" s="11" t="n">
        <x:v>2018</x:v>
      </x:c>
      <x:c r="F516" s="13" t="n">
        <x:v>8.1</x:v>
      </x:c>
      <x:c r="G516" s="10" t="n">
        <x:v>381</x:v>
      </x:c>
      <x:c r="H516" s="12" t="n">
        <x:v>4.11</x:v>
      </x:c>
      <x:c r="I516" s="10" t="n">
        <x:v>467</x:v>
      </x:c>
      <x:c r="J516" s="12" t="str">
        <x:f>IF(AND(M516="URL identity aligns",ISNUMBER(F516),ISNUMBER(H516),G516&gt;0,I516&gt;0,SUM(V516:W516)&gt;0),(F516*V516+((H516-1)/4*10)*W516)/SUM(V516:W516),"")</x:f>
      </x:c>
      <x:c r="K516" s="12" t="str">
        <x:f>IF(ISNUMBER(J516),(X516*J516+'Method'!$B$10*'Method'!$B$11)/(X516+'Method'!$B$10),"")</x:f>
      </x:c>
      <x:c r="L516" s="10" t="str">
        <x:f>IF(ISNUMBER(J516),COUNTIFS($J$7:$J$1929,"&gt;"&amp;J516)+1,"")</x:f>
      </x:c>
      <x:c r="M516" s="9" t="str">
        <x:v>Review required</x:v>
      </x:c>
      <x:c r="N516" s="9" t="str">
        <x:v>Concentration not explicit on both saved identities</x:v>
      </x:c>
      <x:c r="O516" s="9" t="str">
        <x:v>https://www.parfumo.com/Perfumes/Xerjoff/golden-moka</x:v>
      </x:c>
      <x:c r="P516" s="9" t="str">
        <x:v>https://www.fragrantica.com/perfume/Xerjoff/Golden-Moka-51727.html</x:v>
      </x:c>
      <x:c r="Q516" s="9" t="str">
        <x:v>https://media.parfumo.com/perfumes/22/223102-golden-moka-xerjoff_1200.jpg?width=480&amp;aspect_ratio=1:1</x:v>
      </x:c>
      <x:c r="R516" s="9" t="str">
        <x:v>https://fimgs.net/mdimg/perfume-thumbs/375x500.51727.jpg</x:v>
      </x:c>
      <x:c r="S516" s="9" t="str">
        <x:v>Golden Moka</x:v>
      </x:c>
      <x:c r="T516" s="11" t="str">
        <x:v>2018</x:v>
      </x:c>
      <x:c r="U516" s="10" t="n">
        <x:v>138</x:v>
      </x:c>
      <x:c r="V516" s="14" t="n">
        <x:f>IF(AND(ISNUMBER(G516),G516&gt;0),LOG10(G516)*'Method'!$B$8,"")</x:f>
        <x:v>3.097109970810744</x:v>
      </x:c>
      <x:c r="W516" s="14" t="n">
        <x:f>IF(AND(ISNUMBER(I516),I516&gt;0),LOG10(I516)*'Method'!$B$9,"")</x:f>
        <x:v>2.135453504452888</x:v>
      </x:c>
      <x:c r="X516" s="10" t="str">
        <x:f>IF(ISNUMBER(J516),SUM(G516,I516),"")</x:f>
      </x:c>
      <x:c r="Y516" s="10" t="str">
        <x:f>IF(ISNUMBER(K516),COUNTIFS($K$7:$K$1929,"&gt;"&amp;K516)+1,"")</x:f>
      </x:c>
      <x:c r="Z516" s="9" t="str"/>
      <x:c r="AA516" s="15" t="n">
        <x:v>46108</x:v>
      </x:c>
      <x:c r="AB516" s="9" t="str">
        <x:v>Unknown</x:v>
      </x:c>
    </x:row>
    <x:row r="517" ht="50" customHeight="1">
      <x:c r="A517" s="10" t="n">
        <x:f>IF(ISNUMBER(F517),RANK(F517,$F$7:$F$1929,0),"")</x:f>
        <x:v>404</x:v>
      </x:c>
      <x:c r="B517" s="9" t="str">
        <x:v>Serge Lutens</x:v>
      </x:c>
      <x:c r="C517" s="9" t="str">
        <x:v>Écrin de fumée</x:v>
      </x:c>
      <x:c r="D517" s="9" t="str">
        <x:v>Not recorded</x:v>
      </x:c>
      <x:c r="E517" s="11" t="n">
        <x:v>2023</x:v>
      </x:c>
      <x:c r="F517" s="13" t="n">
        <x:v>8.1</x:v>
      </x:c>
      <x:c r="G517" s="10" t="n">
        <x:v>380</x:v>
      </x:c>
      <x:c r="H517" s="12" t="n">
        <x:v>4.16</x:v>
      </x:c>
      <x:c r="I517" s="10" t="n">
        <x:v>1608</x:v>
      </x:c>
      <x:c r="J517" s="12" t="str">
        <x:f>IF(AND(M517="URL identity aligns",ISNUMBER(F517),ISNUMBER(H517),G517&gt;0,I517&gt;0,SUM(V517:W517)&gt;0),(F517*V517+((H517-1)/4*10)*W517)/SUM(V517:W517),"")</x:f>
      </x:c>
      <x:c r="K517" s="12" t="str">
        <x:f>IF(ISNUMBER(J517),(X517*J517+'Method'!$B$10*'Method'!$B$11)/(X517+'Method'!$B$10),"")</x:f>
      </x:c>
      <x:c r="L517" s="10" t="str">
        <x:f>IF(ISNUMBER(J517),COUNTIFS($J$7:$J$1929,"&gt;"&amp;J517)+1,"")</x:f>
      </x:c>
      <x:c r="M517" s="9" t="str">
        <x:v>Review required</x:v>
      </x:c>
      <x:c r="N517" s="9" t="str">
        <x:v>Concentration not explicit on both saved identities</x:v>
      </x:c>
      <x:c r="O517" s="9" t="str">
        <x:v>https://www.parfumo.com/Perfumes/Serge_Lutens/ecrin-de-fumee</x:v>
      </x:c>
      <x:c r="P517" s="9" t="str">
        <x:v>https://www.fragrantica.com/perfume/Serge-Lutens/Ecrin-de-Fumee-79576.html</x:v>
      </x:c>
      <x:c r="Q517" s="9" t="str">
        <x:v>https://media.parfumo.com/perfumes/c6/c6d744-ecrin-de-fumee-serge-lutens_1200.jpg?width=720&amp;aspect_ratio=1:1</x:v>
      </x:c>
      <x:c r="R517" s="9" t="str">
        <x:v>https://fimgs.net/mdimg/perfume-thumbs/375x500.79576.jpg</x:v>
      </x:c>
      <x:c r="S517" s="9" t="str">
        <x:v>Écrin de fumée</x:v>
      </x:c>
      <x:c r="T517" s="11" t="str">
        <x:v>2023</x:v>
      </x:c>
      <x:c r="U517" s="10" t="n">
        <x:v>263</x:v>
      </x:c>
      <x:c r="V517" s="14" t="n">
        <x:f>IF(AND(ISNUMBER(G517),G517&gt;0),LOG10(G517)*'Method'!$B$8,"")</x:f>
        <x:v>3.095740315940172</x:v>
      </x:c>
      <x:c r="W517" s="14" t="n">
        <x:f>IF(AND(ISNUMBER(I517),I517&gt;0),LOG10(I517)*'Method'!$B$9,"")</x:f>
        <x:v>2.565028835529944</x:v>
      </x:c>
      <x:c r="X517" s="10" t="str">
        <x:f>IF(ISNUMBER(J517),SUM(G517,I517),"")</x:f>
      </x:c>
      <x:c r="Y517" s="10" t="str">
        <x:f>IF(ISNUMBER(K517),COUNTIFS($K$7:$K$1929,"&gt;"&amp;K517)+1,"")</x:f>
      </x:c>
      <x:c r="Z517" s="9" t="str"/>
      <x:c r="AA517" s="15" t="n">
        <x:v>46108</x:v>
      </x:c>
      <x:c r="AB517" s="9" t="str">
        <x:v>Unknown</x:v>
      </x:c>
    </x:row>
    <x:row r="518" ht="50" customHeight="1">
      <x:c r="A518" s="10" t="n">
        <x:f>IF(ISNUMBER(F518),RANK(F518,$F$7:$F$1929,0),"")</x:f>
        <x:v>404</x:v>
      </x:c>
      <x:c r="B518" s="9" t="str">
        <x:v>Amouage</x:v>
      </x:c>
      <x:c r="C518" s="9" t="str">
        <x:v>Opus XII - Rose Incense</x:v>
      </x:c>
      <x:c r="D518" s="9" t="str">
        <x:v>Not recorded</x:v>
      </x:c>
      <x:c r="E518" s="11" t="n">
        <x:v>2019</x:v>
      </x:c>
      <x:c r="F518" s="13" t="n">
        <x:v>8.1</x:v>
      </x:c>
      <x:c r="G518" s="10" t="n">
        <x:v>361</x:v>
      </x:c>
      <x:c r="H518" s="12" t="n">
        <x:v>4.21</x:v>
      </x:c>
      <x:c r="I518" s="10" t="n">
        <x:v>904</x:v>
      </x:c>
      <x:c r="J518" s="12" t="str">
        <x:f>IF(AND(M518="URL identity aligns",ISNUMBER(F518),ISNUMBER(H518),G518&gt;0,I518&gt;0,SUM(V518:W518)&gt;0),(F518*V518+((H518-1)/4*10)*W518)/SUM(V518:W518),"")</x:f>
      </x:c>
      <x:c r="K518" s="12" t="str">
        <x:f>IF(ISNUMBER(J518),(X518*J518+'Method'!$B$10*'Method'!$B$11)/(X518+'Method'!$B$10),"")</x:f>
      </x:c>
      <x:c r="L518" s="10" t="str">
        <x:f>IF(ISNUMBER(J518),COUNTIFS($J$7:$J$1929,"&gt;"&amp;J518)+1,"")</x:f>
      </x:c>
      <x:c r="M518" s="9" t="str">
        <x:v>Review required</x:v>
      </x:c>
      <x:c r="N518" s="9" t="str">
        <x:v>Concentration not explicit on both saved identities</x:v>
      </x:c>
      <x:c r="O518" s="9" t="str">
        <x:v>https://www.parfumo.com/Perfumes/Amouage/opus-xii-rose-incense</x:v>
      </x:c>
      <x:c r="P518" s="9" t="str">
        <x:v>https://www.fragrantica.com/perfume/Amouage/Opus-XII-Rose-Incense-74282.html</x:v>
      </x:c>
      <x:c r="Q518" s="9" t="str">
        <x:v>https://media.parfumo.com/perfumes/e8/e8c3f3-opus-xii-rose-incense-amouage_1200.jpg?width=720&amp;aspect_ratio=1:1</x:v>
      </x:c>
      <x:c r="R518" s="9" t="str">
        <x:v>https://fimgs.net/mdimg/perfume-thumbs/375x500.74282.jpg</x:v>
      </x:c>
      <x:c r="S518" s="9" t="str">
        <x:v>Opus XII - Rose Incense</x:v>
      </x:c>
      <x:c r="T518" s="11" t="str">
        <x:v>2019</x:v>
      </x:c>
      <x:c r="U518" s="10" t="n">
        <x:v>1605</x:v>
      </x:c>
      <x:c r="V518" s="14" t="n">
        <x:f>IF(AND(ISNUMBER(G518),G518&gt;0),LOG10(G518)*'Method'!$B$8,"")</x:f>
        <x:v>3.069008642286792</x:v>
      </x:c>
      <x:c r="W518" s="14" t="n">
        <x:f>IF(AND(ISNUMBER(I518),I518&gt;0),LOG10(I518)*'Method'!$B$9,"")</x:f>
        <x:v>2.3649347443802884</x:v>
      </x:c>
      <x:c r="X518" s="10" t="str">
        <x:f>IF(ISNUMBER(J518),SUM(G518,I518),"")</x:f>
      </x:c>
      <x:c r="Y518" s="10" t="str">
        <x:f>IF(ISNUMBER(K518),COUNTIFS($K$7:$K$1929,"&gt;"&amp;K518)+1,"")</x:f>
      </x:c>
      <x:c r="Z518" s="9" t="str"/>
      <x:c r="AA518" s="15" t="n">
        <x:v>46108</x:v>
      </x:c>
      <x:c r="AB518" s="9" t="str">
        <x:v>Unknown</x:v>
      </x:c>
    </x:row>
    <x:row r="519" ht="50" customHeight="1">
      <x:c r="A519" s="10" t="n">
        <x:f>IF(ISNUMBER(F519),RANK(F519,$F$7:$F$1929,0),"")</x:f>
        <x:v>404</x:v>
      </x:c>
      <x:c r="B519" s="9" t="str">
        <x:v>French Avenue</x:v>
      </x:c>
      <x:c r="C519" s="9" t="str">
        <x:v>Pinnace</x:v>
      </x:c>
      <x:c r="D519" s="9" t="str">
        <x:v>Not recorded</x:v>
      </x:c>
      <x:c r="E519" s="11" t="n">
        <x:v>2024</x:v>
      </x:c>
      <x:c r="F519" s="13" t="n">
        <x:v>8.1</x:v>
      </x:c>
      <x:c r="G519" s="10" t="n">
        <x:v>351</x:v>
      </x:c>
      <x:c r="H519" s="12" t="n">
        <x:v>4.08</x:v>
      </x:c>
      <x:c r="I519" s="10" t="n">
        <x:v>551</x:v>
      </x:c>
      <x:c r="J519" s="12" t="str">
        <x:f>IF(AND(M519="URL identity aligns",ISNUMBER(F519),ISNUMBER(H519),G519&gt;0,I519&gt;0,SUM(V519:W519)&gt;0),(F519*V519+((H519-1)/4*10)*W519)/SUM(V519:W519),"")</x:f>
      </x:c>
      <x:c r="K519" s="12" t="str">
        <x:f>IF(ISNUMBER(J519),(X519*J519+'Method'!$B$10*'Method'!$B$11)/(X519+'Method'!$B$10),"")</x:f>
      </x:c>
      <x:c r="L519" s="10" t="str">
        <x:f>IF(ISNUMBER(J519),COUNTIFS($J$7:$J$1929,"&gt;"&amp;J519)+1,"")</x:f>
      </x:c>
      <x:c r="M519" s="9" t="str">
        <x:v>Review required</x:v>
      </x:c>
      <x:c r="N519" s="9" t="str">
        <x:v>Concentration not explicit on both saved identities</x:v>
      </x:c>
      <x:c r="O519" s="9" t="str">
        <x:v>https://www.parfumo.com/Perfumes/french-avenue/pinnace</x:v>
      </x:c>
      <x:c r="P519" s="9" t="str">
        <x:v>https://www.fragrantica.com/perfume/French-Avenue/Pinnace-94701.html</x:v>
      </x:c>
      <x:c r="Q519" s="9" t="str">
        <x:v>https://media.parfumo.com/perfumes/6e/6e7e96_pinnace-french-avenue_1200.jpg?width=720&amp;aspect_ratio=1:1</x:v>
      </x:c>
      <x:c r="R519" s="9" t="str">
        <x:v>https://fimgs.net/mdimg/perfume-thumbs/375x500.94701.jpg</x:v>
      </x:c>
      <x:c r="S519" s="9" t="str">
        <x:v>Pinnace</x:v>
      </x:c>
      <x:c r="T519" s="11" t="str">
        <x:v>2024</x:v>
      </x:c>
      <x:c r="U519" s="10" t="n">
        <x:v>1259</x:v>
      </x:c>
      <x:c r="V519" s="14" t="n">
        <x:f>IF(AND(ISNUMBER(G519),G519&gt;0),LOG10(G519)*'Method'!$B$8,"")</x:f>
        <x:v>3.054368539758984</x:v>
      </x:c>
      <x:c r="W519" s="14" t="n">
        <x:f>IF(AND(ISNUMBER(I519),I519&gt;0),LOG10(I519)*'Method'!$B$9,"")</x:f>
        <x:v>2.1929212790814243</x:v>
      </x:c>
      <x:c r="X519" s="10" t="str">
        <x:f>IF(ISNUMBER(J519),SUM(G519,I519),"")</x:f>
      </x:c>
      <x:c r="Y519" s="10" t="str">
        <x:f>IF(ISNUMBER(K519),COUNTIFS($K$7:$K$1929,"&gt;"&amp;K519)+1,"")</x:f>
      </x:c>
      <x:c r="Z519" s="9" t="str"/>
      <x:c r="AA519" s="15" t="n">
        <x:v>46108</x:v>
      </x:c>
      <x:c r="AB519" s="9" t="str">
        <x:v>Unknown</x:v>
      </x:c>
    </x:row>
    <x:row r="520" ht="50" customHeight="1">
      <x:c r="A520" s="10" t="n">
        <x:f>IF(ISNUMBER(F520),RANK(F520,$F$7:$F$1929,0),"")</x:f>
        <x:v>404</x:v>
      </x:c>
      <x:c r="B520" s="9" t="str">
        <x:v>Tom Ford</x:v>
      </x:c>
      <x:c r="C520" s="9" t="str">
        <x:v>Lavender Extrême</x:v>
      </x:c>
      <x:c r="D520" s="9" t="str">
        <x:v>Not recorded</x:v>
      </x:c>
      <x:c r="E520" s="11" t="n">
        <x:v>2019</x:v>
      </x:c>
      <x:c r="F520" s="13" t="n">
        <x:v>8.1</x:v>
      </x:c>
      <x:c r="G520" s="10" t="n">
        <x:v>350</x:v>
      </x:c>
      <x:c r="H520" s="12" t="n">
        <x:v>4.12</x:v>
      </x:c>
      <x:c r="I520" s="10" t="n">
        <x:v>1256</x:v>
      </x:c>
      <x:c r="J520" s="12" t="str">
        <x:f>IF(AND(M520="URL identity aligns",ISNUMBER(F520),ISNUMBER(H520),G520&gt;0,I520&gt;0,SUM(V520:W520)&gt;0),(F520*V520+((H520-1)/4*10)*W520)/SUM(V520:W520),"")</x:f>
      </x:c>
      <x:c r="K520" s="12" t="str">
        <x:f>IF(ISNUMBER(J520),(X520*J520+'Method'!$B$10*'Method'!$B$11)/(X520+'Method'!$B$10),"")</x:f>
      </x:c>
      <x:c r="L520" s="10" t="str">
        <x:f>IF(ISNUMBER(J520),COUNTIFS($J$7:$J$1929,"&gt;"&amp;J520)+1,"")</x:f>
      </x:c>
      <x:c r="M520" s="9" t="str">
        <x:v>Review required</x:v>
      </x:c>
      <x:c r="N520" s="9" t="str">
        <x:v>Product, variant, gender or year terms differ between URLs; Concentration not explicit on both saved identities</x:v>
      </x:c>
      <x:c r="O520" s="9" t="str">
        <x:v>https://www.parfumo.com/Perfumes/Tom_Ford/Lavender_Extrme</x:v>
      </x:c>
      <x:c r="P520" s="9" t="str">
        <x:v>https://www.fragrantica.com/perfume/Tom-Ford/Lavender-Extreme-54381.html</x:v>
      </x:c>
      <x:c r="Q520" s="9" t="str">
        <x:v>https://media.parfumo.com/perfumes/7d/7d34ce-lavender-extreme-tom-ford_1200.jpg?width=720&amp;aspect_ratio=1:1</x:v>
      </x:c>
      <x:c r="R520" s="9" t="str">
        <x:v>https://fimgs.net/mdimg/perfume-thumbs/375x500.54381.jpg</x:v>
      </x:c>
      <x:c r="S520" s="9" t="str">
        <x:v>Lavender Extrême</x:v>
      </x:c>
      <x:c r="T520" s="11" t="str">
        <x:v>2019</x:v>
      </x:c>
      <x:c r="U520" s="10" t="n">
        <x:v>185</x:v>
      </x:c>
      <x:c r="V520" s="14" t="n">
        <x:f>IF(AND(ISNUMBER(G520),G520&gt;0),LOG10(G520)*'Method'!$B$8,"")</x:f>
        <x:v>3.0528816532203362</x:v>
      </x:c>
      <x:c r="W520" s="14" t="n">
        <x:f>IF(AND(ISNUMBER(I520),I520&gt;0),LOG10(I520)*'Method'!$B$9,"")</x:f>
        <x:v>2.479191711520944</x:v>
      </x:c>
      <x:c r="X520" s="10" t="str">
        <x:f>IF(ISNUMBER(J520),SUM(G520,I520),"")</x:f>
      </x:c>
      <x:c r="Y520" s="10" t="str">
        <x:f>IF(ISNUMBER(K520),COUNTIFS($K$7:$K$1929,"&gt;"&amp;K520)+1,"")</x:f>
      </x:c>
      <x:c r="Z520" s="9" t="str"/>
      <x:c r="AA520" s="15" t="n">
        <x:v>46108</x:v>
      </x:c>
      <x:c r="AB520" s="9" t="str">
        <x:v>Unknown</x:v>
      </x:c>
    </x:row>
    <x:row r="521" ht="50" customHeight="1">
      <x:c r="A521" s="10" t="n">
        <x:f>IF(ISNUMBER(F521),RANK(F521,$F$7:$F$1929,0),"")</x:f>
        <x:v>404</x:v>
      </x:c>
      <x:c r="B521" s="9" t="str">
        <x:v>Dior</x:v>
      </x:c>
      <x:c r="C521" s="9" t="str">
        <x:v>Fahrenheit Absolute</x:v>
      </x:c>
      <x:c r="D521" s="9" t="str">
        <x:v>Absolu</x:v>
      </x:c>
      <x:c r="E521" s="11" t="n">
        <x:v>2009</x:v>
      </x:c>
      <x:c r="F521" s="13" t="n">
        <x:v>8.1</x:v>
      </x:c>
      <x:c r="G521" s="10" t="n">
        <x:v>343</x:v>
      </x:c>
      <x:c r="H521" s="12" t="n">
        <x:v>4.29</x:v>
      </x:c>
      <x:c r="I521" s="10" t="n">
        <x:v>2280</x:v>
      </x:c>
      <x:c r="J521" s="12" t="str">
        <x:f>IF(AND(M521="URL identity aligns",ISNUMBER(F521),ISNUMBER(H521),G521&gt;0,I521&gt;0,SUM(V521:W521)&gt;0),(F521*V521+((H521-1)/4*10)*W521)/SUM(V521:W521),"")</x:f>
      </x:c>
      <x:c r="K521" s="12" t="str">
        <x:f>IF(ISNUMBER(J521),(X521*J521+'Method'!$B$10*'Method'!$B$11)/(X521+'Method'!$B$10),"")</x:f>
      </x:c>
      <x:c r="L521" s="10" t="str">
        <x:f>IF(ISNUMBER(J521),COUNTIFS($J$7:$J$1929,"&gt;"&amp;J521)+1,"")</x:f>
      </x:c>
      <x:c r="M521" s="9" t="str">
        <x:v>Review required</x:v>
      </x:c>
      <x:c r="N521" s="9" t="str">
        <x:v>Concentration not explicit on both saved identities</x:v>
      </x:c>
      <x:c r="O521" s="9" t="str">
        <x:v>https://www.parfumo.com/Perfumes/Dior/Fahrenheit_Absolute</x:v>
      </x:c>
      <x:c r="P521" s="9" t="str">
        <x:v>https://www.fragrantica.com/perfume/Dior/Fahrenheit-Absolute-6555.html</x:v>
      </x:c>
      <x:c r="Q521" s="9" t="str">
        <x:v>https://media.parfumo.com/perfumes/f2/f28068-fahrenheit-absolute-dior_1200.jpg?width=720&amp;aspect_ratio=1:1</x:v>
      </x:c>
      <x:c r="R521" s="9" t="str">
        <x:v>https://fimgs.net/mdimg/perfume-thumbs/375x500.6555.jpg</x:v>
      </x:c>
      <x:c r="S521" s="9" t="str">
        <x:v>Fahrenheit Absolute</x:v>
      </x:c>
      <x:c r="T521" s="11" t="str">
        <x:v>2009</x:v>
      </x:c>
      <x:c r="U521" s="10" t="n">
        <x:v>1509</x:v>
      </x:c>
      <x:c r="V521" s="14" t="n">
        <x:f>IF(AND(ISNUMBER(G521),G521&gt;0),LOG10(G521)*'Method'!$B$8,"")</x:f>
        <x:v>3.042352944051324</x:v>
      </x:c>
      <x:c r="W521" s="14" t="n">
        <x:f>IF(AND(ISNUMBER(I521),I521&gt;0),LOG10(I521)*'Method'!$B$9,"")</x:f>
        <x:v>2.68634787760036</x:v>
      </x:c>
      <x:c r="X521" s="10" t="str">
        <x:f>IF(ISNUMBER(J521),SUM(G521,I521),"")</x:f>
      </x:c>
      <x:c r="Y521" s="10" t="str">
        <x:f>IF(ISNUMBER(K521),COUNTIFS($K$7:$K$1929,"&gt;"&amp;K521)+1,"")</x:f>
      </x:c>
      <x:c r="Z521" s="9" t="str"/>
      <x:c r="AA521" s="15" t="n">
        <x:v>46108</x:v>
      </x:c>
      <x:c r="AB521" s="9" t="str">
        <x:v>Unknown</x:v>
      </x:c>
    </x:row>
    <x:row r="522" ht="50" customHeight="1">
      <x:c r="A522" s="10" t="n">
        <x:f>IF(ISNUMBER(F522),RANK(F522,$F$7:$F$1929,0),"")</x:f>
        <x:v>404</x:v>
      </x:c>
      <x:c r="B522" s="9" t="str">
        <x:v>Chanel</x:v>
      </x:c>
      <x:c r="C522" s="9" t="str">
        <x:v>Pour Monsieur</x:v>
      </x:c>
      <x:c r="D522" s="9" t="str">
        <x:v>Eau de Parfum</x:v>
      </x:c>
      <x:c r="E522" s="11" t="n">
        <x:v>2014</x:v>
      </x:c>
      <x:c r="F522" s="13" t="n">
        <x:v>8.1</x:v>
      </x:c>
      <x:c r="G522" s="10" t="n">
        <x:v>341</x:v>
      </x:c>
      <x:c r="H522" s="12" t="n">
        <x:v>4.34</x:v>
      </x:c>
      <x:c r="I522" s="10" t="n">
        <x:v>856</x:v>
      </x:c>
      <x:c r="J522" s="12" t="n">
        <x:f>IF(AND(M522="URL identity aligns",ISNUMBER(F522),ISNUMBER(H522),G522&gt;0,I522&gt;0,SUM(V522:W522)&gt;0),(F522*V522+((H522-1)/4*10)*W522)/SUM(V522:W522),"")</x:f>
        <x:v>8.20890692559727</x:v>
      </x:c>
      <x:c r="K522" s="12" t="n">
        <x:f>IF(ISNUMBER(J522),(X522*J522+'Method'!$B$10*'Method'!$B$11)/(X522+'Method'!$B$10),"")</x:f>
        <x:v>8.01442614507444</x:v>
      </x:c>
      <x:c r="L522" s="10" t="n">
        <x:f>IF(ISNUMBER(J522),COUNTIFS($J$7:$J$1929,"&gt;"&amp;J522)+1,"")</x:f>
        <x:v>39</x:v>
      </x:c>
      <x:c r="M522" s="9" t="str">
        <x:v>URL identity aligns</x:v>
      </x:c>
      <x:c r="N522" s="9" t="str">
        <x:v>Brand, name tokens and concentration agree in saved URLs</x:v>
      </x:c>
      <x:c r="O522" s="9" t="str">
        <x:v>https://www.parfumo.com/Perfumes/Chanel/Pour_Monsieur_Eau_de_Parfum</x:v>
      </x:c>
      <x:c r="P522" s="9" t="str">
        <x:v>https://www.fragrantica.com/perfume/Chanel/Pour-Monsieur-Eau-de-Parfum-43001.html</x:v>
      </x:c>
      <x:c r="Q522" s="9" t="str">
        <x:v>https://media.parfumo.com/perfumes/7b/7b3044-pour-monsieur-eau-de-parfum-chanel_1200.jpg?width=720&amp;aspect_ratio=1:1</x:v>
      </x:c>
      <x:c r="R522" s="9" t="str">
        <x:v>https://fimgs.net/mdimg/perfume-thumbs/375x500.43001.jpg</x:v>
      </x:c>
      <x:c r="S522" s="9" t="str">
        <x:v>Pour Monsieur</x:v>
      </x:c>
      <x:c r="T522" s="11" t="str">
        <x:v>2014</x:v>
      </x:c>
      <x:c r="U522" s="10" t="n">
        <x:v>1917</x:v>
      </x:c>
      <x:c r="V522" s="14" t="n">
        <x:f>IF(AND(ISNUMBER(G522),G522&gt;0),LOG10(G522)*'Method'!$B$8,"")</x:f>
        <x:v>3.039305254791</x:v>
      </x:c>
      <x:c r="W522" s="14" t="n">
        <x:f>IF(AND(ISNUMBER(I522),I522&gt;0),LOG10(I522)*'Method'!$B$9,"")</x:f>
        <x:v>2.34597901174172</x:v>
      </x:c>
      <x:c r="X522" s="10" t="n">
        <x:f>IF(ISNUMBER(J522),SUM(G522,I522),"")</x:f>
        <x:v>1197</x:v>
      </x:c>
      <x:c r="Y522" s="10" t="n">
        <x:f>IF(ISNUMBER(K522),COUNTIFS($K$7:$K$1929,"&gt;"&amp;K522)+1,"")</x:f>
        <x:v>45</x:v>
      </x:c>
      <x:c r="Z522" s="9" t="str"/>
      <x:c r="AA522" s="15" t="n">
        <x:v>46108</x:v>
      </x:c>
      <x:c r="AB522" s="9" t="str">
        <x:v>Unknown</x:v>
      </x:c>
    </x:row>
    <x:row r="523" ht="50" customHeight="1">
      <x:c r="A523" s="10" t="n">
        <x:f>IF(ISNUMBER(F523),RANK(F523,$F$7:$F$1929,0),"")</x:f>
        <x:v>404</x:v>
      </x:c>
      <x:c r="B523" s="9" t="str">
        <x:v>Xerjoff</x:v>
      </x:c>
      <x:c r="C523" s="9" t="str">
        <x:v>Black Moonlight</x:v>
      </x:c>
      <x:c r="D523" s="9" t="str">
        <x:v>Not recorded</x:v>
      </x:c>
      <x:c r="E523" s="11" t="n">
        <x:v>2025</x:v>
      </x:c>
      <x:c r="F523" s="13" t="n">
        <x:v>8.1</x:v>
      </x:c>
      <x:c r="G523" s="10" t="n">
        <x:v>339</x:v>
      </x:c>
      <x:c r="H523" s="12" t="n">
        <x:v>4.12</x:v>
      </x:c>
      <x:c r="I523" s="10" t="n">
        <x:v>265</x:v>
      </x:c>
      <x:c r="J523" s="12" t="str">
        <x:f>IF(AND(M523="URL identity aligns",ISNUMBER(F523),ISNUMBER(H523),G523&gt;0,I523&gt;0,SUM(V523:W523)&gt;0),(F523*V523+((H523-1)/4*10)*W523)/SUM(V523:W523),"")</x:f>
      </x:c>
      <x:c r="K523" s="12" t="str">
        <x:f>IF(ISNUMBER(J523),(X523*J523+'Method'!$B$10*'Method'!$B$11)/(X523+'Method'!$B$10),"")</x:f>
      </x:c>
      <x:c r="L523" s="10" t="str">
        <x:f>IF(ISNUMBER(J523),COUNTIFS($J$7:$J$1929,"&gt;"&amp;J523)+1,"")</x:f>
      </x:c>
      <x:c r="M523" s="9" t="str">
        <x:v>Review required</x:v>
      </x:c>
      <x:c r="N523" s="9" t="str">
        <x:v>Product, variant, gender or year terms differ between URLs; Concentration not explicit on both saved identities</x:v>
      </x:c>
      <x:c r="O523" s="9" t="str">
        <x:v>https://www.parfumo.com/Perfumes/Xerjoff/black-moonlight</x:v>
      </x:c>
      <x:c r="P523" s="9" t="str">
        <x:v>https://www.fragrantica.com/perfume/Xerjoff/Duran-Duran-Black-Moonlight-104537.html</x:v>
      </x:c>
      <x:c r="Q523" s="9" t="str">
        <x:v>https://media.parfumo.com/perfumes/11/11aecc_black-moonlight-xerjoff_1200.jpg?width=720&amp;aspect_ratio=1:1</x:v>
      </x:c>
      <x:c r="R523" s="9" t="str">
        <x:v>https://fimgs.net/mdimg/perfume-thumbs/375x500.104537.jpg</x:v>
      </x:c>
      <x:c r="S523" s="9" t="str">
        <x:v>Black Moonlight</x:v>
      </x:c>
      <x:c r="T523" s="11" t="str">
        <x:v>2025</x:v>
      </x:c>
      <x:c r="U523" s="10" t="n">
        <x:v>1912</x:v>
      </x:c>
      <x:c r="V523" s="14" t="n">
        <x:f>IF(AND(ISNUMBER(G523),G523&gt;0),LOG10(G523)*'Method'!$B$8,"")</x:f>
        <x:v>3.0362396378436958</x:v>
      </x:c>
      <x:c r="W523" s="14" t="n">
        <x:f>IF(AND(ISNUMBER(I523),I523&gt;0),LOG10(I523)*'Method'!$B$9,"")</x:f>
        <x:v>1.938596699149448</x:v>
      </x:c>
      <x:c r="X523" s="10" t="str">
        <x:f>IF(ISNUMBER(J523),SUM(G523,I523),"")</x:f>
      </x:c>
      <x:c r="Y523" s="10" t="str">
        <x:f>IF(ISNUMBER(K523),COUNTIFS($K$7:$K$1929,"&gt;"&amp;K523)+1,"")</x:f>
      </x:c>
      <x:c r="Z523" s="9" t="str"/>
      <x:c r="AA523" s="15" t="n">
        <x:v>46108</x:v>
      </x:c>
      <x:c r="AB523" s="9" t="str">
        <x:v>Unknown</x:v>
      </x:c>
    </x:row>
    <x:row r="524" ht="50" customHeight="1">
      <x:c r="A524" s="10" t="n">
        <x:f>IF(ISNUMBER(F524),RANK(F524,$F$7:$F$1929,0),"")</x:f>
        <x:v>404</x:v>
      </x:c>
      <x:c r="B524" s="9" t="str">
        <x:v>Serge Lutens</x:v>
      </x:c>
      <x:c r="C524" s="9" t="str">
        <x:v>De profundis</x:v>
      </x:c>
      <x:c r="D524" s="9" t="str">
        <x:v>Not recorded</x:v>
      </x:c>
      <x:c r="E524" s="11" t="n">
        <x:v>2011</x:v>
      </x:c>
      <x:c r="F524" s="13" t="n">
        <x:v>8.1</x:v>
      </x:c>
      <x:c r="G524" s="10" t="n">
        <x:v>323</x:v>
      </x:c>
      <x:c r="H524" s="12" t="n">
        <x:v>4.28</x:v>
      </x:c>
      <x:c r="I524" s="10" t="n">
        <x:v>1743</x:v>
      </x:c>
      <x:c r="J524" s="12" t="str">
        <x:f>IF(AND(M524="URL identity aligns",ISNUMBER(F524),ISNUMBER(H524),G524&gt;0,I524&gt;0,SUM(V524:W524)&gt;0),(F524*V524+((H524-1)/4*10)*W524)/SUM(V524:W524),"")</x:f>
      </x:c>
      <x:c r="K524" s="12" t="str">
        <x:f>IF(ISNUMBER(J524),(X524*J524+'Method'!$B$10*'Method'!$B$11)/(X524+'Method'!$B$10),"")</x:f>
      </x:c>
      <x:c r="L524" s="10" t="str">
        <x:f>IF(ISNUMBER(J524),COUNTIFS($J$7:$J$1929,"&gt;"&amp;J524)+1,"")</x:f>
      </x:c>
      <x:c r="M524" s="9" t="str">
        <x:v>Review required</x:v>
      </x:c>
      <x:c r="N524" s="9" t="str">
        <x:v>Concentration not explicit on both saved identities</x:v>
      </x:c>
      <x:c r="O524" s="9" t="str">
        <x:v>https://www.parfumo.com/Perfumes/Serge_Lutens/De_Profundis</x:v>
      </x:c>
      <x:c r="P524" s="9" t="str">
        <x:v>https://www.fragrantica.com/perfume/Serge-Lutens/De-Profundis-13274.html</x:v>
      </x:c>
      <x:c r="Q524" s="9" t="str">
        <x:v>https://media.parfumo.com/perfumes/b5/b502ae-de-profundis-serge-lutens_1200.jpg?width=720&amp;aspect_ratio=1:1</x:v>
      </x:c>
      <x:c r="R524" s="9" t="str">
        <x:v>https://fimgs.net/mdimg/perfume-thumbs/375x500.13274.jpg</x:v>
      </x:c>
      <x:c r="S524" s="9" t="str">
        <x:v>De profundis</x:v>
      </x:c>
      <x:c r="T524" s="11" t="str">
        <x:v>2011</x:v>
      </x:c>
      <x:c r="U524" s="10" t="n">
        <x:v>738</x:v>
      </x:c>
      <x:c r="V524" s="14" t="n">
        <x:f>IF(AND(ISNUMBER(G524),G524&gt;0),LOG10(G524)*'Method'!$B$8,"")</x:f>
        <x:v>3.01104302679732</x:v>
      </x:c>
      <x:c r="W524" s="14" t="n">
        <x:f>IF(AND(ISNUMBER(I524),I524&gt;0),LOG10(I524)*'Method'!$B$9,"")</x:f>
        <x:v>2.5930379096879923</x:v>
      </x:c>
      <x:c r="X524" s="10" t="str">
        <x:f>IF(ISNUMBER(J524),SUM(G524,I524),"")</x:f>
      </x:c>
      <x:c r="Y524" s="10" t="str">
        <x:f>IF(ISNUMBER(K524),COUNTIFS($K$7:$K$1929,"&gt;"&amp;K524)+1,"")</x:f>
      </x:c>
      <x:c r="Z524" s="9" t="str"/>
      <x:c r="AA524" s="15" t="n">
        <x:v>46108</x:v>
      </x:c>
      <x:c r="AB524" s="9" t="str">
        <x:v>Unknown</x:v>
      </x:c>
    </x:row>
    <x:row r="525" ht="50" customHeight="1">
      <x:c r="A525" s="10" t="n">
        <x:f>IF(ISNUMBER(F525),RANK(F525,$F$7:$F$1929,0),"")</x:f>
        <x:v>404</x:v>
      </x:c>
      <x:c r="B525" s="9" t="str">
        <x:v>Yves Saint Laurent</x:v>
      </x:c>
      <x:c r="C525" s="9" t="str">
        <x:v>La Nuit de L'Homme Frozen Cologne</x:v>
      </x:c>
      <x:c r="D525" s="9" t="str">
        <x:v>Eau de Cologne</x:v>
      </x:c>
      <x:c r="E525" s="11" t="n">
        <x:v>2012</x:v>
      </x:c>
      <x:c r="F525" s="13" t="n">
        <x:v>8.1</x:v>
      </x:c>
      <x:c r="G525" s="10" t="n">
        <x:v>314</x:v>
      </x:c>
      <x:c r="H525" s="12" t="n">
        <x:v>4.43</x:v>
      </x:c>
      <x:c r="I525" s="10" t="n">
        <x:v>991</x:v>
      </x:c>
      <x:c r="J525" s="12" t="str">
        <x:f>IF(AND(M525="URL identity aligns",ISNUMBER(F525),ISNUMBER(H525),G525&gt;0,I525&gt;0,SUM(V525:W525)&gt;0),(F525*V525+((H525-1)/4*10)*W525)/SUM(V525:W525),"")</x:f>
      </x:c>
      <x:c r="K525" s="12" t="str">
        <x:f>IF(ISNUMBER(J525),(X525*J525+'Method'!$B$10*'Method'!$B$11)/(X525+'Method'!$B$10),"")</x:f>
      </x:c>
      <x:c r="L525" s="10" t="str">
        <x:f>IF(ISNUMBER(J525),COUNTIFS($J$7:$J$1929,"&gt;"&amp;J525)+1,"")</x:f>
      </x:c>
      <x:c r="M525" s="9" t="str">
        <x:v>Review required</x:v>
      </x:c>
      <x:c r="N525" s="9" t="str">
        <x:v>Product, variant, gender or year terms differ between URLs</x:v>
      </x:c>
      <x:c r="O525" s="9" t="str">
        <x:v>https://www.parfumo.com/Perfumes/Yves_Saint_Laurent/La_Nuit_de_Homme_Frozen_Cologne</x:v>
      </x:c>
      <x:c r="P525" s="9" t="str">
        <x:v>https://www.fragrantica.com/perfume/Yves-Saint-Laurent/La-Nuit-de-l-Homme-Frozen-Cologne-14403.html</x:v>
      </x:c>
      <x:c r="Q525" s="9" t="str">
        <x:v>https://media.parfumo.com/perfumes/2a/2a3b14-la-nuit-de-l-homme-frozen-cologne-yves-saint-laurent_1200.jpg?width=720&amp;aspect_ratio=1:1</x:v>
      </x:c>
      <x:c r="R525" s="9" t="str">
        <x:v>https://fimgs.net/mdimg/perfume-thumbs/375x500.14403.jpg</x:v>
      </x:c>
      <x:c r="S525" s="9" t="str">
        <x:v>La Nuit de L'Homme Frozen Cologne</x:v>
      </x:c>
      <x:c r="T525" s="11" t="str">
        <x:v>2012</x:v>
      </x:c>
      <x:c r="U525" s="10" t="n">
        <x:v>406</x:v>
      </x:c>
      <x:c r="V525" s="14" t="n">
        <x:f>IF(AND(ISNUMBER(G525),G525&gt;0),LOG10(G525)*'Method'!$B$8,"")</x:f>
        <x:v>2.996315577687852</x:v>
      </x:c>
      <x:c r="W525" s="14" t="n">
        <x:f>IF(AND(ISNUMBER(I525),I525&gt;0),LOG10(I525)*'Method'!$B$9,"")</x:f>
        <x:v>2.396858923588224</x:v>
      </x:c>
      <x:c r="X525" s="10" t="str">
        <x:f>IF(ISNUMBER(J525),SUM(G525,I525),"")</x:f>
      </x:c>
      <x:c r="Y525" s="10" t="str">
        <x:f>IF(ISNUMBER(K525),COUNTIFS($K$7:$K$1929,"&gt;"&amp;K525)+1,"")</x:f>
      </x:c>
      <x:c r="Z525" s="9" t="str"/>
      <x:c r="AA525" s="15" t="n">
        <x:v>46108</x:v>
      </x:c>
      <x:c r="AB525" s="9" t="str">
        <x:v>Unknown</x:v>
      </x:c>
    </x:row>
    <x:row r="526" ht="50" customHeight="1">
      <x:c r="A526" s="10" t="n">
        <x:f>IF(ISNUMBER(F526),RANK(F526,$F$7:$F$1929,0),"")</x:f>
        <x:v>404</x:v>
      </x:c>
      <x:c r="B526" s="9" t="str">
        <x:v>Penhaligon’s</x:v>
      </x:c>
      <x:c r="C526" s="9" t="str">
        <x:v>Babylon</x:v>
      </x:c>
      <x:c r="D526" s="9" t="str">
        <x:v>Not recorded</x:v>
      </x:c>
      <x:c r="E526" s="11" t="n">
        <x:v>2019</x:v>
      </x:c>
      <x:c r="F526" s="13" t="n">
        <x:v>8.1</x:v>
      </x:c>
      <x:c r="G526" s="10" t="n">
        <x:v>310</x:v>
      </x:c>
      <x:c r="H526" s="12" t="n">
        <x:v>4.24</x:v>
      </x:c>
      <x:c r="I526" s="10" t="n">
        <x:v>1276</x:v>
      </x:c>
      <x:c r="J526" s="12" t="str">
        <x:f>IF(AND(M526="URL identity aligns",ISNUMBER(F526),ISNUMBER(H526),G526&gt;0,I526&gt;0,SUM(V526:W526)&gt;0),(F526*V526+((H526-1)/4*10)*W526)/SUM(V526:W526),"")</x:f>
      </x:c>
      <x:c r="K526" s="12" t="str">
        <x:f>IF(ISNUMBER(J526),(X526*J526+'Method'!$B$10*'Method'!$B$11)/(X526+'Method'!$B$10),"")</x:f>
      </x:c>
      <x:c r="L526" s="10" t="str">
        <x:f>IF(ISNUMBER(J526),COUNTIFS($J$7:$J$1929,"&gt;"&amp;J526)+1,"")</x:f>
      </x:c>
      <x:c r="M526" s="9" t="str">
        <x:v>Review required</x:v>
      </x:c>
      <x:c r="N526" s="9" t="str">
        <x:v>Brand differs between product URLs; Export brand differs from Parfumo URL; Concentration not explicit on both saved identities</x:v>
      </x:c>
      <x:c r="O526" s="9" t="str">
        <x:v>https://www.parfumo.com/Perfumes/Penhaligons/babylon</x:v>
      </x:c>
      <x:c r="P526" s="9" t="str">
        <x:v>https://www.fragrantica.com/perfume/Penhaligon-s/Babylon-57835.html</x:v>
      </x:c>
      <x:c r="Q526" s="9" t="str">
        <x:v>https://media.parfumo.com/perfumes/1f/1fec99-babylon-penhaligon-s_1200.jpg?width=720&amp;aspect_ratio=1:1</x:v>
      </x:c>
      <x:c r="R526" s="9" t="str">
        <x:v>https://fimgs.net/mdimg/perfume-thumbs/375x500.57835.jpg</x:v>
      </x:c>
      <x:c r="S526" s="9" t="str">
        <x:v>Babylon Penhaligon's</x:v>
      </x:c>
      <x:c r="T526" s="11" t="str">
        <x:v>2019</x:v>
      </x:c>
      <x:c r="U526" s="10" t="n">
        <x:v>161</x:v>
      </x:c>
      <x:c r="V526" s="14" t="n">
        <x:f>IF(AND(ISNUMBER(G526),G526&gt;0),LOG10(G526)*'Method'!$B$8,"")</x:f>
        <x:v>2.9896340326011237</x:v>
      </x:c>
      <x:c r="W526" s="14" t="n">
        <x:f>IF(AND(ISNUMBER(I526),I526&gt;0),LOG10(I526)*'Method'!$B$9,"")</x:f>
        <x:v>2.484680539508112</x:v>
      </x:c>
      <x:c r="X526" s="10" t="str">
        <x:f>IF(ISNUMBER(J526),SUM(G526,I526),"")</x:f>
      </x:c>
      <x:c r="Y526" s="10" t="str">
        <x:f>IF(ISNUMBER(K526),COUNTIFS($K$7:$K$1929,"&gt;"&amp;K526)+1,"")</x:f>
      </x:c>
      <x:c r="Z526" s="9" t="str">
        <x:v>Removed repeated brand suffix from display name</x:v>
      </x:c>
      <x:c r="AA526" s="15" t="n">
        <x:v>46108</x:v>
      </x:c>
      <x:c r="AB526" s="9" t="str">
        <x:v>Unknown</x:v>
      </x:c>
    </x:row>
    <x:row r="527" ht="50" customHeight="1">
      <x:c r="A527" s="10" t="n">
        <x:f>IF(ISNUMBER(F527),RANK(F527,$F$7:$F$1929,0),"")</x:f>
        <x:v>404</x:v>
      </x:c>
      <x:c r="B527" s="9" t="str">
        <x:v>Boadicea the Victorious</x:v>
      </x:c>
      <x:c r="C527" s="9" t="str">
        <x:v>Blue Sapphire</x:v>
      </x:c>
      <x:c r="D527" s="9" t="str">
        <x:v>Parfum</x:v>
      </x:c>
      <x:c r="E527" s="11" t="n">
        <x:v>2013</x:v>
      </x:c>
      <x:c r="F527" s="13" t="n">
        <x:v>8.1</x:v>
      </x:c>
      <x:c r="G527" s="10" t="n">
        <x:v>291</x:v>
      </x:c>
      <x:c r="H527" s="12" t="n">
        <x:v>4.19</x:v>
      </x:c>
      <x:c r="I527" s="10" t="n">
        <x:v>982</x:v>
      </x:c>
      <x:c r="J527" s="12" t="str">
        <x:f>IF(AND(M527="URL identity aligns",ISNUMBER(F527),ISNUMBER(H527),G527&gt;0,I527&gt;0,SUM(V527:W527)&gt;0),(F527*V527+((H527-1)/4*10)*W527)/SUM(V527:W527),"")</x:f>
      </x:c>
      <x:c r="K527" s="12" t="str">
        <x:f>IF(ISNUMBER(J527),(X527*J527+'Method'!$B$10*'Method'!$B$11)/(X527+'Method'!$B$10),"")</x:f>
      </x:c>
      <x:c r="L527" s="10" t="str">
        <x:f>IF(ISNUMBER(J527),COUNTIFS($J$7:$J$1929,"&gt;"&amp;J527)+1,"")</x:f>
      </x:c>
      <x:c r="M527" s="9" t="str">
        <x:v>Review required</x:v>
      </x:c>
      <x:c r="N527" s="9" t="str">
        <x:v>Concentration not explicit on both saved identities</x:v>
      </x:c>
      <x:c r="O527" s="9" t="str">
        <x:v>https://www.parfumo.com/Perfumes/Boadicea_the_Victorious/blue-sapphire-parfum</x:v>
      </x:c>
      <x:c r="P527" s="9" t="str">
        <x:v>https://www.fragrantica.com/perfume/Boadicea-the-Victorious/Blue-Sapphire-18518.html</x:v>
      </x:c>
      <x:c r="Q527" s="9" t="str">
        <x:v>https://media.parfumo.com/perfumes/14/142bb5-blue-sapphire-parfum-boadicea-the-victorious_1200.jpg?width=720&amp;aspect_ratio=1:1</x:v>
      </x:c>
      <x:c r="R527" s="9" t="str">
        <x:v>https://fimgs.net/mdimg/perfume-thumbs/375x500.18518.jpg</x:v>
      </x:c>
      <x:c r="S527" s="9" t="str">
        <x:v>Blue Sapphire</x:v>
      </x:c>
      <x:c r="T527" s="11" t="str">
        <x:v>2013</x:v>
      </x:c>
      <x:c r="U527" s="10" t="n">
        <x:v>1569</x:v>
      </x:c>
      <x:c r="V527" s="14" t="n">
        <x:f>IF(AND(ISNUMBER(G527),G527&gt;0),LOG10(G527)*'Method'!$B$8,"")</x:f>
        <x:v>2.956671586783092</x:v>
      </x:c>
      <x:c r="W527" s="14" t="n">
        <x:f>IF(AND(ISNUMBER(I527),I527&gt;0),LOG10(I527)*'Method'!$B$9,"")</x:f>
        <x:v>2.39368919022956</x:v>
      </x:c>
      <x:c r="X527" s="10" t="str">
        <x:f>IF(ISNUMBER(J527),SUM(G527,I527),"")</x:f>
      </x:c>
      <x:c r="Y527" s="10" t="str">
        <x:f>IF(ISNUMBER(K527),COUNTIFS($K$7:$K$1929,"&gt;"&amp;K527)+1,"")</x:f>
      </x:c>
      <x:c r="Z527" s="9" t="str"/>
      <x:c r="AA527" s="15" t="n">
        <x:v>46108</x:v>
      </x:c>
      <x:c r="AB527" s="9" t="str">
        <x:v>Unknown</x:v>
      </x:c>
    </x:row>
    <x:row r="528" ht="50" customHeight="1">
      <x:c r="A528" s="10" t="n">
        <x:f>IF(ISNUMBER(F528),RANK(F528,$F$7:$F$1929,0),"")</x:f>
        <x:v>404</x:v>
      </x:c>
      <x:c r="B528" s="9" t="str">
        <x:v>Pernoire</x:v>
      </x:c>
      <x:c r="C528" s="9" t="str">
        <x:v>Mansa</x:v>
      </x:c>
      <x:c r="D528" s="9" t="str">
        <x:v>Not recorded</x:v>
      </x:c>
      <x:c r="E528" s="11" t="n">
        <x:v>2022</x:v>
      </x:c>
      <x:c r="F528" s="13" t="n">
        <x:v>8.1</x:v>
      </x:c>
      <x:c r="G528" s="10" t="n">
        <x:v>279</x:v>
      </x:c>
      <x:c r="H528" s="12" t="n">
        <x:v>3.83</x:v>
      </x:c>
      <x:c r="I528" s="10" t="n">
        <x:v>156</x:v>
      </x:c>
      <x:c r="J528" s="12" t="str">
        <x:f>IF(AND(M528="URL identity aligns",ISNUMBER(F528),ISNUMBER(H528),G528&gt;0,I528&gt;0,SUM(V528:W528)&gt;0),(F528*V528+((H528-1)/4*10)*W528)/SUM(V528:W528),"")</x:f>
      </x:c>
      <x:c r="K528" s="12" t="str">
        <x:f>IF(ISNUMBER(J528),(X528*J528+'Method'!$B$10*'Method'!$B$11)/(X528+'Method'!$B$10),"")</x:f>
      </x:c>
      <x:c r="L528" s="10" t="str">
        <x:f>IF(ISNUMBER(J528),COUNTIFS($J$7:$J$1929,"&gt;"&amp;J528)+1,"")</x:f>
      </x:c>
      <x:c r="M528" s="9" t="str">
        <x:v>Review required</x:v>
      </x:c>
      <x:c r="N528" s="9" t="str">
        <x:v>Concentration not explicit on both saved identities</x:v>
      </x:c>
      <x:c r="O528" s="9" t="str">
        <x:v>https://www.parfumo.com/Perfumes/pernoire/mansa</x:v>
      </x:c>
      <x:c r="P528" s="9" t="str">
        <x:v>https://www.fragrantica.com/perfume/Pernoire/Mansa-78029.html</x:v>
      </x:c>
      <x:c r="Q528" s="9" t="str">
        <x:v>https://media.parfumo.com/perfumes/95/957466-mansa-pernoire_1200.jpg?width=720&amp;aspect_ratio=1:1</x:v>
      </x:c>
      <x:c r="R528" s="9" t="str">
        <x:v>https://fimgs.net/mdimg/perfume-thumbs/375x500.78029.jpg</x:v>
      </x:c>
      <x:c r="S528" s="9" t="str">
        <x:v>Mansa</x:v>
      </x:c>
      <x:c r="T528" s="11" t="str">
        <x:v>2022</x:v>
      </x:c>
      <x:c r="U528" s="10" t="n">
        <x:v>1134</x:v>
      </x:c>
      <x:c r="V528" s="14" t="n">
        <x:f>IF(AND(ISNUMBER(G528),G528&gt;0),LOG10(G528)*'Method'!$B$8,"")</x:f>
        <x:v>2.93472504392832</x:v>
      </x:c>
      <x:c r="W528" s="14" t="n">
        <x:f>IF(AND(ISNUMBER(I528),I528&gt;0),LOG10(I528)*'Method'!$B$9,"")</x:f>
        <x:v>1.754499678683568</x:v>
      </x:c>
      <x:c r="X528" s="10" t="str">
        <x:f>IF(ISNUMBER(J528),SUM(G528,I528),"")</x:f>
      </x:c>
      <x:c r="Y528" s="10" t="str">
        <x:f>IF(ISNUMBER(K528),COUNTIFS($K$7:$K$1929,"&gt;"&amp;K528)+1,"")</x:f>
      </x:c>
      <x:c r="Z528" s="9" t="str"/>
      <x:c r="AA528" s="15" t="n">
        <x:v>46108</x:v>
      </x:c>
      <x:c r="AB528" s="9" t="str">
        <x:v>Unknown</x:v>
      </x:c>
    </x:row>
    <x:row r="529" ht="50" customHeight="1">
      <x:c r="A529" s="10" t="n">
        <x:f>IF(ISNUMBER(F529),RANK(F529,$F$7:$F$1929,0),"")</x:f>
        <x:v>404</x:v>
      </x:c>
      <x:c r="B529" s="9" t="str">
        <x:v>Lattafa</x:v>
      </x:c>
      <x:c r="C529" s="9" t="str">
        <x:v>Al Nashama النشامة</x:v>
      </x:c>
      <x:c r="D529" s="9" t="str">
        <x:v>Parfum</x:v>
      </x:c>
      <x:c r="E529" s="11" t="n">
        <x:v>2023</x:v>
      </x:c>
      <x:c r="F529" s="13" t="n">
        <x:v>8.1</x:v>
      </x:c>
      <x:c r="G529" s="10" t="n">
        <x:v>269</x:v>
      </x:c>
      <x:c r="H529" s="12" t="n">
        <x:v>4.3</x:v>
      </x:c>
      <x:c r="I529" s="10" t="n">
        <x:v>763</x:v>
      </x:c>
      <x:c r="J529" s="12" t="str">
        <x:f>IF(AND(M529="URL identity aligns",ISNUMBER(F529),ISNUMBER(H529),G529&gt;0,I529&gt;0,SUM(V529:W529)&gt;0),(F529*V529+((H529-1)/4*10)*W529)/SUM(V529:W529),"")</x:f>
      </x:c>
      <x:c r="K529" s="12" t="str">
        <x:f>IF(ISNUMBER(J529),(X529*J529+'Method'!$B$10*'Method'!$B$11)/(X529+'Method'!$B$10),"")</x:f>
      </x:c>
      <x:c r="L529" s="10" t="str">
        <x:f>IF(ISNUMBER(J529),COUNTIFS($J$7:$J$1929,"&gt;"&amp;J529)+1,"")</x:f>
      </x:c>
      <x:c r="M529" s="9" t="str">
        <x:v>Review required</x:v>
      </x:c>
      <x:c r="N529" s="9" t="str">
        <x:v>Brand differs between product URLs; Concentration not explicit on both saved identities</x:v>
      </x:c>
      <x:c r="O529" s="9" t="str">
        <x:v>https://www.parfumo.com/Perfumes/Lattafa/al-nashama</x:v>
      </x:c>
      <x:c r="P529" s="9" t="str">
        <x:v>https://www.fragrantica.com/perfume/Lattafa-Perfumes/Al-Nashama-89762.html</x:v>
      </x:c>
      <x:c r="Q529" s="9" t="str">
        <x:v>https://media.parfumo.com/perfumes/33/33bd40_al-nashama-lattafa_1200.jpg?width=480&amp;aspect_ratio=1:1</x:v>
      </x:c>
      <x:c r="R529" s="9" t="str">
        <x:v>https://fimgs.net/mdimg/perfume-thumbs/375x500.89762.jpg</x:v>
      </x:c>
      <x:c r="S529" s="9" t="str">
        <x:v>Al Nashama النشامة</x:v>
      </x:c>
      <x:c r="T529" s="11" t="str">
        <x:v>2023</x:v>
      </x:c>
      <x:c r="U529" s="10" t="n">
        <x:v>891</x:v>
      </x:c>
      <x:c r="V529" s="14" t="n">
        <x:f>IF(AND(ISNUMBER(G529),G529&gt;0),LOG10(G529)*'Method'!$B$8,"")</x:f>
        <x:v>2.9157027360028915</x:v>
      </x:c>
      <x:c r="W529" s="14" t="n">
        <x:f>IF(AND(ISNUMBER(I529),I529&gt;0),LOG10(I529)*'Method'!$B$9,"")</x:f>
        <x:v>2.306019630363904</x:v>
      </x:c>
      <x:c r="X529" s="10" t="str">
        <x:f>IF(ISNUMBER(J529),SUM(G529,I529),"")</x:f>
      </x:c>
      <x:c r="Y529" s="10" t="str">
        <x:f>IF(ISNUMBER(K529),COUNTIFS($K$7:$K$1929,"&gt;"&amp;K529)+1,"")</x:f>
      </x:c>
      <x:c r="Z529" s="9" t="str"/>
      <x:c r="AA529" s="15" t="n">
        <x:v>46108</x:v>
      </x:c>
      <x:c r="AB529" s="9" t="str">
        <x:v>Unknown</x:v>
      </x:c>
    </x:row>
    <x:row r="530" ht="50" customHeight="1">
      <x:c r="A530" s="10" t="n">
        <x:f>IF(ISNUMBER(F530),RANK(F530,$F$7:$F$1929,0),"")</x:f>
        <x:v>404</x:v>
      </x:c>
      <x:c r="B530" s="9" t="str">
        <x:v>Penhaligon’s</x:v>
      </x:c>
      <x:c r="C530" s="9" t="str">
        <x:v>Halfeti Leather</x:v>
      </x:c>
      <x:c r="D530" s="9" t="str">
        <x:v>Not recorded</x:v>
      </x:c>
      <x:c r="E530" s="11" t="n">
        <x:v>2019</x:v>
      </x:c>
      <x:c r="F530" s="13" t="n">
        <x:v>8.1</x:v>
      </x:c>
      <x:c r="G530" s="10" t="n">
        <x:v>268</x:v>
      </x:c>
      <x:c r="H530" s="12" t="n">
        <x:v>4.22</x:v>
      </x:c>
      <x:c r="I530" s="10" t="n">
        <x:v>969</x:v>
      </x:c>
      <x:c r="J530" s="12" t="str">
        <x:f>IF(AND(M530="URL identity aligns",ISNUMBER(F530),ISNUMBER(H530),G530&gt;0,I530&gt;0,SUM(V530:W530)&gt;0),(F530*V530+((H530-1)/4*10)*W530)/SUM(V530:W530),"")</x:f>
      </x:c>
      <x:c r="K530" s="12" t="str">
        <x:f>IF(ISNUMBER(J530),(X530*J530+'Method'!$B$10*'Method'!$B$11)/(X530+'Method'!$B$10),"")</x:f>
      </x:c>
      <x:c r="L530" s="10" t="str">
        <x:f>IF(ISNUMBER(J530),COUNTIFS($J$7:$J$1929,"&gt;"&amp;J530)+1,"")</x:f>
      </x:c>
      <x:c r="M530" s="9" t="str">
        <x:v>Review required</x:v>
      </x:c>
      <x:c r="N530" s="9" t="str">
        <x:v>Brand differs between product URLs; Export brand differs from Parfumo URL; Concentration not explicit on both saved identities</x:v>
      </x:c>
      <x:c r="O530" s="9" t="str">
        <x:v>https://www.parfumo.com/Perfumes/Penhaligons/halfeti-leather</x:v>
      </x:c>
      <x:c r="P530" s="9" t="str">
        <x:v>https://www.fragrantica.com/perfume/Penhaligon-s/Halfeti-Leather-61523.html</x:v>
      </x:c>
      <x:c r="Q530" s="9" t="str">
        <x:v>https://media.parfumo.com/perfumes/a1/a197ff-halfeti-leather-penhaligon-s_1200.jpg?width=720&amp;aspect_ratio=1:1</x:v>
      </x:c>
      <x:c r="R530" s="9" t="str">
        <x:v>https://fimgs.net/mdimg/perfume-thumbs/375x500.61523.jpg</x:v>
      </x:c>
      <x:c r="S530" s="9" t="str">
        <x:v>Halfeti Leather Penhaligon's</x:v>
      </x:c>
      <x:c r="T530" s="11" t="str">
        <x:v>2019</x:v>
      </x:c>
      <x:c r="U530" s="10" t="n">
        <x:v>1161</x:v>
      </x:c>
      <x:c r="V530" s="14" t="n">
        <x:f>IF(AND(ISNUMBER(G530),G530&gt;0),LOG10(G530)*'Method'!$B$8,"")</x:f>
        <x:v>2.9137617528345476</x:v>
      </x:c>
      <x:c r="W530" s="14" t="n">
        <x:f>IF(AND(ISNUMBER(I530),I530&gt;0),LOG10(I530)*'Method'!$B$9,"")</x:f>
        <x:v>2.389059021640616</x:v>
      </x:c>
      <x:c r="X530" s="10" t="str">
        <x:f>IF(ISNUMBER(J530),SUM(G530,I530),"")</x:f>
      </x:c>
      <x:c r="Y530" s="10" t="str">
        <x:f>IF(ISNUMBER(K530),COUNTIFS($K$7:$K$1929,"&gt;"&amp;K530)+1,"")</x:f>
      </x:c>
      <x:c r="Z530" s="9" t="str">
        <x:v>Removed repeated brand suffix from display name</x:v>
      </x:c>
      <x:c r="AA530" s="15" t="n">
        <x:v>46108</x:v>
      </x:c>
      <x:c r="AB530" s="9" t="str">
        <x:v>Unknown</x:v>
      </x:c>
    </x:row>
    <x:row r="531" ht="50" customHeight="1">
      <x:c r="A531" s="10" t="n">
        <x:f>IF(ISNUMBER(F531),RANK(F531,$F$7:$F$1929,0),"")</x:f>
        <x:v>404</x:v>
      </x:c>
      <x:c r="B531" s="9" t="str">
        <x:v>Giorgio Armani</x:v>
      </x:c>
      <x:c r="C531" s="9" t="str">
        <x:v>Emporio Armani - Stronger With You Powerfully</x:v>
      </x:c>
      <x:c r="D531" s="9" t="str">
        <x:v>Not recorded</x:v>
      </x:c>
      <x:c r="E531" s="11" t="n">
        <x:v>2026</x:v>
      </x:c>
      <x:c r="F531" s="13" t="n">
        <x:v>8.1</x:v>
      </x:c>
      <x:c r="G531" s="10" t="n">
        <x:v>266</x:v>
      </x:c>
      <x:c r="H531" s="12" t="n">
        <x:v>4.46</x:v>
      </x:c>
      <x:c r="I531" s="10" t="n">
        <x:v>1098</x:v>
      </x:c>
      <x:c r="J531" s="12" t="str">
        <x:f>IF(AND(M531="URL identity aligns",ISNUMBER(F531),ISNUMBER(H531),G531&gt;0,I531&gt;0,SUM(V531:W531)&gt;0),(F531*V531+((H531-1)/4*10)*W531)/SUM(V531:W531),"")</x:f>
      </x:c>
      <x:c r="K531" s="12" t="str">
        <x:f>IF(ISNUMBER(J531),(X531*J531+'Method'!$B$10*'Method'!$B$11)/(X531+'Method'!$B$10),"")</x:f>
      </x:c>
      <x:c r="L531" s="10" t="str">
        <x:f>IF(ISNUMBER(J531),COUNTIFS($J$7:$J$1929,"&gt;"&amp;J531)+1,"")</x:f>
      </x:c>
      <x:c r="M531" s="9" t="str">
        <x:v>Review required</x:v>
      </x:c>
      <x:c r="N531" s="9" t="str">
        <x:v>Concentration not explicit on both saved identities</x:v>
      </x:c>
      <x:c r="O531" s="9" t="str">
        <x:v>https://www.parfumo.com/Perfumes/Giorgio_Armani/emporio-armani-stronger-with-you-powerfully</x:v>
      </x:c>
      <x:c r="P531" s="9" t="str">
        <x:v>https://www.fragrantica.com/perfume/Giorgio-Armani/Emporio-Armani-Stronger-With-You-Powerfully-123070.html</x:v>
      </x:c>
      <x:c r="Q531" s="9" t="str">
        <x:v>https://media.parfumo.com/perfumes/5f/5fbd25_emporio-armani-stronger-with-you-powerfully-giorgio-armani_1200.jpg?width=720&amp;aspect_ratio=1:1</x:v>
      </x:c>
      <x:c r="R531" s="9" t="str">
        <x:v>https://fimgs.net/mdimg/perfume-thumbs/375x500.123070.jpg</x:v>
      </x:c>
      <x:c r="S531" s="9" t="str">
        <x:v>Emporio Armani - Stronger With You Powerfully</x:v>
      </x:c>
      <x:c r="T531" s="11" t="str">
        <x:v>2026</x:v>
      </x:c>
      <x:c r="U531" s="10" t="n">
        <x:v>273</x:v>
      </x:c>
      <x:c r="V531" s="14" t="n">
        <x:f>IF(AND(ISNUMBER(G531),G531&gt;0),LOG10(G531)*'Method'!$B$8,"")</x:f>
        <x:v>2.909857963957284</x:v>
      </x:c>
      <x:c r="W531" s="14" t="n">
        <x:f>IF(AND(ISNUMBER(I531),I531&gt;0),LOG10(I531)*'Method'!$B$9,"")</x:f>
        <x:v>2.432481872091256</x:v>
      </x:c>
      <x:c r="X531" s="10" t="str">
        <x:f>IF(ISNUMBER(J531),SUM(G531,I531),"")</x:f>
      </x:c>
      <x:c r="Y531" s="10" t="str">
        <x:f>IF(ISNUMBER(K531),COUNTIFS($K$7:$K$1929,"&gt;"&amp;K531)+1,"")</x:f>
      </x:c>
      <x:c r="Z531" s="9" t="str"/>
      <x:c r="AA531" s="15" t="n">
        <x:v>46108</x:v>
      </x:c>
      <x:c r="AB531" s="9" t="str">
        <x:v>Unknown</x:v>
      </x:c>
    </x:row>
    <x:row r="532" ht="50" customHeight="1">
      <x:c r="A532" s="10" t="n">
        <x:f>IF(ISNUMBER(F532),RANK(F532,$F$7:$F$1929,0),"")</x:f>
        <x:v>404</x:v>
      </x:c>
      <x:c r="B532" s="9" t="str">
        <x:v>Marc Antoine Barrois</x:v>
      </x:c>
      <x:c r="C532" s="9" t="str">
        <x:v>B683 Marc-Antoine Barrois</x:v>
      </x:c>
      <x:c r="D532" s="9" t="str">
        <x:v>Extrait de Parfum</x:v>
      </x:c>
      <x:c r="E532" s="11" t="n">
        <x:v>2020</x:v>
      </x:c>
      <x:c r="F532" s="13" t="n">
        <x:v>8.1</x:v>
      </x:c>
      <x:c r="G532" s="10" t="n">
        <x:v>244</x:v>
      </x:c>
      <x:c r="H532" s="12" t="n">
        <x:v>4.06</x:v>
      </x:c>
      <x:c r="I532" s="10" t="n">
        <x:v>745</x:v>
      </x:c>
      <x:c r="J532" s="12" t="n">
        <x:f>IF(AND(M532="URL identity aligns",ISNUMBER(F532),ISNUMBER(H532),G532&gt;0,I532&gt;0,SUM(V532:W532)&gt;0),(F532*V532+((H532-1)/4*10)*W532)/SUM(V532:W532),"")</x:f>
        <x:v>7.8997176426105895</x:v>
      </x:c>
      <x:c r="K532" s="12" t="n">
        <x:f>IF(ISNUMBER(J532),(X532*J532+'Method'!$B$10*'Method'!$B$11)/(X532+'Method'!$B$10),"")</x:f>
        <x:v>7.902119883892937</x:v>
      </x:c>
      <x:c r="L532" s="10" t="n">
        <x:f>IF(ISNUMBER(J532),COUNTIFS($J$7:$J$1929,"&gt;"&amp;J532)+1,"")</x:f>
        <x:v>87</x:v>
      </x:c>
      <x:c r="M532" s="9" t="str">
        <x:v>URL identity aligns</x:v>
      </x:c>
      <x:c r="N532" s="9" t="str">
        <x:v>Brand, name tokens and concentration agree in saved URLs</x:v>
      </x:c>
      <x:c r="O532" s="9" t="str">
        <x:v>https://www.parfumo.com/Perfumes/Marc_Antoine_Barrois/b683-extrait-de-parfum</x:v>
      </x:c>
      <x:c r="P532" s="9" t="str">
        <x:v>https://www.fragrantica.com/perfume/Marc-Antoine-Barrois/B683-Extrait-64653.html</x:v>
      </x:c>
      <x:c r="Q532" s="9" t="str">
        <x:v>https://media.parfumo.com/perfumes/93/9399d7-b683-extrait-de-parfum-marc-antoine-barrois_1200.jpg?width=720&amp;aspect_ratio=1:1</x:v>
      </x:c>
      <x:c r="R532" s="9" t="str">
        <x:v>https://fimgs.net/mdimg/perfume-thumbs/375x500.64653.jpg</x:v>
      </x:c>
      <x:c r="S532" s="9" t="str">
        <x:v>B683 Marc-Antoine Barrois</x:v>
      </x:c>
      <x:c r="T532" s="11" t="str">
        <x:v>2020</x:v>
      </x:c>
      <x:c r="U532" s="10" t="n">
        <x:v>1870</x:v>
      </x:c>
      <x:c r="V532" s="14" t="n">
        <x:f>IF(AND(ISNUMBER(G532),G532&gt;0),LOG10(G532)*'Method'!$B$8,"")</x:f>
        <x:v>2.864867791606476</x:v>
      </x:c>
      <x:c r="W532" s="14" t="n">
        <x:f>IF(AND(ISNUMBER(I532),I532&gt;0),LOG10(I532)*'Method'!$B$9,"")</x:f>
        <x:v>2.297725018198632</x:v>
      </x:c>
      <x:c r="X532" s="10" t="n">
        <x:f>IF(ISNUMBER(J532),SUM(G532,I532),"")</x:f>
        <x:v>989</x:v>
      </x:c>
      <x:c r="Y532" s="10" t="n">
        <x:f>IF(ISNUMBER(K532),COUNTIFS($K$7:$K$1929,"&gt;"&amp;K532)+1,"")</x:f>
        <x:v>87</x:v>
      </x:c>
      <x:c r="Z532" s="9" t="str"/>
      <x:c r="AA532" s="15" t="n">
        <x:v>46108</x:v>
      </x:c>
      <x:c r="AB532" s="9" t="str">
        <x:v>Unknown</x:v>
      </x:c>
    </x:row>
    <x:row r="533" ht="50" customHeight="1">
      <x:c r="A533" s="10" t="n">
        <x:f>IF(ISNUMBER(F533),RANK(F533,$F$7:$F$1929,0),"")</x:f>
        <x:v>404</x:v>
      </x:c>
      <x:c r="B533" s="9" t="str">
        <x:v>Lattafa</x:v>
      </x:c>
      <x:c r="C533" s="9" t="str">
        <x:v>Al Awsaaf الأوصاف</x:v>
      </x:c>
      <x:c r="D533" s="9" t="str">
        <x:v>Parfum</x:v>
      </x:c>
      <x:c r="E533" s="11" t="n">
        <x:v>2023</x:v>
      </x:c>
      <x:c r="F533" s="13" t="n">
        <x:v>8.1</x:v>
      </x:c>
      <x:c r="G533" s="10" t="n">
        <x:v>236</x:v>
      </x:c>
      <x:c r="H533" s="12" t="n">
        <x:v>4.25</x:v>
      </x:c>
      <x:c r="I533" s="10" t="n">
        <x:v>235</x:v>
      </x:c>
      <x:c r="J533" s="12" t="str">
        <x:f>IF(AND(M533="URL identity aligns",ISNUMBER(F533),ISNUMBER(H533),G533&gt;0,I533&gt;0,SUM(V533:W533)&gt;0),(F533*V533+((H533-1)/4*10)*W533)/SUM(V533:W533),"")</x:f>
      </x:c>
      <x:c r="K533" s="12" t="str">
        <x:f>IF(ISNUMBER(J533),(X533*J533+'Method'!$B$10*'Method'!$B$11)/(X533+'Method'!$B$10),"")</x:f>
      </x:c>
      <x:c r="L533" s="10" t="str">
        <x:f>IF(ISNUMBER(J533),COUNTIFS($J$7:$J$1929,"&gt;"&amp;J533)+1,"")</x:f>
      </x:c>
      <x:c r="M533" s="9" t="str">
        <x:v>Review required</x:v>
      </x:c>
      <x:c r="N533" s="9" t="str">
        <x:v>Brand differs between product URLs; Product, variant, gender or year terms differ between URLs; Concentration not explicit on both saved identities</x:v>
      </x:c>
      <x:c r="O533" s="9" t="str">
        <x:v>https://www.parfumo.com/Perfumes/Lattafa/al-awsaaf-1</x:v>
      </x:c>
      <x:c r="P533" s="9" t="str">
        <x:v>https://www.fragrantica.com/perfume/Lattafa-Perfumes/Al-Awsaaf-89895.html</x:v>
      </x:c>
      <x:c r="Q533" s="9" t="str">
        <x:v>https://media.parfumo.com/perfumes/92/923cdd-al-awsaaf-lattafa_1200.jpg?width=720&amp;aspect_ratio=1:1</x:v>
      </x:c>
      <x:c r="R533" s="9" t="str">
        <x:v>https://fimgs.net/mdimg/perfume-thumbs/375x500.89895.jpg</x:v>
      </x:c>
      <x:c r="S533" s="9" t="str">
        <x:v>Al Awsaaf الأوصاف</x:v>
      </x:c>
      <x:c r="T533" s="11" t="str">
        <x:v>2023</x:v>
      </x:c>
      <x:c r="U533" s="10" t="n">
        <x:v>570</x:v>
      </x:c>
      <x:c r="V533" s="14" t="n">
        <x:f>IF(AND(ISNUMBER(G533),G533&gt;0),LOG10(G533)*'Method'!$B$8,"")</x:f>
        <x:v>2.8474944035641316</x:v>
      </x:c>
      <x:c r="W533" s="14" t="n">
        <x:f>IF(AND(ISNUMBER(I533),I533&gt;0),LOG10(I533)*'Method'!$B$9,"")</x:f>
        <x:v>1.896854289817392</x:v>
      </x:c>
      <x:c r="X533" s="10" t="str">
        <x:f>IF(ISNUMBER(J533),SUM(G533,I533),"")</x:f>
      </x:c>
      <x:c r="Y533" s="10" t="str">
        <x:f>IF(ISNUMBER(K533),COUNTIFS($K$7:$K$1929,"&gt;"&amp;K533)+1,"")</x:f>
      </x:c>
      <x:c r="Z533" s="9" t="str"/>
      <x:c r="AA533" s="15" t="n">
        <x:v>46108</x:v>
      </x:c>
      <x:c r="AB533" s="9" t="str">
        <x:v>Unknown</x:v>
      </x:c>
    </x:row>
    <x:row r="534" ht="50" customHeight="1">
      <x:c r="A534" s="10" t="n">
        <x:f>IF(ISNUMBER(F534),RANK(F534,$F$7:$F$1929,0),"")</x:f>
        <x:v>404</x:v>
      </x:c>
      <x:c r="B534" s="9" t="str">
        <x:v>Prada</x:v>
      </x:c>
      <x:c r="C534" s="9" t="str">
        <x:v>L'Homme Water Splash</x:v>
      </x:c>
      <x:c r="D534" s="9" t="str">
        <x:v>Not recorded</x:v>
      </x:c>
      <x:c r="E534" s="11" t="n">
        <x:v>2019</x:v>
      </x:c>
      <x:c r="F534" s="13" t="n">
        <x:v>8.1</x:v>
      </x:c>
      <x:c r="G534" s="10" t="n">
        <x:v>232</x:v>
      </x:c>
      <x:c r="H534" s="12" t="n">
        <x:v>4.48</x:v>
      </x:c>
      <x:c r="I534" s="10" t="n">
        <x:v>445</x:v>
      </x:c>
      <x:c r="J534" s="12" t="str">
        <x:f>IF(AND(M534="URL identity aligns",ISNUMBER(F534),ISNUMBER(H534),G534&gt;0,I534&gt;0,SUM(V534:W534)&gt;0),(F534*V534+((H534-1)/4*10)*W534)/SUM(V534:W534),"")</x:f>
      </x:c>
      <x:c r="K534" s="12" t="str">
        <x:f>IF(ISNUMBER(J534),(X534*J534+'Method'!$B$10*'Method'!$B$11)/(X534+'Method'!$B$10),"")</x:f>
      </x:c>
      <x:c r="L534" s="10" t="str">
        <x:f>IF(ISNUMBER(J534),COUNTIFS($J$7:$J$1929,"&gt;"&amp;J534)+1,"")</x:f>
      </x:c>
      <x:c r="M534" s="9" t="str">
        <x:v>Review required</x:v>
      </x:c>
      <x:c r="N534" s="9" t="str">
        <x:v>Concentration not explicit on both saved identities</x:v>
      </x:c>
      <x:c r="O534" s="9" t="str">
        <x:v>https://www.parfumo.com/Perfumes/Prada/L_Homme_Water_Splash</x:v>
      </x:c>
      <x:c r="P534" s="9" t="str">
        <x:v>https://www.fragrantica.com/perfume/Prada/Prada-L-Homme-Water-Splash-54677.html</x:v>
      </x:c>
      <x:c r="Q534" s="9" t="str">
        <x:v>https://media.parfumo.com/perfumes/89/89a69b-l-homme-water-splash-prada_1200.jpg?width=720&amp;aspect_ratio=1:1</x:v>
      </x:c>
      <x:c r="R534" s="9" t="str">
        <x:v>https://fimgs.net/mdimg/perfume-thumbs/375x500.54677.jpg</x:v>
      </x:c>
      <x:c r="S534" s="9" t="str">
        <x:v>L'Homme Water Splash</x:v>
      </x:c>
      <x:c r="T534" s="11" t="str">
        <x:v>2019</x:v>
      </x:c>
      <x:c r="U534" s="10" t="n">
        <x:v>799</x:v>
      </x:c>
      <x:c r="V534" s="14" t="n">
        <x:f>IF(AND(ISNUMBER(G534),G534&gt;0),LOG10(G534)*'Method'!$B$8,"")</x:f>
        <x:v>2.8385855818690797</x:v>
      </x:c>
      <x:c r="W534" s="14" t="n">
        <x:f>IF(AND(ISNUMBER(I534),I534&gt;0),LOG10(I534)*'Method'!$B$9,"")</x:f>
        <x:v>2.118688008784744</x:v>
      </x:c>
      <x:c r="X534" s="10" t="str">
        <x:f>IF(ISNUMBER(J534),SUM(G534,I534),"")</x:f>
      </x:c>
      <x:c r="Y534" s="10" t="str">
        <x:f>IF(ISNUMBER(K534),COUNTIFS($K$7:$K$1929,"&gt;"&amp;K534)+1,"")</x:f>
      </x:c>
      <x:c r="Z534" s="9" t="str"/>
      <x:c r="AA534" s="15" t="n">
        <x:v>46108</x:v>
      </x:c>
      <x:c r="AB534" s="9" t="str">
        <x:v>Unknown</x:v>
      </x:c>
    </x:row>
    <x:row r="535" ht="50" customHeight="1">
      <x:c r="A535" s="10" t="n">
        <x:f>IF(ISNUMBER(F535),RANK(F535,$F$7:$F$1929,0),"")</x:f>
        <x:v>404</x:v>
      </x:c>
      <x:c r="B535" s="9" t="str">
        <x:v>Viktor&amp;Rolf</x:v>
      </x:c>
      <x:c r="C535" s="9" t="str">
        <x:v>Spicebomb Metallic Musk Viktor &amp; Rolf</x:v>
      </x:c>
      <x:c r="D535" s="9" t="str">
        <x:v>Not recorded</x:v>
      </x:c>
      <x:c r="E535" s="11" t="n">
        <x:v>2025</x:v>
      </x:c>
      <x:c r="F535" s="13" t="n">
        <x:v>8.1</x:v>
      </x:c>
      <x:c r="G535" s="10" t="n">
        <x:v>230</x:v>
      </x:c>
      <x:c r="H535" s="12" t="n">
        <x:v>4.29</x:v>
      </x:c>
      <x:c r="I535" s="10" t="n">
        <x:v>1049</x:v>
      </x:c>
      <x:c r="J535" s="12" t="str">
        <x:f>IF(AND(M535="URL identity aligns",ISNUMBER(F535),ISNUMBER(H535),G535&gt;0,I535&gt;0,SUM(V535:W535)&gt;0),(F535*V535+((H535-1)/4*10)*W535)/SUM(V535:W535),"")</x:f>
      </x:c>
      <x:c r="K535" s="12" t="str">
        <x:f>IF(ISNUMBER(J535),(X535*J535+'Method'!$B$10*'Method'!$B$11)/(X535+'Method'!$B$10),"")</x:f>
      </x:c>
      <x:c r="L535" s="10" t="str">
        <x:f>IF(ISNUMBER(J535),COUNTIFS($J$7:$J$1929,"&gt;"&amp;J535)+1,"")</x:f>
      </x:c>
      <x:c r="M535" s="9" t="str">
        <x:v>Review required</x:v>
      </x:c>
      <x:c r="N535" s="9" t="str">
        <x:v>Export brand differs from Parfumo URL; Concentration not explicit on both saved identities</x:v>
      </x:c>
      <x:c r="O535" s="9" t="str">
        <x:v>https://www.parfumo.com/Perfumes/Viktor_Rolf/spicebomb-metallic-musk</x:v>
      </x:c>
      <x:c r="P535" s="9" t="str">
        <x:v>https://www.fragrantica.com/perfume/Viktor-Rolf/Spicebomb-Metallic-Musk-104937.html</x:v>
      </x:c>
      <x:c r="Q535" s="9" t="str">
        <x:v>https://media.parfumo.com/perfumes/4d/4da5c7_spicebomb-metallic-musk-viktor-rolf_1200.jpg?width=720&amp;aspect_ratio=1:1</x:v>
      </x:c>
      <x:c r="R535" s="9" t="str">
        <x:v>https://fimgs.net/mdimg/perfume-thumbs/375x500.104937.jpg</x:v>
      </x:c>
      <x:c r="S535" s="9" t="str">
        <x:v>Spicebomb Metallic Musk Viktor &amp; Rolf</x:v>
      </x:c>
      <x:c r="T535" s="11" t="str">
        <x:v>2025</x:v>
      </x:c>
      <x:c r="U535" s="10" t="n">
        <x:v>1492</x:v>
      </x:c>
      <x:c r="V535" s="14" t="n">
        <x:f>IF(AND(ISNUMBER(G535),G535&gt;0),LOG10(G535)*'Method'!$B$8,"")</x:f>
        <x:v>2.8340734032211077</x:v>
      </x:c>
      <x:c r="W535" s="14" t="n">
        <x:f>IF(AND(ISNUMBER(I535),I535&gt;0),LOG10(I535)*'Method'!$B$9,"")</x:f>
        <x:v>2.416620390554848</x:v>
      </x:c>
      <x:c r="X535" s="10" t="str">
        <x:f>IF(ISNUMBER(J535),SUM(G535,I535),"")</x:f>
      </x:c>
      <x:c r="Y535" s="10" t="str">
        <x:f>IF(ISNUMBER(K535),COUNTIFS($K$7:$K$1929,"&gt;"&amp;K535)+1,"")</x:f>
      </x:c>
      <x:c r="Z535" s="9" t="str"/>
      <x:c r="AA535" s="15" t="n">
        <x:v>46108</x:v>
      </x:c>
      <x:c r="AB535" s="9" t="str">
        <x:v>Unknown</x:v>
      </x:c>
    </x:row>
    <x:row r="536" ht="50" customHeight="1">
      <x:c r="A536" s="10" t="n">
        <x:f>IF(ISNUMBER(F536),RANK(F536,$F$7:$F$1929,0),"")</x:f>
        <x:v>404</x:v>
      </x:c>
      <x:c r="B536" s="9" t="str">
        <x:v>Dior</x:v>
      </x:c>
      <x:c r="C536" s="9" t="str">
        <x:v>Ambre Nuit</x:v>
      </x:c>
      <x:c r="D536" s="9" t="str">
        <x:v>Esprit de Parfum</x:v>
      </x:c>
      <x:c r="E536" s="11" t="n">
        <x:v>2024</x:v>
      </x:c>
      <x:c r="F536" s="13" t="n">
        <x:v>8.1</x:v>
      </x:c>
      <x:c r="G536" s="10" t="n">
        <x:v>226</x:v>
      </x:c>
      <x:c r="H536" s="12" t="n">
        <x:v>4.29</x:v>
      </x:c>
      <x:c r="I536" s="10" t="n">
        <x:v>471</x:v>
      </x:c>
      <x:c r="J536" s="12" t="n">
        <x:f>IF(AND(M536="URL identity aligns",ISNUMBER(F536),ISNUMBER(H536),G536&gt;0,I536&gt;0,SUM(V536:W536)&gt;0),(F536*V536+((H536-1)/4*10)*W536)/SUM(V536:W536),"")</x:f>
        <x:v>8.153855210737197</x:v>
      </x:c>
      <x:c r="K536" s="12" t="n">
        <x:f>IF(ISNUMBER(J536),(X536*J536+'Method'!$B$10*'Method'!$B$11)/(X536+'Method'!$B$10),"")</x:f>
        <x:v>7.965837311137181</x:v>
      </x:c>
      <x:c r="L536" s="10" t="n">
        <x:f>IF(ISNUMBER(J536),COUNTIFS($J$7:$J$1929,"&gt;"&amp;J536)+1,"")</x:f>
        <x:v>51</x:v>
      </x:c>
      <x:c r="M536" s="9" t="str">
        <x:v>URL identity aligns</x:v>
      </x:c>
      <x:c r="N536" s="9" t="str">
        <x:v>Brand, name tokens and concentration agree in saved URLs</x:v>
      </x:c>
      <x:c r="O536" s="9" t="str">
        <x:v>https://www.parfumo.com/Perfumes/Dior/ambre-nuit-esprit-de-parfum</x:v>
      </x:c>
      <x:c r="P536" s="9" t="str">
        <x:v>https://www.fragrantica.com/perfume/Dior/Ambre-Nuit-Esprit-De-Parfum-95986.html</x:v>
      </x:c>
      <x:c r="Q536" s="9" t="str">
        <x:v>https://media.parfumo.com/perfumes/b8/b8f900-ambre-nuit-esprit-de-parfum-dior_1200.jpg?width=720&amp;aspect_ratio=1:1</x:v>
      </x:c>
      <x:c r="R536" s="9" t="str">
        <x:v>https://fimgs.net/mdimg/perfume-thumbs/375x500.95986.jpg</x:v>
      </x:c>
      <x:c r="S536" s="9" t="str">
        <x:v>Ambre Nuit</x:v>
      </x:c>
      <x:c r="T536" s="11" t="str">
        <x:v>2024</x:v>
      </x:c>
      <x:c r="U536" s="10" t="n">
        <x:v>1546</x:v>
      </x:c>
      <x:c r="V536" s="14" t="n">
        <x:f>IF(AND(ISNUMBER(G536),G536&gt;0),LOG10(G536)*'Method'!$B$8,"")</x:f>
        <x:v>2.82493012697688</x:v>
      </x:c>
      <x:c r="W536" s="14" t="n">
        <x:f>IF(AND(ISNUMBER(I536),I536&gt;0),LOG10(I536)*'Method'!$B$9,"")</x:f>
        <x:v>2.13841672570312</x:v>
      </x:c>
      <x:c r="X536" s="10" t="n">
        <x:f>IF(ISNUMBER(J536),SUM(G536,I536),"")</x:f>
        <x:v>697</x:v>
      </x:c>
      <x:c r="Y536" s="10" t="n">
        <x:f>IF(ISNUMBER(K536),COUNTIFS($K$7:$K$1929,"&gt;"&amp;K536)+1,"")</x:f>
        <x:v>65</x:v>
      </x:c>
      <x:c r="Z536" s="9" t="str"/>
      <x:c r="AA536" s="15" t="n">
        <x:v>46108</x:v>
      </x:c>
      <x:c r="AB536" s="9" t="str">
        <x:v>Unknown</x:v>
      </x:c>
    </x:row>
    <x:row r="537" ht="50" customHeight="1">
      <x:c r="A537" s="10" t="n">
        <x:f>IF(ISNUMBER(F537),RANK(F537,$F$7:$F$1929,0),"")</x:f>
        <x:v>404</x:v>
      </x:c>
      <x:c r="B537" s="9" t="str">
        <x:v>Clive Christian</x:v>
      </x:c>
      <x:c r="C537" s="9" t="str">
        <x:v>Town &amp; Country</x:v>
      </x:c>
      <x:c r="D537" s="9" t="str">
        <x:v>Not recorded</x:v>
      </x:c>
      <x:c r="E537" s="11" t="n">
        <x:v>2023</x:v>
      </x:c>
      <x:c r="F537" s="13" t="n">
        <x:v>8.1</x:v>
      </x:c>
      <x:c r="G537" s="10" t="n">
        <x:v>224</x:v>
      </x:c>
      <x:c r="H537" s="12" t="n">
        <x:v>4.19</x:v>
      </x:c>
      <x:c r="I537" s="10" t="n">
        <x:v>721</x:v>
      </x:c>
      <x:c r="J537" s="12" t="str">
        <x:f>IF(AND(M537="URL identity aligns",ISNUMBER(F537),ISNUMBER(H537),G537&gt;0,I537&gt;0,SUM(V537:W537)&gt;0),(F537*V537+((H537-1)/4*10)*W537)/SUM(V537:W537),"")</x:f>
      </x:c>
      <x:c r="K537" s="12" t="str">
        <x:f>IF(ISNUMBER(J537),(X537*J537+'Method'!$B$10*'Method'!$B$11)/(X537+'Method'!$B$10),"")</x:f>
      </x:c>
      <x:c r="L537" s="10" t="str">
        <x:f>IF(ISNUMBER(J537),COUNTIFS($J$7:$J$1929,"&gt;"&amp;J537)+1,"")</x:f>
      </x:c>
      <x:c r="M537" s="9" t="str">
        <x:v>Review required</x:v>
      </x:c>
      <x:c r="N537" s="9" t="str">
        <x:v>Concentration not explicit on both saved identities</x:v>
      </x:c>
      <x:c r="O537" s="9" t="str">
        <x:v>https://www.parfumo.com/Perfumes/Clive_Christian/town-country</x:v>
      </x:c>
      <x:c r="P537" s="9" t="str">
        <x:v>https://www.fragrantica.com/perfume/Clive-Christian/Town-Country-83240.html</x:v>
      </x:c>
      <x:c r="Q537" s="9" t="str">
        <x:v>https://media.parfumo.com/perfumes/f9/f914e9-town-country-clive-christian_1200.jpg?width=720&amp;aspect_ratio=1:1</x:v>
      </x:c>
      <x:c r="R537" s="9" t="str">
        <x:v>https://fimgs.net/mdimg/perfume-thumbs/375x500.83240.jpg</x:v>
      </x:c>
      <x:c r="S537" s="9" t="str">
        <x:v>Town &amp; Country</x:v>
      </x:c>
      <x:c r="T537" s="11" t="str">
        <x:v>2023</x:v>
      </x:c>
      <x:c r="U537" s="10" t="n">
        <x:v>1583</x:v>
      </x:c>
      <x:c r="V537" s="14" t="n">
        <x:f>IF(AND(ISNUMBER(G537),G537&gt;0),LOG10(G537)*'Method'!$B$8,"")</x:f>
        <x:v>2.820297622000992</x:v>
      </x:c>
      <x:c r="W537" s="14" t="n">
        <x:f>IF(AND(ISNUMBER(I537),I537&gt;0),LOG10(I537)*'Method'!$B$9,"")</x:f>
        <x:v>2.286348211775544</x:v>
      </x:c>
      <x:c r="X537" s="10" t="str">
        <x:f>IF(ISNUMBER(J537),SUM(G537,I537),"")</x:f>
      </x:c>
      <x:c r="Y537" s="10" t="str">
        <x:f>IF(ISNUMBER(K537),COUNTIFS($K$7:$K$1929,"&gt;"&amp;K537)+1,"")</x:f>
      </x:c>
      <x:c r="Z537" s="9" t="str"/>
      <x:c r="AA537" s="15" t="n">
        <x:v>46108</x:v>
      </x:c>
      <x:c r="AB537" s="9" t="str">
        <x:v>Unknown</x:v>
      </x:c>
    </x:row>
    <x:row r="538" ht="50" customHeight="1">
      <x:c r="A538" s="10" t="n">
        <x:f>IF(ISNUMBER(F538),RANK(F538,$F$7:$F$1929,0),"")</x:f>
        <x:v>404</x:v>
      </x:c>
      <x:c r="B538" s="9" t="str">
        <x:v>Rayhaan</x:v>
      </x:c>
      <x:c r="C538" s="9" t="str">
        <x:v>Terra</x:v>
      </x:c>
      <x:c r="D538" s="9" t="str">
        <x:v>Not recorded</x:v>
      </x:c>
      <x:c r="E538" s="11" t="n">
        <x:v>2025</x:v>
      </x:c>
      <x:c r="F538" s="13" t="n">
        <x:v>8.1</x:v>
      </x:c>
      <x:c r="G538" s="10" t="n">
        <x:v>211</x:v>
      </x:c>
      <x:c r="H538" s="12" t="n">
        <x:v>4.41</x:v>
      </x:c>
      <x:c r="I538" s="10" t="n">
        <x:v>926</x:v>
      </x:c>
      <x:c r="J538" s="12" t="str">
        <x:f>IF(AND(M538="URL identity aligns",ISNUMBER(F538),ISNUMBER(H538),G538&gt;0,I538&gt;0,SUM(V538:W538)&gt;0),(F538*V538+((H538-1)/4*10)*W538)/SUM(V538:W538),"")</x:f>
      </x:c>
      <x:c r="K538" s="12" t="str">
        <x:f>IF(ISNUMBER(J538),(X538*J538+'Method'!$B$10*'Method'!$B$11)/(X538+'Method'!$B$10),"")</x:f>
      </x:c>
      <x:c r="L538" s="10" t="str">
        <x:f>IF(ISNUMBER(J538),COUNTIFS($J$7:$J$1929,"&gt;"&amp;J538)+1,"")</x:f>
      </x:c>
      <x:c r="M538" s="9" t="str">
        <x:v>Review required</x:v>
      </x:c>
      <x:c r="N538" s="9" t="str">
        <x:v>Concentration not explicit on both saved identities</x:v>
      </x:c>
      <x:c r="O538" s="9" t="str">
        <x:v>https://www.parfumo.com/Perfumes/rayhaan/terra</x:v>
      </x:c>
      <x:c r="P538" s="9" t="str">
        <x:v>https://www.fragrantica.com/perfume/Rayhaan/Terra-118549.html</x:v>
      </x:c>
      <x:c r="Q538" s="9" t="str">
        <x:v>https://media.parfumo.com/perfumes/ed/ed10bc_terra-rayhaan_1200.jpg?width=720&amp;aspect_ratio=1:1</x:v>
      </x:c>
      <x:c r="R538" s="9" t="str">
        <x:v>https://fimgs.net/mdimg/perfume-thumbs/375x500.118549.jpg</x:v>
      </x:c>
      <x:c r="S538" s="9" t="str">
        <x:v>Terra</x:v>
      </x:c>
      <x:c r="T538" s="11" t="str">
        <x:v>2025</x:v>
      </x:c>
      <x:c r="U538" s="10" t="n">
        <x:v>1444</x:v>
      </x:c>
      <x:c r="V538" s="14" t="n">
        <x:f>IF(AND(ISNUMBER(G538),G538&gt;0),LOG10(G538)*'Method'!$B$8,"")</x:f>
        <x:v>2.789138946357228</x:v>
      </x:c>
      <x:c r="W538" s="14" t="n">
        <x:f>IF(AND(ISNUMBER(I538),I538&gt;0),LOG10(I538)*'Method'!$B$9,"")</x:f>
        <x:v>2.373288789345544</x:v>
      </x:c>
      <x:c r="X538" s="10" t="str">
        <x:f>IF(ISNUMBER(J538),SUM(G538,I538),"")</x:f>
      </x:c>
      <x:c r="Y538" s="10" t="str">
        <x:f>IF(ISNUMBER(K538),COUNTIFS($K$7:$K$1929,"&gt;"&amp;K538)+1,"")</x:f>
      </x:c>
      <x:c r="Z538" s="9" t="str"/>
      <x:c r="AA538" s="15" t="n">
        <x:v>46108</x:v>
      </x:c>
      <x:c r="AB538" s="9" t="str">
        <x:v>Unknown</x:v>
      </x:c>
    </x:row>
    <x:row r="539" ht="50" customHeight="1">
      <x:c r="A539" s="10" t="n">
        <x:f>IF(ISNUMBER(F539),RANK(F539,$F$7:$F$1929,0),"")</x:f>
        <x:v>404</x:v>
      </x:c>
      <x:c r="B539" s="9" t="str">
        <x:v>Clive Christian</x:v>
      </x:c>
      <x:c r="C539" s="9" t="str">
        <x:v>VII: Queen Anne - Rock Rose</x:v>
      </x:c>
      <x:c r="D539" s="9" t="str">
        <x:v>Not recorded</x:v>
      </x:c>
      <x:c r="E539" s="11" t="n">
        <x:v>2016</x:v>
      </x:c>
      <x:c r="F539" s="13" t="n">
        <x:v>8.1</x:v>
      </x:c>
      <x:c r="G539" s="10" t="n">
        <x:v>209</x:v>
      </x:c>
      <x:c r="H539" s="12" t="n">
        <x:v>4.21</x:v>
      </x:c>
      <x:c r="I539" s="10" t="n">
        <x:v>708</x:v>
      </x:c>
      <x:c r="J539" s="12" t="str">
        <x:f>IF(AND(M539="URL identity aligns",ISNUMBER(F539),ISNUMBER(H539),G539&gt;0,I539&gt;0,SUM(V539:W539)&gt;0),(F539*V539+((H539-1)/4*10)*W539)/SUM(V539:W539),"")</x:f>
      </x:c>
      <x:c r="K539" s="12" t="str">
        <x:f>IF(ISNUMBER(J539),(X539*J539+'Method'!$B$10*'Method'!$B$11)/(X539+'Method'!$B$10),"")</x:f>
      </x:c>
      <x:c r="L539" s="10" t="str">
        <x:f>IF(ISNUMBER(J539),COUNTIFS($J$7:$J$1929,"&gt;"&amp;J539)+1,"")</x:f>
      </x:c>
      <x:c r="M539" s="9" t="str">
        <x:v>Review required</x:v>
      </x:c>
      <x:c r="N539" s="9" t="str">
        <x:v>Product, variant, gender or year terms differ between URLs; Concentration not explicit on both saved identities</x:v>
      </x:c>
      <x:c r="O539" s="9" t="str">
        <x:v>https://www.parfumo.com/Perfumes/Clive_Christian/vii-queen-anne-rock-rose</x:v>
      </x:c>
      <x:c r="P539" s="9" t="str">
        <x:v>https://www.fragrantica.com/perfume/Clive-Christian/Rock-Rose-40132.html</x:v>
      </x:c>
      <x:c r="Q539" s="9" t="str">
        <x:v>https://media.parfumo.com/perfumes/4f/4fef15-vii-queen-anne-rock-rose-clive-christian_1200.jpg?width=720&amp;aspect_ratio=1:1</x:v>
      </x:c>
      <x:c r="R539" s="9" t="str">
        <x:v>https://fimgs.net/mdimg/perfume-thumbs/375x500.40132.jpg</x:v>
      </x:c>
      <x:c r="S539" s="9" t="str">
        <x:v>VII: Queen Anne - Rock Rose</x:v>
      </x:c>
      <x:c r="T539" s="11" t="str">
        <x:v>2016</x:v>
      </x:c>
      <x:c r="U539" s="10" t="n">
        <x:v>1379</x:v>
      </x:c>
      <x:c r="V539" s="14" t="n">
        <x:f>IF(AND(ISNUMBER(G539),G539&gt;0),LOG10(G539)*'Method'!$B$8,"")</x:f>
        <x:v>2.7841755433332596</x:v>
      </x:c>
      <x:c r="W539" s="14" t="n">
        <x:f>IF(AND(ISNUMBER(I539),I539&gt;0),LOG10(I539)*'Method'!$B$9,"")</x:f>
        <x:v>2.2800266061518157</x:v>
      </x:c>
      <x:c r="X539" s="10" t="str">
        <x:f>IF(ISNUMBER(J539),SUM(G539,I539),"")</x:f>
      </x:c>
      <x:c r="Y539" s="10" t="str">
        <x:f>IF(ISNUMBER(K539),COUNTIFS($K$7:$K$1929,"&gt;"&amp;K539)+1,"")</x:f>
      </x:c>
      <x:c r="Z539" s="9" t="str"/>
      <x:c r="AA539" s="15" t="n">
        <x:v>46108</x:v>
      </x:c>
      <x:c r="AB539" s="9" t="str">
        <x:v>Unknown</x:v>
      </x:c>
    </x:row>
    <x:row r="540" ht="50" customHeight="1">
      <x:c r="A540" s="10" t="n">
        <x:f>IF(ISNUMBER(F540),RANK(F540,$F$7:$F$1929,0),"")</x:f>
        <x:v>404</x:v>
      </x:c>
      <x:c r="B540" s="9" t="str">
        <x:v>French Avenue</x:v>
      </x:c>
      <x:c r="C540" s="9" t="str">
        <x:v>Pinnace Oryn</x:v>
      </x:c>
      <x:c r="D540" s="9" t="str">
        <x:v>Not recorded</x:v>
      </x:c>
      <x:c r="E540" s="11" t="n">
        <x:v>2025</x:v>
      </x:c>
      <x:c r="F540" s="13" t="n">
        <x:v>8.1</x:v>
      </x:c>
      <x:c r="G540" s="10" t="n">
        <x:v>207</x:v>
      </x:c>
      <x:c r="H540" s="12" t="n">
        <x:v>4.25</x:v>
      </x:c>
      <x:c r="I540" s="10" t="n">
        <x:v>217</x:v>
      </x:c>
      <x:c r="J540" s="12" t="str">
        <x:f>IF(AND(M540="URL identity aligns",ISNUMBER(F540),ISNUMBER(H540),G540&gt;0,I540&gt;0,SUM(V540:W540)&gt;0),(F540*V540+((H540-1)/4*10)*W540)/SUM(V540:W540),"")</x:f>
      </x:c>
      <x:c r="K540" s="12" t="str">
        <x:f>IF(ISNUMBER(J540),(X540*J540+'Method'!$B$10*'Method'!$B$11)/(X540+'Method'!$B$10),"")</x:f>
      </x:c>
      <x:c r="L540" s="10" t="str">
        <x:f>IF(ISNUMBER(J540),COUNTIFS($J$7:$J$1929,"&gt;"&amp;J540)+1,"")</x:f>
      </x:c>
      <x:c r="M540" s="9" t="str">
        <x:v>Review required</x:v>
      </x:c>
      <x:c r="N540" s="9" t="str">
        <x:v>Concentration not explicit on both saved identities</x:v>
      </x:c>
      <x:c r="O540" s="9" t="str">
        <x:v>https://www.parfumo.com/Perfumes/french-avenue/pinnace-oryn</x:v>
      </x:c>
      <x:c r="P540" s="9" t="str">
        <x:v>https://www.fragrantica.com/perfume/French-Avenue/Pinnace-Oryn-101170.html</x:v>
      </x:c>
      <x:c r="Q540" s="9" t="str">
        <x:v>https://media.parfumo.com/perfumes/d6/d6ef9a_pinnace-oryn-french-avenue_1200.jpg?width=720&amp;aspect_ratio=1:1</x:v>
      </x:c>
      <x:c r="R540" s="9" t="str">
        <x:v>https://fimgs.net/mdimg/perfume-thumbs/375x500.101170.jpg</x:v>
      </x:c>
      <x:c r="S540" s="9" t="str">
        <x:v>Pinnace Oryn</x:v>
      </x:c>
      <x:c r="T540" s="11" t="str">
        <x:v>2025</x:v>
      </x:c>
      <x:c r="U540" s="10" t="n">
        <x:v>1242</x:v>
      </x:c>
      <x:c r="V540" s="14" t="n">
        <x:f>IF(AND(ISNUMBER(G540),G540&gt;0),LOG10(G540)*'Method'!$B$8,"")</x:f>
        <x:v>2.779164414548304</x:v>
      </x:c>
      <x:c r="W540" s="14" t="n">
        <x:f>IF(AND(ISNUMBER(I540),I540&gt;0),LOG10(I540)*'Method'!$B$9,"")</x:f>
        <x:v>1.8691677870788241</x:v>
      </x:c>
      <x:c r="X540" s="10" t="str">
        <x:f>IF(ISNUMBER(J540),SUM(G540,I540),"")</x:f>
      </x:c>
      <x:c r="Y540" s="10" t="str">
        <x:f>IF(ISNUMBER(K540),COUNTIFS($K$7:$K$1929,"&gt;"&amp;K540)+1,"")</x:f>
      </x:c>
      <x:c r="Z540" s="9" t="str"/>
      <x:c r="AA540" s="15" t="n">
        <x:v>46108</x:v>
      </x:c>
      <x:c r="AB540" s="9" t="str">
        <x:v>Unknown</x:v>
      </x:c>
    </x:row>
    <x:row r="541" ht="50" customHeight="1">
      <x:c r="A541" s="10" t="n">
        <x:f>IF(ISNUMBER(F541),RANK(F541,$F$7:$F$1929,0),"")</x:f>
        <x:v>404</x:v>
      </x:c>
      <x:c r="B541" s="9" t="str">
        <x:v>Paris Corner</x:v>
      </x:c>
      <x:c r="C541" s="9" t="str">
        <x:v>Minya</x:v>
      </x:c>
      <x:c r="D541" s="9" t="str">
        <x:v>Not recorded</x:v>
      </x:c>
      <x:c r="E541" s="11" t="n">
        <x:v>2024</x:v>
      </x:c>
      <x:c r="F541" s="13" t="n">
        <x:v>8.1</x:v>
      </x:c>
      <x:c r="G541" s="10" t="n">
        <x:v>204</x:v>
      </x:c>
      <x:c r="H541" s="12" t="n">
        <x:v>4.31</x:v>
      </x:c>
      <x:c r="I541" s="10" t="n">
        <x:v>645</x:v>
      </x:c>
      <x:c r="J541" s="12" t="str">
        <x:f>IF(AND(M541="URL identity aligns",ISNUMBER(F541),ISNUMBER(H541),G541&gt;0,I541&gt;0,SUM(V541:W541)&gt;0),(F541*V541+((H541-1)/4*10)*W541)/SUM(V541:W541),"")</x:f>
      </x:c>
      <x:c r="K541" s="12" t="str">
        <x:f>IF(ISNUMBER(J541),(X541*J541+'Method'!$B$10*'Method'!$B$11)/(X541+'Method'!$B$10),"")</x:f>
      </x:c>
      <x:c r="L541" s="10" t="str">
        <x:f>IF(ISNUMBER(J541),COUNTIFS($J$7:$J$1929,"&gt;"&amp;J541)+1,"")</x:f>
      </x:c>
      <x:c r="M541" s="9" t="str">
        <x:v>Review required</x:v>
      </x:c>
      <x:c r="N541" s="9" t="str">
        <x:v>Concentration not explicit on both saved identities</x:v>
      </x:c>
      <x:c r="O541" s="9" t="str">
        <x:v>https://www.parfumo.com/Perfumes/paris-corner/minya</x:v>
      </x:c>
      <x:c r="P541" s="9" t="str">
        <x:v>https://www.fragrantica.com/perfume/PARIS-CORNER/Minya-102457.html</x:v>
      </x:c>
      <x:c r="Q541" s="9" t="str">
        <x:v>https://media.parfumo.com/perfumes/28/28ad59_minya-paris-corner_1200.jpg?width=720&amp;aspect_ratio=1:1</x:v>
      </x:c>
      <x:c r="R541" s="9" t="str">
        <x:v>https://fimgs.net/mdimg/perfume-thumbs/375x500.102457.jpg</x:v>
      </x:c>
      <x:c r="S541" s="9" t="str">
        <x:v>Minya</x:v>
      </x:c>
      <x:c r="T541" s="11" t="str">
        <x:v>2024</x:v>
      </x:c>
      <x:c r="U541" s="10" t="n">
        <x:v>1000</x:v>
      </x:c>
      <x:c r="V541" s="14" t="n">
        <x:f>IF(AND(ISNUMBER(G541),G541&gt;0),LOG10(G541)*'Method'!$B$8,"")</x:f>
        <x:v>2.77155620091108</x:v>
      </x:c>
      <x:c r="W541" s="14" t="n">
        <x:f>IF(AND(ISNUMBER(I541),I541&gt;0),LOG10(I541)*'Method'!$B$9,"")</x:f>
        <x:v>2.247647771708216</x:v>
      </x:c>
      <x:c r="X541" s="10" t="str">
        <x:f>IF(ISNUMBER(J541),SUM(G541,I541),"")</x:f>
      </x:c>
      <x:c r="Y541" s="10" t="str">
        <x:f>IF(ISNUMBER(K541),COUNTIFS($K$7:$K$1929,"&gt;"&amp;K541)+1,"")</x:f>
      </x:c>
      <x:c r="Z541" s="9" t="str"/>
      <x:c r="AA541" s="15" t="n">
        <x:v>46108</x:v>
      </x:c>
      <x:c r="AB541" s="9" t="str">
        <x:v>Unknown</x:v>
      </x:c>
    </x:row>
    <x:row r="542" ht="50" customHeight="1">
      <x:c r="A542" s="10" t="n">
        <x:f>IF(ISNUMBER(F542),RANK(F542,$F$7:$F$1929,0),"")</x:f>
        <x:v>404</x:v>
      </x:c>
      <x:c r="B542" s="9" t="str">
        <x:v>Dolce &amp; Gabbana</x:v>
      </x:c>
      <x:c r="C542" s="9" t="str">
        <x:v>The One Royal Night</x:v>
      </x:c>
      <x:c r="D542" s="9" t="str">
        <x:v>Not recorded</x:v>
      </x:c>
      <x:c r="E542" s="11" t="n">
        <x:v>2015</x:v>
      </x:c>
      <x:c r="F542" s="13" t="n">
        <x:v>8.1</x:v>
      </x:c>
      <x:c r="G542" s="10" t="n">
        <x:v>203</x:v>
      </x:c>
      <x:c r="H542" s="12" t="n">
        <x:v>4.36</x:v>
      </x:c>
      <x:c r="I542" s="10" t="n">
        <x:v>1265</x:v>
      </x:c>
      <x:c r="J542" s="12" t="str">
        <x:f>IF(AND(M542="URL identity aligns",ISNUMBER(F542),ISNUMBER(H542),G542&gt;0,I542&gt;0,SUM(V542:W542)&gt;0),(F542*V542+((H542-1)/4*10)*W542)/SUM(V542:W542),"")</x:f>
      </x:c>
      <x:c r="K542" s="12" t="str">
        <x:f>IF(ISNUMBER(J542),(X542*J542+'Method'!$B$10*'Method'!$B$11)/(X542+'Method'!$B$10),"")</x:f>
      </x:c>
      <x:c r="L542" s="10" t="str">
        <x:f>IF(ISNUMBER(J542),COUNTIFS($J$7:$J$1929,"&gt;"&amp;J542)+1,"")</x:f>
      </x:c>
      <x:c r="M542" s="9" t="str">
        <x:v>Review required</x:v>
      </x:c>
      <x:c r="N542" s="9" t="str">
        <x:v>Concentration not explicit on both saved identities</x:v>
      </x:c>
      <x:c r="O542" s="9" t="str">
        <x:v>https://www.parfumo.com/Perfumes/Dolce_Gabbana/The_One_Royal_Night</x:v>
      </x:c>
      <x:c r="P542" s="9" t="str">
        <x:v>https://www.fragrantica.com/perfume/Dolce-Gabbana/The-One-Royal-Night-33180.html</x:v>
      </x:c>
      <x:c r="Q542" s="9" t="str">
        <x:v>https://media.parfumo.com/perfumes/28/28a718-the-one-royal-night-dolce-gabbana_1200.jpg?width=720&amp;aspect_ratio=1:1</x:v>
      </x:c>
      <x:c r="R542" s="9" t="str">
        <x:v>https://fimgs.net/mdimg/perfume-thumbs/375x500.33180.jpg</x:v>
      </x:c>
      <x:c r="S542" s="9" t="str">
        <x:v>The One Royal Night</x:v>
      </x:c>
      <x:c r="T542" s="11" t="str">
        <x:v>2015</x:v>
      </x:c>
      <x:c r="U542" s="10" t="n">
        <x:v>1202</x:v>
      </x:c>
      <x:c r="V542" s="14" t="n">
        <x:f>IF(AND(ISNUMBER(G542),G542&gt;0),LOG10(G542)*'Method'!$B$8,"")</x:f>
        <x:v>2.768995245495852</x:v>
      </x:c>
      <x:c r="W542" s="14" t="n">
        <x:f>IF(AND(ISNUMBER(I542),I542&gt;0),LOG10(I542)*'Method'!$B$9,"")</x:f>
        <x:v>2.4816724204094722</x:v>
      </x:c>
      <x:c r="X542" s="10" t="str">
        <x:f>IF(ISNUMBER(J542),SUM(G542,I542),"")</x:f>
      </x:c>
      <x:c r="Y542" s="10" t="str">
        <x:f>IF(ISNUMBER(K542),COUNTIFS($K$7:$K$1929,"&gt;"&amp;K542)+1,"")</x:f>
      </x:c>
      <x:c r="Z542" s="9" t="str"/>
      <x:c r="AA542" s="15" t="n">
        <x:v>46108</x:v>
      </x:c>
      <x:c r="AB542" s="9" t="str">
        <x:v>Unknown</x:v>
      </x:c>
    </x:row>
    <x:row r="543" ht="50" customHeight="1">
      <x:c r="A543" s="10" t="n">
        <x:f>IF(ISNUMBER(F543),RANK(F543,$F$7:$F$1929,0),"")</x:f>
        <x:v>404</x:v>
      </x:c>
      <x:c r="B543" s="9" t="str">
        <x:v>Guerlain</x:v>
      </x:c>
      <x:c r="C543" s="9" t="str">
        <x:v>Vetiver Parfum</x:v>
      </x:c>
      <x:c r="D543" s="9" t="str">
        <x:v>Parfum</x:v>
      </x:c>
      <x:c r="E543" s="11" t="n">
        <x:v>2024</x:v>
      </x:c>
      <x:c r="F543" s="13" t="n">
        <x:v>8.1</x:v>
      </x:c>
      <x:c r="G543" s="10" t="n">
        <x:v>203</x:v>
      </x:c>
      <x:c r="H543" s="12" t="n">
        <x:v>4.21</x:v>
      </x:c>
      <x:c r="I543" s="10" t="n">
        <x:v>808</x:v>
      </x:c>
      <x:c r="J543" s="12" t="n">
        <x:f>IF(AND(M543="URL identity aligns",ISNUMBER(F543),ISNUMBER(H543),G543&gt;0,I543&gt;0,SUM(V543:W543)&gt;0),(F543*V543+((H543-1)/4*10)*W543)/SUM(V543:W543),"")</x:f>
        <x:v>8.065761084913785</x:v>
      </x:c>
      <x:c r="K543" s="12" t="n">
        <x:f>IF(ISNUMBER(J543),(X543*J543+'Method'!$B$10*'Method'!$B$11)/(X543+'Method'!$B$10),"")</x:f>
        <x:v>7.956167249709464</x:v>
      </x:c>
      <x:c r="L543" s="10" t="n">
        <x:f>IF(ISNUMBER(J543),COUNTIFS($J$7:$J$1929,"&gt;"&amp;J543)+1,"")</x:f>
        <x:v>68</x:v>
      </x:c>
      <x:c r="M543" s="9" t="str">
        <x:v>URL identity aligns</x:v>
      </x:c>
      <x:c r="N543" s="9" t="str">
        <x:v>Brand, name tokens and concentration agree in saved URLs</x:v>
      </x:c>
      <x:c r="O543" s="9" t="str">
        <x:v>https://www.parfumo.com/Perfumes/Guerlain/vetiver-parfum</x:v>
      </x:c>
      <x:c r="P543" s="9" t="str">
        <x:v>https://www.fragrantica.com/perfume/Guerlain/Vetiver-Parfum-90801.html</x:v>
      </x:c>
      <x:c r="Q543" s="9" t="str">
        <x:v>https://media.parfumo.com/perfumes/24/24f413-vetiver-parfum-guerlain_1200.jpg?width=720&amp;aspect_ratio=1:1</x:v>
      </x:c>
      <x:c r="R543" s="9" t="str">
        <x:v>https://fimgs.net/mdimg/perfume-thumbs/375x500.90801.jpg</x:v>
      </x:c>
      <x:c r="S543" s="9" t="str">
        <x:v>Vetiver Parfum</x:v>
      </x:c>
      <x:c r="T543" s="11" t="str">
        <x:v>2024</x:v>
      </x:c>
      <x:c r="U543" s="10" t="n">
        <x:v>424</x:v>
      </x:c>
      <x:c r="V543" s="14" t="n">
        <x:f>IF(AND(ISNUMBER(G543),G543&gt;0),LOG10(G543)*'Method'!$B$8,"")</x:f>
        <x:v>2.768995245495852</x:v>
      </x:c>
      <x:c r="W543" s="14" t="n">
        <x:f>IF(AND(ISNUMBER(I543),I543&gt;0),LOG10(I543)*'Method'!$B$9,"")</x:f>
        <x:v>2.325929088619672</x:v>
      </x:c>
      <x:c r="X543" s="10" t="n">
        <x:f>IF(ISNUMBER(J543),SUM(G543,I543),"")</x:f>
        <x:v>1011</x:v>
      </x:c>
      <x:c r="Y543" s="10" t="n">
        <x:f>IF(ISNUMBER(K543),COUNTIFS($K$7:$K$1929,"&gt;"&amp;K543)+1,"")</x:f>
        <x:v>68</x:v>
      </x:c>
      <x:c r="Z543" s="9" t="str"/>
      <x:c r="AA543" s="15" t="n">
        <x:v>46108</x:v>
      </x:c>
      <x:c r="AB543" s="9" t="str">
        <x:v>Unknown</x:v>
      </x:c>
    </x:row>
    <x:row r="544" ht="50" customHeight="1">
      <x:c r="A544" s="10" t="n">
        <x:f>IF(ISNUMBER(F544),RANK(F544,$F$7:$F$1929,0),"")</x:f>
        <x:v>404</x:v>
      </x:c>
      <x:c r="B544" s="9" t="str">
        <x:v>Giorgio Armani</x:v>
      </x:c>
      <x:c r="C544" s="9" t="str">
        <x:v>Emporio Armani - Stronger With You Tobacco</x:v>
      </x:c>
      <x:c r="D544" s="9" t="str">
        <x:v>Not recorded</x:v>
      </x:c>
      <x:c r="E544" s="11" t="n">
        <x:v>2024</x:v>
      </x:c>
      <x:c r="F544" s="13" t="n">
        <x:v>8.1</x:v>
      </x:c>
      <x:c r="G544" s="10" t="n">
        <x:v>194</x:v>
      </x:c>
      <x:c r="H544" s="12" t="n">
        <x:v>4.28</x:v>
      </x:c>
      <x:c r="I544" s="10" t="n">
        <x:v>1038</x:v>
      </x:c>
      <x:c r="J544" s="12" t="str">
        <x:f>IF(AND(M544="URL identity aligns",ISNUMBER(F544),ISNUMBER(H544),G544&gt;0,I544&gt;0,SUM(V544:W544)&gt;0),(F544*V544+((H544-1)/4*10)*W544)/SUM(V544:W544),"")</x:f>
      </x:c>
      <x:c r="K544" s="12" t="str">
        <x:f>IF(ISNUMBER(J544),(X544*J544+'Method'!$B$10*'Method'!$B$11)/(X544+'Method'!$B$10),"")</x:f>
      </x:c>
      <x:c r="L544" s="10" t="str">
        <x:f>IF(ISNUMBER(J544),COUNTIFS($J$7:$J$1929,"&gt;"&amp;J544)+1,"")</x:f>
      </x:c>
      <x:c r="M544" s="9" t="str">
        <x:v>Review required</x:v>
      </x:c>
      <x:c r="N544" s="9" t="str">
        <x:v>Concentration not explicit on both saved identities</x:v>
      </x:c>
      <x:c r="O544" s="9" t="str">
        <x:v>https://www.parfumo.com/Perfumes/Giorgio_Armani/emporio-armani-stronger-with-you-tobacco</x:v>
      </x:c>
      <x:c r="P544" s="9" t="str">
        <x:v>https://www.fragrantica.com/perfume/Giorgio-Armani/Emporio-Armani-Stronger-With-You-Tobacco-90333.html</x:v>
      </x:c>
      <x:c r="Q544" s="9" t="str">
        <x:v>https://media.parfumo.com/perfumes/8e/8e3293-emporio-armani-stronger-with-you-tobacco-giorgio-armani_1200.jpg?width=720&amp;aspect_ratio=1:1</x:v>
      </x:c>
      <x:c r="R544" s="9" t="str">
        <x:v>https://fimgs.net/mdimg/perfume-thumbs/375x500.90333.jpg</x:v>
      </x:c>
      <x:c r="S544" s="9" t="str">
        <x:v>Emporio Armani - Stronger With You Tobacco</x:v>
      </x:c>
      <x:c r="T544" s="11" t="str">
        <x:v>2024</x:v>
      </x:c>
      <x:c r="U544" s="10" t="n">
        <x:v>636</x:v>
      </x:c>
      <x:c r="V544" s="14" t="n">
        <x:f>IF(AND(ISNUMBER(G544),G544&gt;0),LOG10(G544)*'Method'!$B$8,"")</x:f>
        <x:v>2.745362075916276</x:v>
      </x:c>
      <x:c r="W544" s="14" t="n">
        <x:f>IF(AND(ISNUMBER(I544),I544&gt;0),LOG10(I544)*'Method'!$B$9,"")</x:f>
        <x:v>2.412957882809952</x:v>
      </x:c>
      <x:c r="X544" s="10" t="str">
        <x:f>IF(ISNUMBER(J544),SUM(G544,I544),"")</x:f>
      </x:c>
      <x:c r="Y544" s="10" t="str">
        <x:f>IF(ISNUMBER(K544),COUNTIFS($K$7:$K$1929,"&gt;"&amp;K544)+1,"")</x:f>
      </x:c>
      <x:c r="Z544" s="9" t="str"/>
      <x:c r="AA544" s="15" t="n">
        <x:v>46108</x:v>
      </x:c>
      <x:c r="AB544" s="9" t="str">
        <x:v>Unknown</x:v>
      </x:c>
    </x:row>
    <x:row r="545" ht="50" customHeight="1">
      <x:c r="A545" s="10" t="n">
        <x:f>IF(ISNUMBER(F545),RANK(F545,$F$7:$F$1929,0),"")</x:f>
        <x:v>404</x:v>
      </x:c>
      <x:c r="B545" s="9" t="str">
        <x:v>Mancera</x:v>
      </x:c>
      <x:c r="C545" s="9" t="str">
        <x:v>Aoud Exclusif</x:v>
      </x:c>
      <x:c r="D545" s="9" t="str">
        <x:v>Not recorded</x:v>
      </x:c>
      <x:c r="E545" s="11" t="n">
        <x:v>2018</x:v>
      </x:c>
      <x:c r="F545" s="13" t="n">
        <x:v>8.1</x:v>
      </x:c>
      <x:c r="G545" s="10" t="n">
        <x:v>186</x:v>
      </x:c>
      <x:c r="H545" s="12" t="n">
        <x:v>4.23</x:v>
      </x:c>
      <x:c r="I545" s="10" t="n">
        <x:v>1064</x:v>
      </x:c>
      <x:c r="J545" s="12" t="str">
        <x:f>IF(AND(M545="URL identity aligns",ISNUMBER(F545),ISNUMBER(H545),G545&gt;0,I545&gt;0,SUM(V545:W545)&gt;0),(F545*V545+((H545-1)/4*10)*W545)/SUM(V545:W545),"")</x:f>
      </x:c>
      <x:c r="K545" s="12" t="str">
        <x:f>IF(ISNUMBER(J545),(X545*J545+'Method'!$B$10*'Method'!$B$11)/(X545+'Method'!$B$10),"")</x:f>
      </x:c>
      <x:c r="L545" s="10" t="str">
        <x:f>IF(ISNUMBER(J545),COUNTIFS($J$7:$J$1929,"&gt;"&amp;J545)+1,"")</x:f>
      </x:c>
      <x:c r="M545" s="9" t="str">
        <x:v>Review required</x:v>
      </x:c>
      <x:c r="N545" s="9" t="str">
        <x:v>Concentration not explicit on both saved identities</x:v>
      </x:c>
      <x:c r="O545" s="9" t="str">
        <x:v>https://www.parfumo.com/Perfumes/Mancera/Aoud_Exclusif</x:v>
      </x:c>
      <x:c r="P545" s="9" t="str">
        <x:v>https://www.fragrantica.com/perfume/Mancera/Aoud-Exclusif-51493.html</x:v>
      </x:c>
      <x:c r="Q545" s="9" t="str">
        <x:v>https://media.parfumo.com/perfumes/65/65a135-aoud-exclusif-mancera_1200.jpg?width=720&amp;aspect_ratio=1:1</x:v>
      </x:c>
      <x:c r="R545" s="9" t="str">
        <x:v>https://fimgs.net/mdimg/perfume-thumbs/375x500.51493.jpg</x:v>
      </x:c>
      <x:c r="S545" s="9" t="str">
        <x:v>Aoud Exclusif</x:v>
      </x:c>
      <x:c r="T545" s="11" t="str">
        <x:v>2018</x:v>
      </x:c>
      <x:c r="U545" s="10" t="n">
        <x:v>970</x:v>
      </x:c>
      <x:c r="V545" s="14" t="n">
        <x:f>IF(AND(ISNUMBER(G545),G545&gt;0),LOG10(G545)*'Method'!$B$8,"")</x:f>
        <x:v>2.723415533061504</x:v>
      </x:c>
      <x:c r="W545" s="14" t="n">
        <x:f>IF(AND(ISNUMBER(I545),I545&gt;0),LOG10(I545)*'Method'!$B$9,"")</x:f>
        <x:v>2.421553302367224</x:v>
      </x:c>
      <x:c r="X545" s="10" t="str">
        <x:f>IF(ISNUMBER(J545),SUM(G545,I545),"")</x:f>
      </x:c>
      <x:c r="Y545" s="10" t="str">
        <x:f>IF(ISNUMBER(K545),COUNTIFS($K$7:$K$1929,"&gt;"&amp;K545)+1,"")</x:f>
      </x:c>
      <x:c r="Z545" s="9" t="str"/>
      <x:c r="AA545" s="15" t="n">
        <x:v>46108</x:v>
      </x:c>
      <x:c r="AB545" s="9" t="str">
        <x:v>Unknown</x:v>
      </x:c>
    </x:row>
    <x:row r="546" ht="50" customHeight="1">
      <x:c r="A546" s="10" t="n">
        <x:f>IF(ISNUMBER(F546),RANK(F546,$F$7:$F$1929,0),"")</x:f>
        <x:v>404</x:v>
      </x:c>
      <x:c r="B546" s="9" t="str">
        <x:v>Bvlgari</x:v>
      </x:c>
      <x:c r="C546" s="9" t="str">
        <x:v>Man Black Orient</x:v>
      </x:c>
      <x:c r="D546" s="9" t="str">
        <x:v>Not recorded</x:v>
      </x:c>
      <x:c r="E546" s="11" t="n">
        <x:v>2016</x:v>
      </x:c>
      <x:c r="F546" s="13" t="n">
        <x:v>8.1</x:v>
      </x:c>
      <x:c r="G546" s="10" t="n">
        <x:v>183</x:v>
      </x:c>
      <x:c r="H546" s="12" t="n">
        <x:v>4.47</x:v>
      </x:c>
      <x:c r="I546" s="10" t="n">
        <x:v>942</x:v>
      </x:c>
      <x:c r="J546" s="12" t="str">
        <x:f>IF(AND(M546="URL identity aligns",ISNUMBER(F546),ISNUMBER(H546),G546&gt;0,I546&gt;0,SUM(V546:W546)&gt;0),(F546*V546+((H546-1)/4*10)*W546)/SUM(V546:W546),"")</x:f>
      </x:c>
      <x:c r="K546" s="12" t="str">
        <x:f>IF(ISNUMBER(J546),(X546*J546+'Method'!$B$10*'Method'!$B$11)/(X546+'Method'!$B$10),"")</x:f>
      </x:c>
      <x:c r="L546" s="10" t="str">
        <x:f>IF(ISNUMBER(J546),COUNTIFS($J$7:$J$1929,"&gt;"&amp;J546)+1,"")</x:f>
      </x:c>
      <x:c r="M546" s="9" t="str">
        <x:v>Review required</x:v>
      </x:c>
      <x:c r="N546" s="9" t="str">
        <x:v>Concentration not explicit on both saved identities</x:v>
      </x:c>
      <x:c r="O546" s="9" t="str">
        <x:v>https://www.parfumo.com/Perfumes/Bvlgari/Bvlgari_Man_Black_Orient</x:v>
      </x:c>
      <x:c r="P546" s="9" t="str">
        <x:v>https://www.fragrantica.com/perfume/Bvlgari/Bvlgari-Man-Black-Orient-39256.html</x:v>
      </x:c>
      <x:c r="Q546" s="9" t="str">
        <x:v>https://media.parfumo.com/perfumes/dd/ddd837-bvlgari-man-black-orient-bvlgari_1200.jpg?width=720&amp;aspect_ratio=1:1</x:v>
      </x:c>
      <x:c r="R546" s="9" t="str">
        <x:v>https://fimgs.net/mdimg/perfume-thumbs/375x500.39256.jpg</x:v>
      </x:c>
      <x:c r="S546" s="9" t="str">
        <x:v>Man Black Orient</x:v>
      </x:c>
      <x:c r="T546" s="11" t="str">
        <x:v>2016</x:v>
      </x:c>
      <x:c r="U546" s="10" t="n">
        <x:v>948</x:v>
      </x:c>
      <x:c r="V546" s="14" t="n">
        <x:f>IF(AND(ISNUMBER(G546),G546&gt;0),LOG10(G546)*'Method'!$B$8,"")</x:f>
        <x:v>2.7149413076765163</x:v>
      </x:c>
      <x:c r="W546" s="14" t="n">
        <x:f>IF(AND(ISNUMBER(I546),I546&gt;0),LOG10(I546)*'Method'!$B$9,"")</x:f>
        <x:v>2.379240722234304</x:v>
      </x:c>
      <x:c r="X546" s="10" t="str">
        <x:f>IF(ISNUMBER(J546),SUM(G546,I546),"")</x:f>
      </x:c>
      <x:c r="Y546" s="10" t="str">
        <x:f>IF(ISNUMBER(K546),COUNTIFS($K$7:$K$1929,"&gt;"&amp;K546)+1,"")</x:f>
      </x:c>
      <x:c r="Z546" s="9" t="str"/>
      <x:c r="AA546" s="15" t="n">
        <x:v>46108</x:v>
      </x:c>
      <x:c r="AB546" s="9" t="str">
        <x:v>Unknown</x:v>
      </x:c>
    </x:row>
    <x:row r="547" ht="50" customHeight="1">
      <x:c r="A547" s="10" t="n">
        <x:f>IF(ISNUMBER(F547),RANK(F547,$F$7:$F$1929,0),"")</x:f>
        <x:v>404</x:v>
      </x:c>
      <x:c r="B547" s="9" t="str">
        <x:v>Armaf</x:v>
      </x:c>
      <x:c r="C547" s="9" t="str">
        <x:v>Radical Brown</x:v>
      </x:c>
      <x:c r="D547" s="9" t="str">
        <x:v>Not recorded</x:v>
      </x:c>
      <x:c r="E547" s="11" t="n">
        <x:v>2019</x:v>
      </x:c>
      <x:c r="F547" s="13" t="n">
        <x:v>8.1</x:v>
      </x:c>
      <x:c r="G547" s="10" t="n">
        <x:v>181</x:v>
      </x:c>
      <x:c r="H547" s="12" t="n">
        <x:v>4.22</x:v>
      </x:c>
      <x:c r="I547" s="10" t="n">
        <x:v>404</x:v>
      </x:c>
      <x:c r="J547" s="12" t="str">
        <x:f>IF(AND(M547="URL identity aligns",ISNUMBER(F547),ISNUMBER(H547),G547&gt;0,I547&gt;0,SUM(V547:W547)&gt;0),(F547*V547+((H547-1)/4*10)*W547)/SUM(V547:W547),"")</x:f>
      </x:c>
      <x:c r="K547" s="12" t="str">
        <x:f>IF(ISNUMBER(J547),(X547*J547+'Method'!$B$10*'Method'!$B$11)/(X547+'Method'!$B$10),"")</x:f>
      </x:c>
      <x:c r="L547" s="10" t="str">
        <x:f>IF(ISNUMBER(J547),COUNTIFS($J$7:$J$1929,"&gt;"&amp;J547)+1,"")</x:f>
      </x:c>
      <x:c r="M547" s="9" t="str">
        <x:v>Review required</x:v>
      </x:c>
      <x:c r="N547" s="9" t="str">
        <x:v>Concentration not explicit on both saved identities</x:v>
      </x:c>
      <x:c r="O547" s="9" t="str">
        <x:v>https://www.parfumo.com/Perfumes/Armaf/Radical_Brown</x:v>
      </x:c>
      <x:c r="P547" s="9" t="str">
        <x:v>https://www.fragrantica.com/perfume/Armaf/Radical-Brown-63465.html</x:v>
      </x:c>
      <x:c r="Q547" s="9" t="str">
        <x:v>https://media.parfumo.com/perfumes/53/53405d-radical-brown-armaf_1200.jpg?width=720&amp;aspect_ratio=1:1</x:v>
      </x:c>
      <x:c r="R547" s="9" t="str">
        <x:v>https://fimgs.net/mdimg/perfume-thumbs/375x500.63465.jpg</x:v>
      </x:c>
      <x:c r="S547" s="9" t="str">
        <x:v>Radical Brown</x:v>
      </x:c>
      <x:c r="T547" s="11" t="str">
        <x:v>2019</x:v>
      </x:c>
      <x:c r="U547" s="10" t="n">
        <x:v>1264</x:v>
      </x:c>
      <x:c r="V547" s="14" t="n">
        <x:f>IF(AND(ISNUMBER(G547),G547&gt;0),LOG10(G547)*'Method'!$B$8,"")</x:f>
        <x:v>2.709214289843016</x:v>
      </x:c>
      <x:c r="W547" s="14" t="n">
        <x:f>IF(AND(ISNUMBER(I547),I547&gt;0),LOG10(I547)*'Method'!$B$9,"")</x:f>
        <x:v>2.08510509208848</x:v>
      </x:c>
      <x:c r="X547" s="10" t="str">
        <x:f>IF(ISNUMBER(J547),SUM(G547,I547),"")</x:f>
      </x:c>
      <x:c r="Y547" s="10" t="str">
        <x:f>IF(ISNUMBER(K547),COUNTIFS($K$7:$K$1929,"&gt;"&amp;K547)+1,"")</x:f>
      </x:c>
      <x:c r="Z547" s="9" t="str"/>
      <x:c r="AA547" s="15" t="n">
        <x:v>46108</x:v>
      </x:c>
      <x:c r="AB547" s="9" t="str">
        <x:v>Unknown</x:v>
      </x:c>
    </x:row>
    <x:row r="548" ht="50" customHeight="1">
      <x:c r="A548" s="10" t="n">
        <x:f>IF(ISNUMBER(F548),RANK(F548,$F$7:$F$1929,0),"")</x:f>
        <x:v>404</x:v>
      </x:c>
      <x:c r="B548" s="9" t="str">
        <x:v>Lattafa</x:v>
      </x:c>
      <x:c r="C548" s="9" t="str">
        <x:v>Opulent Dubai</x:v>
      </x:c>
      <x:c r="D548" s="9" t="str">
        <x:v>Parfum</x:v>
      </x:c>
      <x:c r="E548" s="11" t="n">
        <x:v>2025</x:v>
      </x:c>
      <x:c r="F548" s="13" t="n">
        <x:v>8.1</x:v>
      </x:c>
      <x:c r="G548" s="10" t="n">
        <x:v>177</x:v>
      </x:c>
      <x:c r="H548" s="12" t="n">
        <x:v>4.4</x:v>
      </x:c>
      <x:c r="I548" s="10" t="n">
        <x:v>1670</x:v>
      </x:c>
      <x:c r="J548" s="12" t="str">
        <x:f>IF(AND(M548="URL identity aligns",ISNUMBER(F548),ISNUMBER(H548),G548&gt;0,I548&gt;0,SUM(V548:W548)&gt;0),(F548*V548+((H548-1)/4*10)*W548)/SUM(V548:W548),"")</x:f>
      </x:c>
      <x:c r="K548" s="12" t="str">
        <x:f>IF(ISNUMBER(J548),(X548*J548+'Method'!$B$10*'Method'!$B$11)/(X548+'Method'!$B$10),"")</x:f>
      </x:c>
      <x:c r="L548" s="10" t="str">
        <x:f>IF(ISNUMBER(J548),COUNTIFS($J$7:$J$1929,"&gt;"&amp;J548)+1,"")</x:f>
      </x:c>
      <x:c r="M548" s="9" t="str">
        <x:v>Review required</x:v>
      </x:c>
      <x:c r="N548" s="9" t="str">
        <x:v>Brand differs between product URLs; Concentration not explicit on both saved identities</x:v>
      </x:c>
      <x:c r="O548" s="9" t="str">
        <x:v>https://www.parfumo.com/Perfumes/Lattafa/opulent-dubai</x:v>
      </x:c>
      <x:c r="P548" s="9" t="str">
        <x:v>https://www.fragrantica.com/perfume/Lattafa-Perfumes/Opulent-Dubai-105609.html</x:v>
      </x:c>
      <x:c r="Q548" s="9" t="str">
        <x:v>https://media.parfumo.com/perfumes/42/42f67e_opulent-dubai-lattafa_1200.jpg?width=720&amp;aspect_ratio=1:1</x:v>
      </x:c>
      <x:c r="R548" s="9" t="str">
        <x:v>https://fimgs.net/mdimg/perfume-thumbs/375x500.105609.jpg</x:v>
      </x:c>
      <x:c r="S548" s="9" t="str">
        <x:v>Opulent Dubai</x:v>
      </x:c>
      <x:c r="T548" s="11" t="str">
        <x:v>2025</x:v>
      </x:c>
      <x:c r="U548" s="10" t="n">
        <x:v>740</x:v>
      </x:c>
      <x:c r="V548" s="14" t="n">
        <x:f>IF(AND(ISNUMBER(G548),G548&gt;0),LOG10(G548)*'Method'!$B$8,"")</x:f>
        <x:v>2.6975679196341718</x:v>
      </x:c>
      <x:c r="W548" s="14" t="n">
        <x:f>IF(AND(ISNUMBER(I548),I548&gt;0),LOG10(I548)*'Method'!$B$9,"")</x:f>
        <x:v>2.5781731769180642</x:v>
      </x:c>
      <x:c r="X548" s="10" t="str">
        <x:f>IF(ISNUMBER(J548),SUM(G548,I548),"")</x:f>
      </x:c>
      <x:c r="Y548" s="10" t="str">
        <x:f>IF(ISNUMBER(K548),COUNTIFS($K$7:$K$1929,"&gt;"&amp;K548)+1,"")</x:f>
      </x:c>
      <x:c r="Z548" s="9" t="str"/>
      <x:c r="AA548" s="15" t="n">
        <x:v>46108</x:v>
      </x:c>
      <x:c r="AB548" s="9" t="str">
        <x:v>Unknown</x:v>
      </x:c>
    </x:row>
    <x:row r="549" ht="50" customHeight="1">
      <x:c r="A549" s="10" t="n">
        <x:f>IF(ISNUMBER(F549),RANK(F549,$F$7:$F$1929,0),"")</x:f>
        <x:v>404</x:v>
      </x:c>
      <x:c r="B549" s="9" t="str">
        <x:v>Valentino</x:v>
      </x:c>
      <x:c r="C549" s="9" t="str">
        <x:v>Uomo Noir Absolu</x:v>
      </x:c>
      <x:c r="D549" s="9" t="str">
        <x:v>Absolu</x:v>
      </x:c>
      <x:c r="E549" s="11" t="n">
        <x:v>2017</x:v>
      </x:c>
      <x:c r="F549" s="13" t="n">
        <x:v>8.1</x:v>
      </x:c>
      <x:c r="G549" s="10" t="n">
        <x:v>175</x:v>
      </x:c>
      <x:c r="H549" s="12" t="n">
        <x:v>4.41</x:v>
      </x:c>
      <x:c r="I549" s="10" t="n">
        <x:v>658</x:v>
      </x:c>
      <x:c r="J549" s="12" t="str">
        <x:f>IF(AND(M549="URL identity aligns",ISNUMBER(F549),ISNUMBER(H549),G549&gt;0,I549&gt;0,SUM(V549:W549)&gt;0),(F549*V549+((H549-1)/4*10)*W549)/SUM(V549:W549),"")</x:f>
      </x:c>
      <x:c r="K549" s="12" t="str">
        <x:f>IF(ISNUMBER(J549),(X549*J549+'Method'!$B$10*'Method'!$B$11)/(X549+'Method'!$B$10),"")</x:f>
      </x:c>
      <x:c r="L549" s="10" t="str">
        <x:f>IF(ISNUMBER(J549),COUNTIFS($J$7:$J$1929,"&gt;"&amp;J549)+1,"")</x:f>
      </x:c>
      <x:c r="M549" s="9" t="str">
        <x:v>Review required</x:v>
      </x:c>
      <x:c r="N549" s="9" t="str">
        <x:v>Concentration not explicit on both saved identities</x:v>
      </x:c>
      <x:c r="O549" s="9" t="str">
        <x:v>https://www.parfumo.com/Perfumes/Valentino/Valentino_Uomo_Noir_Absolu</x:v>
      </x:c>
      <x:c r="P549" s="9" t="str">
        <x:v>https://www.fragrantica.com/perfume/Valentino/Valentino-Uomo-Noir-Absolu-46419.html</x:v>
      </x:c>
      <x:c r="Q549" s="9" t="str">
        <x:v>https://media.parfumo.com/perfumes/3c/3cd8c6-valentino-uomo-noir-absolu-valentino_1200.jpg?width=720&amp;aspect_ratio=1:1</x:v>
      </x:c>
      <x:c r="R549" s="9" t="str">
        <x:v>https://fimgs.net/mdimg/perfume-thumbs/375x500.46419.jpg</x:v>
      </x:c>
      <x:c r="S549" s="9" t="str">
        <x:v>Uomo Noir Absolu</x:v>
      </x:c>
      <x:c r="T549" s="11" t="str">
        <x:v>2017</x:v>
      </x:c>
      <x:c r="U549" s="10" t="n">
        <x:v>674</x:v>
      </x:c>
      <x:c r="V549" s="14" t="n">
        <x:f>IF(AND(ISNUMBER(G549),G549&gt;0),LOG10(G549)*'Method'!$B$8,"")</x:f>
        <x:v>2.691645658423548</x:v>
      </x:c>
      <x:c r="W549" s="14" t="n">
        <x:f>IF(AND(ISNUMBER(I549),I549&gt;0),LOG10(I549)*'Method'!$B$9,"")</x:f>
        <x:v>2.2545807148911683</x:v>
      </x:c>
      <x:c r="X549" s="10" t="str">
        <x:f>IF(ISNUMBER(J549),SUM(G549,I549),"")</x:f>
      </x:c>
      <x:c r="Y549" s="10" t="str">
        <x:f>IF(ISNUMBER(K549),COUNTIFS($K$7:$K$1929,"&gt;"&amp;K549)+1,"")</x:f>
      </x:c>
      <x:c r="Z549" s="9" t="str"/>
      <x:c r="AA549" s="15" t="n">
        <x:v>46108</x:v>
      </x:c>
      <x:c r="AB549" s="9" t="str">
        <x:v>Unknown</x:v>
      </x:c>
    </x:row>
    <x:row r="550" ht="50" customHeight="1">
      <x:c r="A550" s="10" t="n">
        <x:f>IF(ISNUMBER(F550),RANK(F550,$F$7:$F$1929,0),"")</x:f>
        <x:v>404</x:v>
      </x:c>
      <x:c r="B550" s="9" t="str">
        <x:v>Matiere Premiere</x:v>
      </x:c>
      <x:c r="C550" s="9" t="str">
        <x:v>Vanilla Powder</x:v>
      </x:c>
      <x:c r="D550" s="9" t="str">
        <x:v>Extrait de Parfum</x:v>
      </x:c>
      <x:c r="E550" s="11" t="n">
        <x:v>2025</x:v>
      </x:c>
      <x:c r="F550" s="13" t="n">
        <x:v>8.1</x:v>
      </x:c>
      <x:c r="G550" s="10" t="n">
        <x:v>175</x:v>
      </x:c>
      <x:c r="H550" s="12" t="n">
        <x:v>4.12</x:v>
      </x:c>
      <x:c r="I550" s="10" t="n">
        <x:v>466</x:v>
      </x:c>
      <x:c r="J550" s="12" t="str">
        <x:f>IF(AND(M550="URL identity aligns",ISNUMBER(F550),ISNUMBER(H550),G550&gt;0,I550&gt;0,SUM(V550:W550)&gt;0),(F550*V550+((H550-1)/4*10)*W550)/SUM(V550:W550),"")</x:f>
      </x:c>
      <x:c r="K550" s="12" t="str">
        <x:f>IF(ISNUMBER(J550),(X550*J550+'Method'!$B$10*'Method'!$B$11)/(X550+'Method'!$B$10),"")</x:f>
      </x:c>
      <x:c r="L550" s="10" t="str">
        <x:f>IF(ISNUMBER(J550),COUNTIFS($J$7:$J$1929,"&gt;"&amp;J550)+1,"")</x:f>
      </x:c>
      <x:c r="M550" s="9" t="str">
        <x:v>Review required</x:v>
      </x:c>
      <x:c r="N550" s="9" t="str">
        <x:v>Concentration not explicit on both saved identities</x:v>
      </x:c>
      <x:c r="O550" s="9" t="str">
        <x:v>https://www.parfumo.com/Perfumes/matiere-premiere/vanilla-powder-extrait-de-parfum</x:v>
      </x:c>
      <x:c r="P550" s="9" t="str">
        <x:v>https://www.fragrantica.com/perfume/Matiere-Premiere/Vanilla-Powder-112581.html</x:v>
      </x:c>
      <x:c r="Q550" s="9" t="str">
        <x:v>https://media.parfumo.com/perfumes/4b/4b0650_vanilla-powder-extrait-de-parfum-matiere-premiere_1200.jpg?width=720&amp;aspect_ratio=1:1</x:v>
      </x:c>
      <x:c r="R550" s="9" t="str">
        <x:v>https://fimgs.net/mdimg/perfume-thumbs/375x500.112581.jpg</x:v>
      </x:c>
      <x:c r="S550" s="9" t="str">
        <x:v>Vanilla Powder Matière Première</x:v>
      </x:c>
      <x:c r="T550" s="11" t="str">
        <x:v>2025</x:v>
      </x:c>
      <x:c r="U550" s="10" t="n">
        <x:v>512</x:v>
      </x:c>
      <x:c r="V550" s="14" t="n">
        <x:f>IF(AND(ISNUMBER(G550),G550&gt;0),LOG10(G550)*'Method'!$B$8,"")</x:f>
        <x:v>2.691645658423548</x:v>
      </x:c>
      <x:c r="W550" s="14" t="n">
        <x:f>IF(AND(ISNUMBER(I550),I550&gt;0),LOG10(I550)*'Method'!$B$9,"")</x:f>
        <x:v>2.1347087333520003</x:v>
      </x:c>
      <x:c r="X550" s="10" t="str">
        <x:f>IF(ISNUMBER(J550),SUM(G550,I550),"")</x:f>
      </x:c>
      <x:c r="Y550" s="10" t="str">
        <x:f>IF(ISNUMBER(K550),COUNTIFS($K$7:$K$1929,"&gt;"&amp;K550)+1,"")</x:f>
      </x:c>
      <x:c r="Z550" s="9" t="str">
        <x:v>Removed repeated brand suffix from display name</x:v>
      </x:c>
      <x:c r="AA550" s="15" t="n">
        <x:v>46108</x:v>
      </x:c>
      <x:c r="AB550" s="9" t="str">
        <x:v>Unknown</x:v>
      </x:c>
    </x:row>
    <x:row r="551" ht="50" customHeight="1">
      <x:c r="A551" s="10" t="n">
        <x:f>IF(ISNUMBER(F551),RANK(F551,$F$7:$F$1929,0),"")</x:f>
        <x:v>404</x:v>
      </x:c>
      <x:c r="B551" s="9" t="str">
        <x:v>Issey Miyake</x:v>
      </x:c>
      <x:c r="C551" s="9" t="str">
        <x:v>Nuit d'Issey Pulse of the Night</x:v>
      </x:c>
      <x:c r="D551" s="9" t="str">
        <x:v>Not recorded</x:v>
      </x:c>
      <x:c r="E551" s="11" t="n">
        <x:v>2019</x:v>
      </x:c>
      <x:c r="F551" s="13" t="n">
        <x:v>8.1</x:v>
      </x:c>
      <x:c r="G551" s="10" t="n">
        <x:v>173</x:v>
      </x:c>
      <x:c r="H551" s="12" t="n">
        <x:v>4.45</x:v>
      </x:c>
      <x:c r="I551" s="10" t="n">
        <x:v>818</x:v>
      </x:c>
      <x:c r="J551" s="12" t="str">
        <x:f>IF(AND(M551="URL identity aligns",ISNUMBER(F551),ISNUMBER(H551),G551&gt;0,I551&gt;0,SUM(V551:W551)&gt;0),(F551*V551+((H551-1)/4*10)*W551)/SUM(V551:W551),"")</x:f>
      </x:c>
      <x:c r="K551" s="12" t="str">
        <x:f>IF(ISNUMBER(J551),(X551*J551+'Method'!$B$10*'Method'!$B$11)/(X551+'Method'!$B$10),"")</x:f>
      </x:c>
      <x:c r="L551" s="10" t="str">
        <x:f>IF(ISNUMBER(J551),COUNTIFS($J$7:$J$1929,"&gt;"&amp;J551)+1,"")</x:f>
      </x:c>
      <x:c r="M551" s="9" t="str">
        <x:v>Review required</x:v>
      </x:c>
      <x:c r="N551" s="9" t="str">
        <x:v>Concentration not explicit on both saved identities</x:v>
      </x:c>
      <x:c r="O551" s="9" t="str">
        <x:v>https://www.parfumo.com/Perfumes/Issey_Miyake/nuit-d-issey-pulse-of-the-night</x:v>
      </x:c>
      <x:c r="P551" s="9" t="str">
        <x:v>https://www.fragrantica.com/perfume/Issey-Miyake/Nuit-d-Issey-Pulse-Of-The-Night-55072.html</x:v>
      </x:c>
      <x:c r="Q551" s="9" t="str">
        <x:v>https://media.parfumo.com/perfumes/0d/0d7605-nuit-d-issey-pulse-of-the-night-issey-miyake_1200.jpg?width=720&amp;aspect_ratio=1:1</x:v>
      </x:c>
      <x:c r="R551" s="9" t="str">
        <x:v>https://fimgs.net/mdimg/perfume-thumbs/375x500.55072.jpg</x:v>
      </x:c>
      <x:c r="S551" s="9" t="str">
        <x:v>Nuit d'Issey Pulse of the Night</x:v>
      </x:c>
      <x:c r="T551" s="11" t="str">
        <x:v>2019</x:v>
      </x:c>
      <x:c r="U551" s="10" t="n">
        <x:v>400</x:v>
      </x:c>
      <x:c r="V551" s="14" t="n">
        <x:f>IF(AND(ISNUMBER(G551),G551&gt;0),LOG10(G551)*'Method'!$B$8,"")</x:f>
        <x:v>2.6856553237545597</x:v>
      </x:c>
      <x:c r="W551" s="14" t="n">
        <x:f>IF(AND(ISNUMBER(I551),I551&gt;0),LOG10(I551)*'Method'!$B$9,"")</x:f>
        <x:v>2.330202642937056</x:v>
      </x:c>
      <x:c r="X551" s="10" t="str">
        <x:f>IF(ISNUMBER(J551),SUM(G551,I551),"")</x:f>
      </x:c>
      <x:c r="Y551" s="10" t="str">
        <x:f>IF(ISNUMBER(K551),COUNTIFS($K$7:$K$1929,"&gt;"&amp;K551)+1,"")</x:f>
      </x:c>
      <x:c r="Z551" s="9" t="str"/>
      <x:c r="AA551" s="15" t="n">
        <x:v>46108</x:v>
      </x:c>
      <x:c r="AB551" s="9" t="str">
        <x:v>Unknown</x:v>
      </x:c>
    </x:row>
    <x:row r="552" ht="50" customHeight="1">
      <x:c r="A552" s="10" t="n">
        <x:f>IF(ISNUMBER(F552),RANK(F552,$F$7:$F$1929,0),"")</x:f>
        <x:v>404</x:v>
      </x:c>
      <x:c r="B552" s="9" t="str">
        <x:v>Ralph Lauren</x:v>
      </x:c>
      <x:c r="C552" s="9" t="str">
        <x:v>Polo est. 67</x:v>
      </x:c>
      <x:c r="D552" s="9" t="str">
        <x:v>Eau de Parfum</x:v>
      </x:c>
      <x:c r="E552" s="11" t="n">
        <x:v>2025</x:v>
      </x:c>
      <x:c r="F552" s="13" t="n">
        <x:v>8.1</x:v>
      </x:c>
      <x:c r="G552" s="10" t="n">
        <x:v>173</x:v>
      </x:c>
      <x:c r="H552" s="12" t="n">
        <x:v>4.44</x:v>
      </x:c>
      <x:c r="I552" s="10" t="n">
        <x:v>811</x:v>
      </x:c>
      <x:c r="J552" s="12" t="str">
        <x:f>IF(AND(M552="URL identity aligns",ISNUMBER(F552),ISNUMBER(H552),G552&gt;0,I552&gt;0,SUM(V552:W552)&gt;0),(F552*V552+((H552-1)/4*10)*W552)/SUM(V552:W552),"")</x:f>
      </x:c>
      <x:c r="K552" s="12" t="str">
        <x:f>IF(ISNUMBER(J552),(X552*J552+'Method'!$B$10*'Method'!$B$11)/(X552+'Method'!$B$10),"")</x:f>
      </x:c>
      <x:c r="L552" s="10" t="str">
        <x:f>IF(ISNUMBER(J552),COUNTIFS($J$7:$J$1929,"&gt;"&amp;J552)+1,"")</x:f>
      </x:c>
      <x:c r="M552" s="9" t="str">
        <x:v>Review required</x:v>
      </x:c>
      <x:c r="N552" s="9" t="str">
        <x:v>Product, variant, gender or year terms differ between URLs</x:v>
      </x:c>
      <x:c r="O552" s="9" t="str">
        <x:v>https://www.parfumo.com/Perfumes/Ralph_Lauren/polo-est-67-eau-de-parfum</x:v>
      </x:c>
      <x:c r="P552" s="9" t="str">
        <x:v>https://www.fragrantica.com/perfume/Ralph-Lauren/Polo-67-Eau-de-Parfum-108720.html</x:v>
      </x:c>
      <x:c r="Q552" s="9" t="str">
        <x:v>https://media.parfumo.com/perfumes/c9/c92c7e_polo-est-67-eau-de-parfum-ralph-lauren_1200.jpg?width=480&amp;aspect_ratio=1:1</x:v>
      </x:c>
      <x:c r="R552" s="9" t="str">
        <x:v>https://fimgs.net/mdimg/perfume-thumbs/375x500.108720.jpg</x:v>
      </x:c>
      <x:c r="S552" s="9" t="str">
        <x:v>Polo est. 67</x:v>
      </x:c>
      <x:c r="T552" s="11" t="str">
        <x:v>2025</x:v>
      </x:c>
      <x:c r="U552" s="10" t="n">
        <x:v>1885</x:v>
      </x:c>
      <x:c r="V552" s="14" t="n">
        <x:f>IF(AND(ISNUMBER(G552),G552&gt;0),LOG10(G552)*'Method'!$B$8,"")</x:f>
        <x:v>2.6856553237545597</x:v>
      </x:c>
      <x:c r="W552" s="14" t="n">
        <x:f>IF(AND(ISNUMBER(I552),I552&gt;0),LOG10(I552)*'Method'!$B$9,"")</x:f>
        <x:v>2.327216683368928</x:v>
      </x:c>
      <x:c r="X552" s="10" t="str">
        <x:f>IF(ISNUMBER(J552),SUM(G552,I552),"")</x:f>
      </x:c>
      <x:c r="Y552" s="10" t="str">
        <x:f>IF(ISNUMBER(K552),COUNTIFS($K$7:$K$1929,"&gt;"&amp;K552)+1,"")</x:f>
      </x:c>
      <x:c r="Z552" s="9" t="str"/>
      <x:c r="AA552" s="15" t="n">
        <x:v>46108</x:v>
      </x:c>
      <x:c r="AB552" s="9" t="str">
        <x:v>Unknown</x:v>
      </x:c>
    </x:row>
    <x:row r="553" ht="50" customHeight="1">
      <x:c r="A553" s="10" t="n">
        <x:f>IF(ISNUMBER(F553),RANK(F553,$F$7:$F$1929,0),"")</x:f>
        <x:v>404</x:v>
      </x:c>
      <x:c r="B553" s="9" t="str">
        <x:v>Le Labo</x:v>
      </x:c>
      <x:c r="C553" s="9" t="str">
        <x:v>Gaiac 10</x:v>
      </x:c>
      <x:c r="D553" s="9" t="str">
        <x:v>Not recorded</x:v>
      </x:c>
      <x:c r="E553" s="11" t="n">
        <x:v>2008</x:v>
      </x:c>
      <x:c r="F553" s="13" t="n">
        <x:v>8.1</x:v>
      </x:c>
      <x:c r="G553" s="10" t="n">
        <x:v>170</x:v>
      </x:c>
      <x:c r="H553" s="12" t="n">
        <x:v>4.36</x:v>
      </x:c>
      <x:c r="I553" s="10" t="n">
        <x:v>1552</x:v>
      </x:c>
      <x:c r="J553" s="12" t="str">
        <x:f>IF(AND(M553="URL identity aligns",ISNUMBER(F553),ISNUMBER(H553),G553&gt;0,I553&gt;0,SUM(V553:W553)&gt;0),(F553*V553+((H553-1)/4*10)*W553)/SUM(V553:W553),"")</x:f>
      </x:c>
      <x:c r="K553" s="12" t="str">
        <x:f>IF(ISNUMBER(J553),(X553*J553+'Method'!$B$10*'Method'!$B$11)/(X553+'Method'!$B$10),"")</x:f>
      </x:c>
      <x:c r="L553" s="10" t="str">
        <x:f>IF(ISNUMBER(J553),COUNTIFS($J$7:$J$1929,"&gt;"&amp;J553)+1,"")</x:f>
      </x:c>
      <x:c r="M553" s="9" t="str">
        <x:v>Review required</x:v>
      </x:c>
      <x:c r="N553" s="9" t="str">
        <x:v>Product, variant, gender or year terms differ between URLs; Concentration not explicit on both saved identities</x:v>
      </x:c>
      <x:c r="O553" s="9" t="str">
        <x:v>https://www.parfumo.com/Perfumes/Le_Labo/Gaiac_10</x:v>
      </x:c>
      <x:c r="P553" s="9" t="str">
        <x:v>https://www.fragrantica.com/perfume/Le-Labo/Gaiac-10-Tokyo-6335.html</x:v>
      </x:c>
      <x:c r="Q553" s="9" t="str">
        <x:v>https://media.parfumo.com/perfumes/3d/3d2b2c-gaiac-10-le-labo_1200.jpg?width=720&amp;aspect_ratio=1:1</x:v>
      </x:c>
      <x:c r="R553" s="9" t="str">
        <x:v>https://fimgs.net/mdimg/perfume-thumbs/375x500.6335.jpg</x:v>
      </x:c>
      <x:c r="S553" s="9" t="str">
        <x:v>Gaiac 10</x:v>
      </x:c>
      <x:c r="T553" s="11" t="str">
        <x:v>2008</x:v>
      </x:c>
      <x:c r="U553" s="10" t="n">
        <x:v>585</x:v>
      </x:c>
      <x:c r="V553" s="14" t="n">
        <x:f>IF(AND(ISNUMBER(G553),G553&gt;0),LOG10(G553)*'Method'!$B$8,"")</x:f>
        <x:v>2.676538705653924</x:v>
      </x:c>
      <x:c r="W553" s="14" t="n">
        <x:f>IF(AND(ISNUMBER(I553),I553&gt;0),LOG10(I553)*'Method'!$B$9,"")</x:f>
        <x:v>2.5527133735377365</x:v>
      </x:c>
      <x:c r="X553" s="10" t="str">
        <x:f>IF(ISNUMBER(J553),SUM(G553,I553),"")</x:f>
      </x:c>
      <x:c r="Y553" s="10" t="str">
        <x:f>IF(ISNUMBER(K553),COUNTIFS($K$7:$K$1929,"&gt;"&amp;K553)+1,"")</x:f>
      </x:c>
      <x:c r="Z553" s="9" t="str"/>
      <x:c r="AA553" s="15" t="n">
        <x:v>46108</x:v>
      </x:c>
      <x:c r="AB553" s="9" t="str">
        <x:v>Unknown</x:v>
      </x:c>
    </x:row>
    <x:row r="554" ht="50" customHeight="1">
      <x:c r="A554" s="10" t="n">
        <x:f>IF(ISNUMBER(F554),RANK(F554,$F$7:$F$1929,0),"")</x:f>
        <x:v>404</x:v>
      </x:c>
      <x:c r="B554" s="9" t="str">
        <x:v>French Avenue</x:v>
      </x:c>
      <x:c r="C554" s="9" t="str">
        <x:v>Sable</x:v>
      </x:c>
      <x:c r="D554" s="9" t="str">
        <x:v>Not recorded</x:v>
      </x:c>
      <x:c r="E554" s="11" t="n">
        <x:v>2025</x:v>
      </x:c>
      <x:c r="F554" s="13" t="n">
        <x:v>8.1</x:v>
      </x:c>
      <x:c r="G554" s="10" t="n">
        <x:v>166</x:v>
      </x:c>
      <x:c r="H554" s="12" t="n">
        <x:v>4</x:v>
      </x:c>
      <x:c r="I554" s="10" t="n">
        <x:v>577</x:v>
      </x:c>
      <x:c r="J554" s="12" t="str">
        <x:f>IF(AND(M554="URL identity aligns",ISNUMBER(F554),ISNUMBER(H554),G554&gt;0,I554&gt;0,SUM(V554:W554)&gt;0),(F554*V554+((H554-1)/4*10)*W554)/SUM(V554:W554),"")</x:f>
      </x:c>
      <x:c r="K554" s="12" t="str">
        <x:f>IF(ISNUMBER(J554),(X554*J554+'Method'!$B$10*'Method'!$B$11)/(X554+'Method'!$B$10),"")</x:f>
      </x:c>
      <x:c r="L554" s="10" t="str">
        <x:f>IF(ISNUMBER(J554),COUNTIFS($J$7:$J$1929,"&gt;"&amp;J554)+1,"")</x:f>
      </x:c>
      <x:c r="M554" s="9" t="str">
        <x:v>Review required</x:v>
      </x:c>
      <x:c r="N554" s="9" t="str">
        <x:v>Product, variant, gender or year terms differ between URLs; Concentration not explicit on both saved identities</x:v>
      </x:c>
      <x:c r="O554" s="9" t="str">
        <x:v>https://www.parfumo.com/Perfumes/french-avenue/sable</x:v>
      </x:c>
      <x:c r="P554" s="9" t="str">
        <x:v>https://www.fragrantica.com/perfume/French-Avenue/Vulcan-Sable-105521.html</x:v>
      </x:c>
      <x:c r="Q554" s="9" t="str">
        <x:v>https://media.parfumo.com/perfumes/dc/dcfb6b_vulcan-sable-french-avenue_1200.jpg?width=720&amp;aspect_ratio=1:1</x:v>
      </x:c>
      <x:c r="R554" s="9" t="str">
        <x:v>https://fimgs.net/mdimg/perfume-thumbs/375x500.105521.jpg</x:v>
      </x:c>
      <x:c r="S554" s="9" t="str">
        <x:v>Sable</x:v>
      </x:c>
      <x:c r="T554" s="11" t="str">
        <x:v>2025</x:v>
      </x:c>
      <x:c r="U554" s="10" t="n">
        <x:v>771</x:v>
      </x:c>
      <x:c r="V554" s="14" t="n">
        <x:f>IF(AND(ISNUMBER(G554),G554&gt;0),LOG10(G554)*'Method'!$B$8,"")</x:f>
        <x:v>2.66412970564806</x:v>
      </x:c>
      <x:c r="W554" s="14" t="n">
        <x:f>IF(AND(ISNUMBER(I554),I554&gt;0),LOG10(I554)*'Method'!$B$9,"")</x:f>
        <x:v>2.208940650524584</x:v>
      </x:c>
      <x:c r="X554" s="10" t="str">
        <x:f>IF(ISNUMBER(J554),SUM(G554,I554),"")</x:f>
      </x:c>
      <x:c r="Y554" s="10" t="str">
        <x:f>IF(ISNUMBER(K554),COUNTIFS($K$7:$K$1929,"&gt;"&amp;K554)+1,"")</x:f>
      </x:c>
      <x:c r="Z554" s="9" t="str"/>
      <x:c r="AA554" s="15" t="n">
        <x:v>46108</x:v>
      </x:c>
      <x:c r="AB554" s="9" t="str">
        <x:v>Unknown</x:v>
      </x:c>
    </x:row>
    <x:row r="555" ht="50" customHeight="1">
      <x:c r="A555" s="10" t="n">
        <x:f>IF(ISNUMBER(F555),RANK(F555,$F$7:$F$1929,0),"")</x:f>
        <x:v>404</x:v>
      </x:c>
      <x:c r="B555" s="9" t="str">
        <x:v>French Avenue</x:v>
      </x:c>
      <x:c r="C555" s="9" t="str">
        <x:v>Platine Blanc</x:v>
      </x:c>
      <x:c r="D555" s="9" t="str">
        <x:v>Not recorded</x:v>
      </x:c>
      <x:c r="E555" s="11" t="n">
        <x:v>2025</x:v>
      </x:c>
      <x:c r="F555" s="13" t="n">
        <x:v>8.1</x:v>
      </x:c>
      <x:c r="G555" s="10" t="n">
        <x:v>155</x:v>
      </x:c>
      <x:c r="H555" s="12" t="n">
        <x:v>4.46</x:v>
      </x:c>
      <x:c r="I555" s="10" t="n">
        <x:v>710</x:v>
      </x:c>
      <x:c r="J555" s="12" t="str">
        <x:f>IF(AND(M555="URL identity aligns",ISNUMBER(F555),ISNUMBER(H555),G555&gt;0,I555&gt;0,SUM(V555:W555)&gt;0),(F555*V555+((H555-1)/4*10)*W555)/SUM(V555:W555),"")</x:f>
      </x:c>
      <x:c r="K555" s="12" t="str">
        <x:f>IF(ISNUMBER(J555),(X555*J555+'Method'!$B$10*'Method'!$B$11)/(X555+'Method'!$B$10),"")</x:f>
      </x:c>
      <x:c r="L555" s="10" t="str">
        <x:f>IF(ISNUMBER(J555),COUNTIFS($J$7:$J$1929,"&gt;"&amp;J555)+1,"")</x:f>
      </x:c>
      <x:c r="M555" s="9" t="str">
        <x:v>Review required</x:v>
      </x:c>
      <x:c r="N555" s="9" t="str">
        <x:v>Brand differs between product URLs; Concentration not explicit on both saved identities</x:v>
      </x:c>
      <x:c r="O555" s="9" t="str">
        <x:v>https://www.parfumo.com/Perfumes/french-avenue/platine-blanc</x:v>
      </x:c>
      <x:c r="P555" s="9" t="str">
        <x:v>https://www.fragrantica.com/perfume/Aromatix-X-French-Avenue/Platine-Blanc-106068.html</x:v>
      </x:c>
      <x:c r="Q555" s="9" t="str">
        <x:v>https://media.parfumo.com/perfumes/71/717bdb_platine-blanc-french-avenue_1200.jpg?width=480&amp;aspect_ratio=1:1</x:v>
      </x:c>
      <x:c r="R555" s="9" t="str">
        <x:v>https://fimgs.net/mdimg/perfume-thumbs/375x500.106068.jpg</x:v>
      </x:c>
      <x:c r="S555" s="9" t="str">
        <x:v>Platine Blanc</x:v>
      </x:c>
      <x:c r="T555" s="11" t="str">
        <x:v>2025</x:v>
      </x:c>
      <x:c r="U555" s="10" t="n">
        <x:v>213</x:v>
      </x:c>
      <x:c r="V555" s="14" t="n">
        <x:f>IF(AND(ISNUMBER(G555),G555&gt;0),LOG10(G555)*'Method'!$B$8,"")</x:f>
        <x:v>2.628398037804348</x:v>
      </x:c>
      <x:c r="W555" s="14" t="n">
        <x:f>IF(AND(ISNUMBER(I555),I555&gt;0),LOG10(I555)*'Method'!$B$9,"")</x:f>
        <x:v>2.281006678975264</x:v>
      </x:c>
      <x:c r="X555" s="10" t="str">
        <x:f>IF(ISNUMBER(J555),SUM(G555,I555),"")</x:f>
      </x:c>
      <x:c r="Y555" s="10" t="str">
        <x:f>IF(ISNUMBER(K555),COUNTIFS($K$7:$K$1929,"&gt;"&amp;K555)+1,"")</x:f>
      </x:c>
      <x:c r="Z555" s="9" t="str"/>
      <x:c r="AA555" s="15" t="n">
        <x:v>46108</x:v>
      </x:c>
      <x:c r="AB555" s="9" t="str">
        <x:v>Unknown</x:v>
      </x:c>
    </x:row>
    <x:row r="556" ht="50" customHeight="1">
      <x:c r="A556" s="10" t="n">
        <x:f>IF(ISNUMBER(F556),RANK(F556,$F$7:$F$1929,0),"")</x:f>
        <x:v>404</x:v>
      </x:c>
      <x:c r="B556" s="9" t="str">
        <x:v>Mercedes-Benz</x:v>
      </x:c>
      <x:c r="C556" s="9" t="str">
        <x:v>Le Parfum</x:v>
      </x:c>
      <x:c r="D556" s="9" t="str">
        <x:v>Parfum</x:v>
      </x:c>
      <x:c r="E556" s="11" t="n">
        <x:v>2015</x:v>
      </x:c>
      <x:c r="F556" s="13" t="n">
        <x:v>8.1</x:v>
      </x:c>
      <x:c r="G556" s="10" t="n">
        <x:v>152</x:v>
      </x:c>
      <x:c r="H556" s="12" t="n">
        <x:v>4.29</x:v>
      </x:c>
      <x:c r="I556" s="10" t="n">
        <x:v>668</x:v>
      </x:c>
      <x:c r="J556" s="12" t="n">
        <x:f>IF(AND(M556="URL identity aligns",ISNUMBER(F556),ISNUMBER(H556),G556&gt;0,I556&gt;0,SUM(V556:W556)&gt;0),(F556*V556+((H556-1)/4*10)*W556)/SUM(V556:W556),"")</x:f>
        <x:v>8.157908099168546</x:v>
      </x:c>
      <x:c r="K556" s="12" t="n">
        <x:f>IF(ISNUMBER(J556),(X556*J556+'Method'!$B$10*'Method'!$B$11)/(X556+'Method'!$B$10),"")</x:f>
        <x:v>7.974914033911551</x:v>
      </x:c>
      <x:c r="L556" s="10" t="n">
        <x:f>IF(ISNUMBER(J556),COUNTIFS($J$7:$J$1929,"&gt;"&amp;J556)+1,"")</x:f>
        <x:v>49</x:v>
      </x:c>
      <x:c r="M556" s="9" t="str">
        <x:v>URL identity aligns</x:v>
      </x:c>
      <x:c r="N556" s="9" t="str">
        <x:v>Brand, name tokens and concentration agree in saved URLs</x:v>
      </x:c>
      <x:c r="O556" s="9" t="str">
        <x:v>https://www.parfumo.com/Perfumes/Mercedes_Benz/Le_Parfum</x:v>
      </x:c>
      <x:c r="P556" s="9" t="str">
        <x:v>https://www.fragrantica.com/perfume/Mercedes-Benz/Le-Parfum-30710.html</x:v>
      </x:c>
      <x:c r="Q556" s="9" t="str">
        <x:v>https://media.parfumo.com/perfumes/37/373da7-mercedes-benz-le-parfum-mercedes-benz_1200.jpg?width=720&amp;aspect_ratio=1:1</x:v>
      </x:c>
      <x:c r="R556" s="9" t="str">
        <x:v>https://fimgs.net/mdimg/perfume-thumbs/375x500.30710.jpg</x:v>
      </x:c>
      <x:c r="S556" s="9" t="str">
        <x:v>Le Parfum</x:v>
      </x:c>
      <x:c r="T556" s="11" t="str">
        <x:v>2015</x:v>
      </x:c>
      <x:c r="U556" s="10" t="n">
        <x:v>1100</x:v>
      </x:c>
      <x:c r="V556" s="14" t="n">
        <x:f>IF(AND(ISNUMBER(G556),G556&gt;0),LOG10(G556)*'Method'!$B$8,"")</x:f>
        <x:v>2.618212305533724</x:v>
      </x:c>
      <x:c r="W556" s="14" t="n">
        <x:f>IF(AND(ISNUMBER(I556),I556&gt;0),LOG10(I556)*'Method'!$B$9,"")</x:f>
        <x:v>2.25982116998044</x:v>
      </x:c>
      <x:c r="X556" s="10" t="n">
        <x:f>IF(ISNUMBER(J556),SUM(G556,I556),"")</x:f>
        <x:v>820</x:v>
      </x:c>
      <x:c r="Y556" s="10" t="n">
        <x:f>IF(ISNUMBER(K556),COUNTIFS($K$7:$K$1929,"&gt;"&amp;K556)+1,"")</x:f>
        <x:v>63</x:v>
      </x:c>
      <x:c r="Z556" s="9" t="str"/>
      <x:c r="AA556" s="15" t="n">
        <x:v>46108</x:v>
      </x:c>
      <x:c r="AB556" s="9" t="str">
        <x:v>Unknown</x:v>
      </x:c>
    </x:row>
    <x:row r="557" ht="50" customHeight="1">
      <x:c r="A557" s="10" t="n">
        <x:f>IF(ISNUMBER(F557),RANK(F557,$F$7:$F$1929,0),"")</x:f>
        <x:v>404</x:v>
      </x:c>
      <x:c r="B557" s="9" t="str">
        <x:v>Roja Parfums</x:v>
      </x:c>
      <x:c r="C557" s="9" t="str">
        <x:v>Lost in Paris</x:v>
      </x:c>
      <x:c r="D557" s="9" t="str">
        <x:v>Parfum</x:v>
      </x:c>
      <x:c r="E557" s="11" t="n">
        <x:v>2024</x:v>
      </x:c>
      <x:c r="F557" s="13" t="n">
        <x:v>8.1</x:v>
      </x:c>
      <x:c r="G557" s="10" t="n">
        <x:v>146</x:v>
      </x:c>
      <x:c r="H557" s="12" t="n">
        <x:v>4.14</x:v>
      </x:c>
      <x:c r="I557" s="10" t="n">
        <x:v>423</x:v>
      </x:c>
      <x:c r="J557" s="12" t="str">
        <x:f>IF(AND(M557="URL identity aligns",ISNUMBER(F557),ISNUMBER(H557),G557&gt;0,I557&gt;0,SUM(V557:W557)&gt;0),(F557*V557+((H557-1)/4*10)*W557)/SUM(V557:W557),"")</x:f>
      </x:c>
      <x:c r="K557" s="12" t="str">
        <x:f>IF(ISNUMBER(J557),(X557*J557+'Method'!$B$10*'Method'!$B$11)/(X557+'Method'!$B$10),"")</x:f>
      </x:c>
      <x:c r="L557" s="10" t="str">
        <x:f>IF(ISNUMBER(J557),COUNTIFS($J$7:$J$1929,"&gt;"&amp;J557)+1,"")</x:f>
      </x:c>
      <x:c r="M557" s="9" t="str">
        <x:v>Review required</x:v>
      </x:c>
      <x:c r="N557" s="9" t="str">
        <x:v>Concentration not explicit on both saved identities</x:v>
      </x:c>
      <x:c r="O557" s="9" t="str">
        <x:v>https://www.parfumo.com/Perfumes/Roja_Parfums/lost-in-paris</x:v>
      </x:c>
      <x:c r="P557" s="9" t="str">
        <x:v>https://www.fragrantica.com/perfume/Roja-Dove/Lost-In-Paris-97481.html</x:v>
      </x:c>
      <x:c r="Q557" s="9" t="str">
        <x:v>https://media.parfumo.com/perfumes/bf/bf8f11-lost-in-paris-roja-parfums_1200.jpg?width=720&amp;aspect_ratio=1:1</x:v>
      </x:c>
      <x:c r="R557" s="9" t="str">
        <x:v>https://fimgs.net/mdimg/perfume-thumbs/375x500.97481.jpg</x:v>
      </x:c>
      <x:c r="S557" s="9" t="str">
        <x:v>Lost in Paris</x:v>
      </x:c>
      <x:c r="T557" s="11" t="str">
        <x:v>2024</x:v>
      </x:c>
      <x:c r="U557" s="10" t="n">
        <x:v>1554</x:v>
      </x:c>
      <x:c r="V557" s="14" t="n">
        <x:f>IF(AND(ISNUMBER(G557),G557&gt;0),LOG10(G557)*'Method'!$B$8,"")</x:f>
        <x:v>2.5972234269413277</x:v>
      </x:c>
      <x:c r="W557" s="14" t="n">
        <x:f>IF(AND(ISNUMBER(I557),I557&gt;0),LOG10(I557)*'Method'!$B$9,"")</x:f>
        <x:v>2.101072293900032</x:v>
      </x:c>
      <x:c r="X557" s="10" t="str">
        <x:f>IF(ISNUMBER(J557),SUM(G557,I557),"")</x:f>
      </x:c>
      <x:c r="Y557" s="10" t="str">
        <x:f>IF(ISNUMBER(K557),COUNTIFS($K$7:$K$1929,"&gt;"&amp;K557)+1,"")</x:f>
      </x:c>
      <x:c r="Z557" s="9" t="str"/>
      <x:c r="AA557" s="15" t="n">
        <x:v>46108</x:v>
      </x:c>
      <x:c r="AB557" s="9" t="str">
        <x:v>Unknown</x:v>
      </x:c>
    </x:row>
    <x:row r="558" ht="50" customHeight="1">
      <x:c r="A558" s="10" t="n">
        <x:f>IF(ISNUMBER(F558),RANK(F558,$F$7:$F$1929,0),"")</x:f>
        <x:v>404</x:v>
      </x:c>
      <x:c r="B558" s="9" t="str">
        <x:v>Giorgio Armani</x:v>
      </x:c>
      <x:c r="C558" s="9" t="str">
        <x:v>Emporio Armani - Stronger With You Sandalwood</x:v>
      </x:c>
      <x:c r="D558" s="9" t="str">
        <x:v>Not recorded</x:v>
      </x:c>
      <x:c r="E558" s="11" t="n">
        <x:v>2025</x:v>
      </x:c>
      <x:c r="F558" s="13" t="n">
        <x:v>8.1</x:v>
      </x:c>
      <x:c r="G558" s="10" t="n">
        <x:v>145</x:v>
      </x:c>
      <x:c r="H558" s="12" t="n">
        <x:v>4.38</x:v>
      </x:c>
      <x:c r="I558" s="10" t="n">
        <x:v>813</x:v>
      </x:c>
      <x:c r="J558" s="12" t="str">
        <x:f>IF(AND(M558="URL identity aligns",ISNUMBER(F558),ISNUMBER(H558),G558&gt;0,I558&gt;0,SUM(V558:W558)&gt;0),(F558*V558+((H558-1)/4*10)*W558)/SUM(V558:W558),"")</x:f>
      </x:c>
      <x:c r="K558" s="12" t="str">
        <x:f>IF(ISNUMBER(J558),(X558*J558+'Method'!$B$10*'Method'!$B$11)/(X558+'Method'!$B$10),"")</x:f>
      </x:c>
      <x:c r="L558" s="10" t="str">
        <x:f>IF(ISNUMBER(J558),COUNTIFS($J$7:$J$1929,"&gt;"&amp;J558)+1,"")</x:f>
      </x:c>
      <x:c r="M558" s="9" t="str">
        <x:v>Review required</x:v>
      </x:c>
      <x:c r="N558" s="9" t="str">
        <x:v>Concentration not explicit on both saved identities</x:v>
      </x:c>
      <x:c r="O558" s="9" t="str">
        <x:v>https://www.parfumo.com/Perfumes/Giorgio_Armani/emporio-armani-stronger-with-you-sandalwood</x:v>
      </x:c>
      <x:c r="P558" s="9" t="str">
        <x:v>https://www.fragrantica.com/perfume/Giorgio-Armani/Emporio-Armani-Stronger-With-You-Sandalwood-102519.html</x:v>
      </x:c>
      <x:c r="Q558" s="9" t="str">
        <x:v>https://media.parfumo.com/perfumes/04/046c32_emporio-armani-stronger-with-you-sandalwood-giorgio-armani_1200.jpg?width=720&amp;aspect_ratio=1:1</x:v>
      </x:c>
      <x:c r="R558" s="9" t="str">
        <x:v>https://fimgs.net/mdimg/perfume-thumbs/375x500.102519.jpg</x:v>
      </x:c>
      <x:c r="S558" s="9" t="str">
        <x:v>Emporio Armani - Stronger With You Sandalwood</x:v>
      </x:c>
      <x:c r="T558" s="11" t="str">
        <x:v>2025</x:v>
      </x:c>
      <x:c r="U558" s="10" t="n">
        <x:v>150</x:v>
      </x:c>
      <x:c r="V558" s="14" t="n">
        <x:f>IF(AND(ISNUMBER(G558),G558&gt;0),LOG10(G558)*'Method'!$B$8,"")</x:f>
        <x:v>2.5936416026819638</x:v>
      </x:c>
      <x:c r="W558" s="14" t="n">
        <x:f>IF(AND(ISNUMBER(I558),I558&gt;0),LOG10(I558)*'Method'!$B$9,"")</x:f>
        <x:v>2.328072436475256</x:v>
      </x:c>
      <x:c r="X558" s="10" t="str">
        <x:f>IF(ISNUMBER(J558),SUM(G558,I558),"")</x:f>
      </x:c>
      <x:c r="Y558" s="10" t="str">
        <x:f>IF(ISNUMBER(K558),COUNTIFS($K$7:$K$1929,"&gt;"&amp;K558)+1,"")</x:f>
      </x:c>
      <x:c r="Z558" s="9" t="str"/>
      <x:c r="AA558" s="15" t="n">
        <x:v>46108</x:v>
      </x:c>
      <x:c r="AB558" s="9" t="str">
        <x:v>Unknown</x:v>
      </x:c>
    </x:row>
    <x:row r="559" ht="50" customHeight="1">
      <x:c r="A559" s="10" t="n">
        <x:f>IF(ISNUMBER(F559),RANK(F559,$F$7:$F$1929,0),"")</x:f>
        <x:v>404</x:v>
      </x:c>
      <x:c r="B559" s="9" t="str">
        <x:v>Giorgio Armani</x:v>
      </x:c>
      <x:c r="C559" s="9" t="str">
        <x:v>Code Elixir</x:v>
      </x:c>
      <x:c r="D559" s="9" t="str">
        <x:v>Elixir</x:v>
      </x:c>
      <x:c r="E559" s="11" t="n">
        <x:v>2025</x:v>
      </x:c>
      <x:c r="F559" s="13" t="n">
        <x:v>8.1</x:v>
      </x:c>
      <x:c r="G559" s="10" t="n">
        <x:v>142</x:v>
      </x:c>
      <x:c r="H559" s="12" t="n">
        <x:v>3.68</x:v>
      </x:c>
      <x:c r="I559" s="10" t="n">
        <x:v>375</x:v>
      </x:c>
      <x:c r="J559" s="12" t="str">
        <x:f>IF(AND(M559="URL identity aligns",ISNUMBER(F559),ISNUMBER(H559),G559&gt;0,I559&gt;0,SUM(V559:W559)&gt;0),(F559*V559+((H559-1)/4*10)*W559)/SUM(V559:W559),"")</x:f>
      </x:c>
      <x:c r="K559" s="12" t="str">
        <x:f>IF(ISNUMBER(J559),(X559*J559+'Method'!$B$10*'Method'!$B$11)/(X559+'Method'!$B$10),"")</x:f>
      </x:c>
      <x:c r="L559" s="10" t="str">
        <x:f>IF(ISNUMBER(J559),COUNTIFS($J$7:$J$1929,"&gt;"&amp;J559)+1,"")</x:f>
      </x:c>
      <x:c r="M559" s="9" t="str">
        <x:v>Review required</x:v>
      </x:c>
      <x:c r="N559" s="9" t="str">
        <x:v>Product, variant, gender or year terms differ between URLs; Concentration not explicit on both saved identities</x:v>
      </x:c>
      <x:c r="O559" s="9" t="str">
        <x:v>https://www.parfumo.com/Perfumes/Giorgio_Armani/code-elixir</x:v>
      </x:c>
      <x:c r="P559" s="9" t="str">
        <x:v>https://www.fragrantica.com/perfume/Giorgio-Armani/Armani-Code-Elixir-106074.html</x:v>
      </x:c>
      <x:c r="Q559" s="9" t="str">
        <x:v>https://media.parfumo.com/perfumes/ed/ed0625_code-elixir-giorgio-armani_1200.jpg?width=480&amp;aspect_ratio=1:1</x:v>
      </x:c>
      <x:c r="R559" s="9" t="str">
        <x:v>https://fimgs.net/mdimg/perfume-thumbs/375x500.106074.jpg</x:v>
      </x:c>
      <x:c r="S559" s="9" t="str">
        <x:v>Code Elixir</x:v>
      </x:c>
      <x:c r="T559" s="11" t="str">
        <x:v>2025</x:v>
      </x:c>
      <x:c r="U559" s="10" t="n">
        <x:v>1621</x:v>
      </x:c>
      <x:c r="V559" s="14" t="n">
        <x:f>IF(AND(ISNUMBER(G559),G559&gt;0),LOG10(G559)*'Method'!$B$8,"")</x:f>
        <x:v>2.582746013259672</x:v>
      </x:c>
      <x:c r="W559" s="14" t="n">
        <x:f>IF(AND(ISNUMBER(I559),I559&gt;0),LOG10(I559)*'Method'!$B$9,"")</x:f>
        <x:v>2.0592250141821764</x:v>
      </x:c>
      <x:c r="X559" s="10" t="str">
        <x:f>IF(ISNUMBER(J559),SUM(G559,I559),"")</x:f>
      </x:c>
      <x:c r="Y559" s="10" t="str">
        <x:f>IF(ISNUMBER(K559),COUNTIFS($K$7:$K$1929,"&gt;"&amp;K559)+1,"")</x:f>
      </x:c>
      <x:c r="Z559" s="9" t="str"/>
      <x:c r="AA559" s="15" t="n">
        <x:v>46108</x:v>
      </x:c>
      <x:c r="AB559" s="9" t="str">
        <x:v>Unknown</x:v>
      </x:c>
    </x:row>
    <x:row r="560" ht="50" customHeight="1">
      <x:c r="A560" s="10" t="n">
        <x:f>IF(ISNUMBER(F560),RANK(F560,$F$7:$F$1929,0),"")</x:f>
        <x:v>404</x:v>
      </x:c>
      <x:c r="B560" s="9" t="str">
        <x:v>Issey Miyake</x:v>
      </x:c>
      <x:c r="C560" s="9" t="str">
        <x:v>L'Eau d'Issey pour Homme Or Encens</x:v>
      </x:c>
      <x:c r="D560" s="9" t="str">
        <x:v>Not recorded</x:v>
      </x:c>
      <x:c r="E560" s="11" t="n">
        <x:v>2017</x:v>
      </x:c>
      <x:c r="F560" s="13" t="n">
        <x:v>8.1</x:v>
      </x:c>
      <x:c r="G560" s="10" t="n">
        <x:v>137</x:v>
      </x:c>
      <x:c r="H560" s="12" t="n">
        <x:v>4.46</x:v>
      </x:c>
      <x:c r="I560" s="10" t="n">
        <x:v>500</x:v>
      </x:c>
      <x:c r="J560" s="12" t="str">
        <x:f>IF(AND(M560="URL identity aligns",ISNUMBER(F560),ISNUMBER(H560),G560&gt;0,I560&gt;0,SUM(V560:W560)&gt;0),(F560*V560+((H560-1)/4*10)*W560)/SUM(V560:W560),"")</x:f>
      </x:c>
      <x:c r="K560" s="12" t="str">
        <x:f>IF(ISNUMBER(J560),(X560*J560+'Method'!$B$10*'Method'!$B$11)/(X560+'Method'!$B$10),"")</x:f>
      </x:c>
      <x:c r="L560" s="10" t="str">
        <x:f>IF(ISNUMBER(J560),COUNTIFS($J$7:$J$1929,"&gt;"&amp;J560)+1,"")</x:f>
      </x:c>
      <x:c r="M560" s="9" t="str">
        <x:v>Review required</x:v>
      </x:c>
      <x:c r="N560" s="9" t="str">
        <x:v>Concentration not explicit on both saved identities</x:v>
      </x:c>
      <x:c r="O560" s="9" t="str">
        <x:v>https://www.parfumo.com/Perfumes/Issey_Miyake/L_Eau_d_Issey_pour_Homme_Or_Encens</x:v>
      </x:c>
      <x:c r="P560" s="9" t="str">
        <x:v>https://www.fragrantica.com/perfume/Issey-Miyake/L-Eau-d-Issey-Pour-Homme-Or-Encens-47155.html</x:v>
      </x:c>
      <x:c r="Q560" s="9" t="str">
        <x:v>https://media.parfumo.com/perfumes/d1/d19a98-l-eau-d-issey-pour-homme-or-encens-issey-miyake_1200.jpg?width=720&amp;aspect_ratio=1:1</x:v>
      </x:c>
      <x:c r="R560" s="9" t="str">
        <x:v>https://fimgs.net/mdimg/perfume-thumbs/375x500.47155.jpg</x:v>
      </x:c>
      <x:c r="S560" s="9" t="str">
        <x:v>L'Eau d'Issey pour Homme Or Encens</x:v>
      </x:c>
      <x:c r="T560" s="11" t="str">
        <x:v>2017</x:v>
      </x:c>
      <x:c r="U560" s="10" t="n">
        <x:v>1306</x:v>
      </x:c>
      <x:c r="V560" s="14" t="n">
        <x:f>IF(AND(ISNUMBER(G560),G560&gt;0),LOG10(G560)*'Method'!$B$8,"")</x:f>
        <x:v>2.5640646805876917</x:v>
      </x:c>
      <x:c r="W560" s="14" t="n">
        <x:f>IF(AND(ISNUMBER(I560),I560&gt;0),LOG10(I560)*'Method'!$B$9,"")</x:f>
        <x:v>2.1591760034688163</x:v>
      </x:c>
      <x:c r="X560" s="10" t="str">
        <x:f>IF(ISNUMBER(J560),SUM(G560,I560),"")</x:f>
      </x:c>
      <x:c r="Y560" s="10" t="str">
        <x:f>IF(ISNUMBER(K560),COUNTIFS($K$7:$K$1929,"&gt;"&amp;K560)+1,"")</x:f>
      </x:c>
      <x:c r="Z560" s="9" t="str"/>
      <x:c r="AA560" s="15" t="n">
        <x:v>46108</x:v>
      </x:c>
      <x:c r="AB560" s="9" t="str">
        <x:v>Unknown</x:v>
      </x:c>
    </x:row>
    <x:row r="561" ht="50" customHeight="1">
      <x:c r="A561" s="10" t="n">
        <x:f>IF(ISNUMBER(F561),RANK(F561,$F$7:$F$1929,0),"")</x:f>
        <x:v>404</x:v>
      </x:c>
      <x:c r="B561" s="9" t="str">
        <x:v>Paco Rabanne</x:v>
      </x:c>
      <x:c r="C561" s="9" t="str">
        <x:v>1 Million Golden Oud Rabanne</x:v>
      </x:c>
      <x:c r="D561" s="9" t="str">
        <x:v>Not recorded</x:v>
      </x:c>
      <x:c r="E561" s="11" t="n">
        <x:v>2023</x:v>
      </x:c>
      <x:c r="F561" s="13" t="n">
        <x:v>8.1</x:v>
      </x:c>
      <x:c r="G561" s="10" t="n">
        <x:v>133</x:v>
      </x:c>
      <x:c r="H561" s="12" t="n">
        <x:v>4.15</x:v>
      </x:c>
      <x:c r="I561" s="10" t="n">
        <x:v>475</x:v>
      </x:c>
      <x:c r="J561" s="12" t="str">
        <x:f>IF(AND(M561="URL identity aligns",ISNUMBER(F561),ISNUMBER(H561),G561&gt;0,I561&gt;0,SUM(V561:W561)&gt;0),(F561*V561+((H561-1)/4*10)*W561)/SUM(V561:W561),"")</x:f>
      </x:c>
      <x:c r="K561" s="12" t="str">
        <x:f>IF(ISNUMBER(J561),(X561*J561+'Method'!$B$10*'Method'!$B$11)/(X561+'Method'!$B$10),"")</x:f>
      </x:c>
      <x:c r="L561" s="10" t="str">
        <x:f>IF(ISNUMBER(J561),COUNTIFS($J$7:$J$1929,"&gt;"&amp;J561)+1,"")</x:f>
      </x:c>
      <x:c r="M561" s="9" t="str">
        <x:v>Review required</x:v>
      </x:c>
      <x:c r="N561" s="9" t="str">
        <x:v>Concentration not explicit on both saved identities</x:v>
      </x:c>
      <x:c r="O561" s="9" t="str">
        <x:v>https://www.parfumo.com/Perfumes/Rabanne/1-million-golden-oud</x:v>
      </x:c>
      <x:c r="P561" s="9" t="str">
        <x:v>https://www.fragrantica.com/perfume/Rabanne/1-Million-Golden-Oud-84554.html</x:v>
      </x:c>
      <x:c r="Q561" s="9" t="str">
        <x:v>https://media.parfumo.com/perfumes/1c/1c8d39-1-million-golden-oud-rabanne_1200.jpg?width=720&amp;aspect_ratio=1:1</x:v>
      </x:c>
      <x:c r="R561" s="9" t="str">
        <x:v>https://fimgs.net/mdimg/perfume-thumbs/375x500.84554.jpg</x:v>
      </x:c>
      <x:c r="S561" s="9" t="str">
        <x:v>1 Million Golden Oud Rabanne</x:v>
      </x:c>
      <x:c r="T561" s="11" t="str">
        <x:v>2023</x:v>
      </x:c>
      <x:c r="U561" s="10" t="n">
        <x:v>1370</x:v>
      </x:c>
      <x:c r="V561" s="14" t="n">
        <x:f>IF(AND(ISNUMBER(G561),G561&gt;0),LOG10(G561)*'Method'!$B$8,"")</x:f>
        <x:v>2.5486219691605076</x:v>
      </x:c>
      <x:c r="W561" s="14" t="n">
        <x:f>IF(AND(ISNUMBER(I561),I561&gt;0),LOG10(I561)*'Method'!$B$9,"")</x:f>
        <x:v>2.141354887699896</x:v>
      </x:c>
      <x:c r="X561" s="10" t="str">
        <x:f>IF(ISNUMBER(J561),SUM(G561,I561),"")</x:f>
      </x:c>
      <x:c r="Y561" s="10" t="str">
        <x:f>IF(ISNUMBER(K561),COUNTIFS($K$7:$K$1929,"&gt;"&amp;K561)+1,"")</x:f>
      </x:c>
      <x:c r="Z561" s="9" t="str"/>
      <x:c r="AA561" s="15" t="n">
        <x:v>46108</x:v>
      </x:c>
      <x:c r="AB561" s="9" t="str">
        <x:v>Unknown</x:v>
      </x:c>
    </x:row>
    <x:row r="562" ht="50" customHeight="1">
      <x:c r="A562" s="10" t="n">
        <x:f>IF(ISNUMBER(F562),RANK(F562,$F$7:$F$1929,0),"")</x:f>
        <x:v>404</x:v>
      </x:c>
      <x:c r="B562" s="9" t="str">
        <x:v>Maison Alhambra</x:v>
      </x:c>
      <x:c r="C562" s="9" t="str">
        <x:v>Dark Aoud Woody Oud</x:v>
      </x:c>
      <x:c r="D562" s="9" t="str">
        <x:v>Not recorded</x:v>
      </x:c>
      <x:c r="E562" s="11" t="n">
        <x:v>2024</x:v>
      </x:c>
      <x:c r="F562" s="13" t="n">
        <x:v>8.1</x:v>
      </x:c>
      <x:c r="G562" s="10" t="n">
        <x:v>123</x:v>
      </x:c>
      <x:c r="H562" s="12" t="n">
        <x:v>4.09</x:v>
      </x:c>
      <x:c r="I562" s="10" t="n">
        <x:v>192</x:v>
      </x:c>
      <x:c r="J562" s="12" t="str">
        <x:f>IF(AND(M562="URL identity aligns",ISNUMBER(F562),ISNUMBER(H562),G562&gt;0,I562&gt;0,SUM(V562:W562)&gt;0),(F562*V562+((H562-1)/4*10)*W562)/SUM(V562:W562),"")</x:f>
      </x:c>
      <x:c r="K562" s="12" t="str">
        <x:f>IF(ISNUMBER(J562),(X562*J562+'Method'!$B$10*'Method'!$B$11)/(X562+'Method'!$B$10),"")</x:f>
      </x:c>
      <x:c r="L562" s="10" t="str">
        <x:f>IF(ISNUMBER(J562),COUNTIFS($J$7:$J$1929,"&gt;"&amp;J562)+1,"")</x:f>
      </x:c>
      <x:c r="M562" s="9" t="str">
        <x:v>Review required</x:v>
      </x:c>
      <x:c r="N562" s="9" t="str">
        <x:v>Product, variant, gender or year terms differ between URLs; Concentration not explicit on both saved identities</x:v>
      </x:c>
      <x:c r="O562" s="9" t="str">
        <x:v>https://www.parfumo.com/Perfumes/maison-alhambra/dark-aoud-woody-oud</x:v>
      </x:c>
      <x:c r="P562" s="9" t="str">
        <x:v>https://www.fragrantica.com/perfume/Maison-Alhambra/Dark-Aoud-100483.html</x:v>
      </x:c>
      <x:c r="Q562" s="9" t="str">
        <x:v>https://media.parfumo.com/perfumes/d9/d9844e_dark-aoud-woody-oud-maison-alhambra_1200.jpg?width=720&amp;aspect_ratio=1:1</x:v>
      </x:c>
      <x:c r="R562" s="9" t="str">
        <x:v>https://fimgs.net/mdimg/perfume-thumbs/375x500.100483.jpg</x:v>
      </x:c>
      <x:c r="S562" s="9" t="str">
        <x:v>Dark Aoud Woody Oud</x:v>
      </x:c>
      <x:c r="T562" s="11" t="str">
        <x:v>2024</x:v>
      </x:c>
      <x:c r="U562" s="10" t="n">
        <x:v>516</x:v>
      </x:c>
      <x:c r="V562" s="14" t="n">
        <x:f>IF(AND(ISNUMBER(G562),G562&gt;0),LOG10(G562)*'Method'!$B$8,"")</x:f>
        <x:v>2.5078861337272795</x:v>
      </x:c>
      <x:c r="W562" s="14" t="n">
        <x:f>IF(AND(ISNUMBER(I562),I562&gt;0),LOG10(I562)*'Method'!$B$9,"")</x:f>
        <x:v>1.8266409829628403</x:v>
      </x:c>
      <x:c r="X562" s="10" t="str">
        <x:f>IF(ISNUMBER(J562),SUM(G562,I562),"")</x:f>
      </x:c>
      <x:c r="Y562" s="10" t="str">
        <x:f>IF(ISNUMBER(K562),COUNTIFS($K$7:$K$1929,"&gt;"&amp;K562)+1,"")</x:f>
      </x:c>
      <x:c r="Z562" s="9" t="str"/>
      <x:c r="AA562" s="15" t="n">
        <x:v>46108</x:v>
      </x:c>
      <x:c r="AB562" s="9" t="str">
        <x:v>Unknown</x:v>
      </x:c>
    </x:row>
    <x:row r="563" ht="50" customHeight="1">
      <x:c r="A563" s="10" t="n">
        <x:f>IF(ISNUMBER(F563),RANK(F563,$F$7:$F$1929,0),"")</x:f>
        <x:v>404</x:v>
      </x:c>
      <x:c r="B563" s="9" t="str">
        <x:v>Ex Nihilo</x:v>
      </x:c>
      <x:c r="C563" s="9" t="str">
        <x:v>Fleur Narcotique</x:v>
      </x:c>
      <x:c r="D563" s="9" t="str">
        <x:v>Extrait de Parfum</x:v>
      </x:c>
      <x:c r="E563" s="11" t="n">
        <x:v>2022</x:v>
      </x:c>
      <x:c r="F563" s="13" t="n">
        <x:v>8.1</x:v>
      </x:c>
      <x:c r="G563" s="10" t="n">
        <x:v>122</x:v>
      </x:c>
      <x:c r="H563" s="12" t="n">
        <x:v>4.03</x:v>
      </x:c>
      <x:c r="I563" s="10" t="n">
        <x:v>39</x:v>
      </x:c>
      <x:c r="J563" s="12" t="str">
        <x:f>IF(AND(M563="URL identity aligns",ISNUMBER(F563),ISNUMBER(H563),G563&gt;0,I563&gt;0,SUM(V563:W563)&gt;0),(F563*V563+((H563-1)/4*10)*W563)/SUM(V563:W563),"")</x:f>
      </x:c>
      <x:c r="K563" s="12" t="str">
        <x:f>IF(ISNUMBER(J563),(X563*J563+'Method'!$B$10*'Method'!$B$11)/(X563+'Method'!$B$10),"")</x:f>
      </x:c>
      <x:c r="L563" s="10" t="str">
        <x:f>IF(ISNUMBER(J563),COUNTIFS($J$7:$J$1929,"&gt;"&amp;J563)+1,"")</x:f>
      </x:c>
      <x:c r="M563" s="9" t="str">
        <x:v>Review required</x:v>
      </x:c>
      <x:c r="N563" s="9" t="str">
        <x:v>Product, variant, gender or year terms differ between URLs; Concentration not explicit on both saved identities</x:v>
      </x:c>
      <x:c r="O563" s="9" t="str">
        <x:v>https://www.parfumo.com/Perfumes/Ex_Nihilo/fleur-narcotique-extrait-de-parfum</x:v>
      </x:c>
      <x:c r="P563" s="9" t="str">
        <x:v>https://www.fragrantica.com/perfume/Ex-Nihilo/Fleur-Narcotique-Musc-81469.html</x:v>
      </x:c>
      <x:c r="Q563" s="9" t="str">
        <x:v>https://media.parfumo.com/perfumes/3f/3fb513-fleur-narcotique-extrait-de-parfum-ex-nihilo_1200.jpg?width=720&amp;aspect_ratio=1:1</x:v>
      </x:c>
      <x:c r="R563" s="9" t="str">
        <x:v>https://fimgs.net/mdimg/perfume-thumbs/375x500.81469.jpg</x:v>
      </x:c>
      <x:c r="S563" s="9" t="str">
        <x:v>Fleur Narcotique</x:v>
      </x:c>
      <x:c r="T563" s="11" t="str">
        <x:v>2022</x:v>
      </x:c>
      <x:c r="U563" s="10" t="n">
        <x:v>429</x:v>
      </x:c>
      <x:c r="V563" s="14" t="n">
        <x:f>IF(AND(ISNUMBER(G563),G563&gt;0),LOG10(G563)*'Method'!$B$8,"")</x:f>
        <x:v>2.5036317968097</x:v>
      </x:c>
      <x:c r="W563" s="14" t="n">
        <x:f>IF(AND(ISNUMBER(I563),I563&gt;0),LOG10(I563)*'Method'!$B$9,"")</x:f>
        <x:v>1.2728516856212</x:v>
      </x:c>
      <x:c r="X563" s="10" t="str">
        <x:f>IF(ISNUMBER(J563),SUM(G563,I563),"")</x:f>
      </x:c>
      <x:c r="Y563" s="10" t="str">
        <x:f>IF(ISNUMBER(K563),COUNTIFS($K$7:$K$1929,"&gt;"&amp;K563)+1,"")</x:f>
      </x:c>
      <x:c r="Z563" s="9" t="str"/>
      <x:c r="AA563" s="15" t="n">
        <x:v>46108</x:v>
      </x:c>
      <x:c r="AB563" s="9" t="str">
        <x:v>Unknown</x:v>
      </x:c>
    </x:row>
    <x:row r="564" ht="50" customHeight="1">
      <x:c r="A564" s="10" t="n">
        <x:f>IF(ISNUMBER(F564),RANK(F564,$F$7:$F$1929,0),"")</x:f>
        <x:v>404</x:v>
      </x:c>
      <x:c r="B564" s="9" t="str">
        <x:v>Armaf</x:v>
      </x:c>
      <x:c r="C564" s="9" t="str">
        <x:v>Hunter Killer</x:v>
      </x:c>
      <x:c r="D564" s="9" t="str">
        <x:v>Not recorded</x:v>
      </x:c>
      <x:c r="E564" s="11" t="n">
        <x:v>2023</x:v>
      </x:c>
      <x:c r="F564" s="13" t="n">
        <x:v>8.1</x:v>
      </x:c>
      <x:c r="G564" s="10" t="n">
        <x:v>121</x:v>
      </x:c>
      <x:c r="H564" s="12" t="n">
        <x:v>4.2</x:v>
      </x:c>
      <x:c r="I564" s="10" t="n">
        <x:v>175</x:v>
      </x:c>
      <x:c r="J564" s="12" t="str">
        <x:f>IF(AND(M564="URL identity aligns",ISNUMBER(F564),ISNUMBER(H564),G564&gt;0,I564&gt;0,SUM(V564:W564)&gt;0),(F564*V564+((H564-1)/4*10)*W564)/SUM(V564:W564),"")</x:f>
      </x:c>
      <x:c r="K564" s="12" t="str">
        <x:f>IF(ISNUMBER(J564),(X564*J564+'Method'!$B$10*'Method'!$B$11)/(X564+'Method'!$B$10),"")</x:f>
      </x:c>
      <x:c r="L564" s="10" t="str">
        <x:f>IF(ISNUMBER(J564),COUNTIFS($J$7:$J$1929,"&gt;"&amp;J564)+1,"")</x:f>
      </x:c>
      <x:c r="M564" s="9" t="str">
        <x:v>Review required</x:v>
      </x:c>
      <x:c r="N564" s="9" t="str">
        <x:v>Product, variant, gender or year terms differ between URLs; Concentration not explicit on both saved identities</x:v>
      </x:c>
      <x:c r="O564" s="9" t="str">
        <x:v>https://www.parfumo.com/Perfumes/Armaf/hunter-killer</x:v>
      </x:c>
      <x:c r="P564" s="9" t="str">
        <x:v>https://www.fragrantica.com/perfume/Armaf/Hunter-Killer-Man-87527.html</x:v>
      </x:c>
      <x:c r="Q564" s="9" t="str">
        <x:v>https://media.parfumo.com/perfumes/97/97b861-hunter-killer-armaf_1200.jpg?width=720&amp;aspect_ratio=1:1</x:v>
      </x:c>
      <x:c r="R564" s="9" t="str">
        <x:v>https://fimgs.net/mdimg/perfume-thumbs/375x500.87527.jpg</x:v>
      </x:c>
      <x:c r="S564" s="9" t="str">
        <x:v>Hunter Killer</x:v>
      </x:c>
      <x:c r="T564" s="11" t="str">
        <x:v>2023</x:v>
      </x:c>
      <x:c r="U564" s="10" t="n">
        <x:v>358</x:v>
      </x:c>
      <x:c r="V564" s="14" t="n">
        <x:f>IF(AND(ISNUMBER(G564),G564&gt;0),LOG10(G564)*'Method'!$B$8,"")</x:f>
        <x:v>2.4993424443797396</x:v>
      </x:c>
      <x:c r="W564" s="14" t="n">
        <x:f>IF(AND(ISNUMBER(I564),I564&gt;0),LOG10(I564)*'Method'!$B$9,"")</x:f>
        <x:v>1.794430438949032</x:v>
      </x:c>
      <x:c r="X564" s="10" t="str">
        <x:f>IF(ISNUMBER(J564),SUM(G564,I564),"")</x:f>
      </x:c>
      <x:c r="Y564" s="10" t="str">
        <x:f>IF(ISNUMBER(K564),COUNTIFS($K$7:$K$1929,"&gt;"&amp;K564)+1,"")</x:f>
      </x:c>
      <x:c r="Z564" s="9" t="str"/>
      <x:c r="AA564" s="15" t="n">
        <x:v>46108</x:v>
      </x:c>
      <x:c r="AB564" s="9" t="str">
        <x:v>Unknown</x:v>
      </x:c>
    </x:row>
    <x:row r="565" ht="50" customHeight="1">
      <x:c r="A565" s="10" t="n">
        <x:f>IF(ISNUMBER(F565),RANK(F565,$F$7:$F$1929,0),"")</x:f>
        <x:v>404</x:v>
      </x:c>
      <x:c r="B565" s="9" t="str">
        <x:v>Lalique</x:v>
      </x:c>
      <x:c r="C565" s="9" t="str">
        <x:v>White in Black</x:v>
      </x:c>
      <x:c r="D565" s="9" t="str">
        <x:v>Not recorded</x:v>
      </x:c>
      <x:c r="E565" s="11" t="n">
        <x:v>2021</x:v>
      </x:c>
      <x:c r="F565" s="13" t="n">
        <x:v>8.1</x:v>
      </x:c>
      <x:c r="G565" s="10" t="n">
        <x:v>120</x:v>
      </x:c>
      <x:c r="H565" s="12" t="n">
        <x:v>4.29</x:v>
      </x:c>
      <x:c r="I565" s="10" t="n">
        <x:v>1018</x:v>
      </x:c>
      <x:c r="J565" s="12" t="str">
        <x:f>IF(AND(M565="URL identity aligns",ISNUMBER(F565),ISNUMBER(H565),G565&gt;0,I565&gt;0,SUM(V565:W565)&gt;0),(F565*V565+((H565-1)/4*10)*W565)/SUM(V565:W565),"")</x:f>
      </x:c>
      <x:c r="K565" s="12" t="str">
        <x:f>IF(ISNUMBER(J565),(X565*J565+'Method'!$B$10*'Method'!$B$11)/(X565+'Method'!$B$10),"")</x:f>
      </x:c>
      <x:c r="L565" s="10" t="str">
        <x:f>IF(ISNUMBER(J565),COUNTIFS($J$7:$J$1929,"&gt;"&amp;J565)+1,"")</x:f>
      </x:c>
      <x:c r="M565" s="9" t="str">
        <x:v>Review required</x:v>
      </x:c>
      <x:c r="N565" s="9" t="str">
        <x:v>Concentration not explicit on both saved identities</x:v>
      </x:c>
      <x:c r="O565" s="9" t="str">
        <x:v>https://www.parfumo.com/Perfumes/Lalique/lalique-white-in-black</x:v>
      </x:c>
      <x:c r="P565" s="9" t="str">
        <x:v>https://www.fragrantica.com/perfume/Lalique/Lalique-White-in-Black-66242.html</x:v>
      </x:c>
      <x:c r="Q565" s="9" t="str">
        <x:v>https://media.parfumo.com/perfumes/e8/e8c951-lalique-white-in-black-lalique_1200.jpg?width=720&amp;aspect_ratio=1:1</x:v>
      </x:c>
      <x:c r="R565" s="9" t="str">
        <x:v>https://fimgs.net/mdimg/perfume-thumbs/375x500.66242.jpg</x:v>
      </x:c>
      <x:c r="S565" s="9" t="str">
        <x:v>White in Black</x:v>
      </x:c>
      <x:c r="T565" s="11" t="str">
        <x:v>2021</x:v>
      </x:c>
      <x:c r="U565" s="10" t="n">
        <x:v>418</x:v>
      </x:c>
      <x:c r="V565" s="14" t="n">
        <x:f>IF(AND(ISNUMBER(G565),G565&gt;0),LOG10(G565)*'Method'!$B$8,"")</x:f>
        <x:v>2.4950174952571436</x:v>
      </x:c>
      <x:c r="W565" s="14" t="n">
        <x:f>IF(AND(ISNUMBER(I565),I565&gt;0),LOG10(I565)*'Method'!$B$9,"")</x:f>
        <x:v>2.406198222400592</x:v>
      </x:c>
      <x:c r="X565" s="10" t="str">
        <x:f>IF(ISNUMBER(J565),SUM(G565,I565),"")</x:f>
      </x:c>
      <x:c r="Y565" s="10" t="str">
        <x:f>IF(ISNUMBER(K565),COUNTIFS($K$7:$K$1929,"&gt;"&amp;K565)+1,"")</x:f>
      </x:c>
      <x:c r="Z565" s="9" t="str"/>
      <x:c r="AA565" s="15" t="n">
        <x:v>46108</x:v>
      </x:c>
      <x:c r="AB565" s="9" t="str">
        <x:v>Unknown</x:v>
      </x:c>
    </x:row>
    <x:row r="566" ht="50" customHeight="1">
      <x:c r="A566" s="10" t="n">
        <x:f>IF(ISNUMBER(F566),RANK(F566,$F$7:$F$1929,0),"")</x:f>
        <x:v>404</x:v>
      </x:c>
      <x:c r="B566" s="9" t="str">
        <x:v>Afnan</x:v>
      </x:c>
      <x:c r="C566" s="9" t="str">
        <x:v>9pm Elixir Afnan Perfumes</x:v>
      </x:c>
      <x:c r="D566" s="9" t="str">
        <x:v>Elixir</x:v>
      </x:c>
      <x:c r="E566" s="11" t="n">
        <x:v>2025</x:v>
      </x:c>
      <x:c r="F566" s="13" t="n">
        <x:v>8.1</x:v>
      </x:c>
      <x:c r="G566" s="10" t="n">
        <x:v>97</x:v>
      </x:c>
      <x:c r="H566" s="12" t="n">
        <x:v>4.3</x:v>
      </x:c>
      <x:c r="I566" s="10" t="n">
        <x:v>1323</x:v>
      </x:c>
      <x:c r="J566" s="12" t="str">
        <x:f>IF(AND(M566="URL identity aligns",ISNUMBER(F566),ISNUMBER(H566),G566&gt;0,I566&gt;0,SUM(V566:W566)&gt;0),(F566*V566+((H566-1)/4*10)*W566)/SUM(V566:W566),"")</x:f>
      </x:c>
      <x:c r="K566" s="12" t="str">
        <x:f>IF(ISNUMBER(J566),(X566*J566+'Method'!$B$10*'Method'!$B$11)/(X566+'Method'!$B$10),"")</x:f>
      </x:c>
      <x:c r="L566" s="10" t="str">
        <x:f>IF(ISNUMBER(J566),COUNTIFS($J$7:$J$1929,"&gt;"&amp;J566)+1,"")</x:f>
      </x:c>
      <x:c r="M566" s="9" t="str">
        <x:v>Review required</x:v>
      </x:c>
      <x:c r="N566" s="9" t="str">
        <x:v>Brand differs between product URLs; Export brand differs from Parfumo URL; Concentration not explicit on both saved identities</x:v>
      </x:c>
      <x:c r="O566" s="9" t="str">
        <x:v>https://www.parfumo.com/Perfumes/Afnan_Perfumes/9pm-elixir</x:v>
      </x:c>
      <x:c r="P566" s="9" t="str">
        <x:v>https://www.fragrantica.com/perfume/Afnan/9PM-Elixir-111894.html</x:v>
      </x:c>
      <x:c r="Q566" s="9" t="str">
        <x:v>https://media.parfumo.com/perfumes/08/0857c8_9pm-elixir-afnan-perfumes_1200.jpg?width=720&amp;aspect_ratio=1:1</x:v>
      </x:c>
      <x:c r="R566" s="9" t="str">
        <x:v>https://fimgs.net/mdimg/perfume-thumbs/375x500.111894.jpg</x:v>
      </x:c>
      <x:c r="S566" s="9" t="str">
        <x:v>9pm Elixir Afnan Perfumes</x:v>
      </x:c>
      <x:c r="T566" s="11" t="str">
        <x:v>2025</x:v>
      </x:c>
      <x:c r="U566" s="10" t="n">
        <x:v>999</x:v>
      </x:c>
      <x:c r="V566" s="14" t="n">
        <x:f>IF(AND(ISNUMBER(G566),G566&gt;0),LOG10(G566)*'Method'!$B$8,"")</x:f>
        <x:v>2.384126081119488</x:v>
      </x:c>
      <x:c r="W566" s="14" t="n">
        <x:f>IF(AND(ISNUMBER(I566),I566&gt;0),LOG10(I566)*'Method'!$B$9,"")</x:f>
        <x:v>2.4972478753500003</x:v>
      </x:c>
      <x:c r="X566" s="10" t="str">
        <x:f>IF(ISNUMBER(J566),SUM(G566,I566),"")</x:f>
      </x:c>
      <x:c r="Y566" s="10" t="str">
        <x:f>IF(ISNUMBER(K566),COUNTIFS($K$7:$K$1929,"&gt;"&amp;K566)+1,"")</x:f>
      </x:c>
      <x:c r="Z566" s="9" t="str"/>
      <x:c r="AA566" s="15" t="n">
        <x:v>46108</x:v>
      </x:c>
      <x:c r="AB566" s="9" t="str">
        <x:v>Unknown</x:v>
      </x:c>
    </x:row>
    <x:row r="567" ht="50" customHeight="1">
      <x:c r="A567" s="10" t="n">
        <x:f>IF(ISNUMBER(F567),RANK(F567,$F$7:$F$1929,0),"")</x:f>
        <x:v>404</x:v>
      </x:c>
      <x:c r="B567" s="9" t="str">
        <x:v>Mind Games</x:v>
      </x:c>
      <x:c r="C567" s="9" t="str">
        <x:v>Counterplay</x:v>
      </x:c>
      <x:c r="D567" s="9" t="str">
        <x:v>Not recorded</x:v>
      </x:c>
      <x:c r="E567" s="11" t="n">
        <x:v>2024</x:v>
      </x:c>
      <x:c r="F567" s="13" t="n">
        <x:v>8.1</x:v>
      </x:c>
      <x:c r="G567" s="10" t="n">
        <x:v>89</x:v>
      </x:c>
      <x:c r="H567" s="12" t="n">
        <x:v>4.31</x:v>
      </x:c>
      <x:c r="I567" s="10" t="n">
        <x:v>169</x:v>
      </x:c>
      <x:c r="J567" s="12" t="str">
        <x:f>IF(AND(M567="URL identity aligns",ISNUMBER(F567),ISNUMBER(H567),G567&gt;0,I567&gt;0,SUM(V567:W567)&gt;0),(F567*V567+((H567-1)/4*10)*W567)/SUM(V567:W567),"")</x:f>
      </x:c>
      <x:c r="K567" s="12" t="str">
        <x:f>IF(ISNUMBER(J567),(X567*J567+'Method'!$B$10*'Method'!$B$11)/(X567+'Method'!$B$10),"")</x:f>
      </x:c>
      <x:c r="L567" s="10" t="str">
        <x:f>IF(ISNUMBER(J567),COUNTIFS($J$7:$J$1929,"&gt;"&amp;J567)+1,"")</x:f>
      </x:c>
      <x:c r="M567" s="9" t="str">
        <x:v>Review required</x:v>
      </x:c>
      <x:c r="N567" s="9" t="str">
        <x:v>Concentration not explicit on both saved identities</x:v>
      </x:c>
      <x:c r="O567" s="9" t="str">
        <x:v>https://www.parfumo.com/Perfumes/mind-games/counterplay</x:v>
      </x:c>
      <x:c r="P567" s="9" t="str">
        <x:v>https://www.fragrantica.com/perfume/Mind-Games/Counterplay-114442.html</x:v>
      </x:c>
      <x:c r="Q567" s="9" t="str">
        <x:v>https://media.parfumo.com/perfumes/ec/ec70cc-counterplay-mind-games_1200.jpg?width=720&amp;aspect_ratio=1:1</x:v>
      </x:c>
      <x:c r="R567" s="9" t="str">
        <x:v>https://fimgs.net/mdimg/perfume-thumbs/375x500.114442.jpg</x:v>
      </x:c>
      <x:c r="S567" s="9" t="str">
        <x:v>Counterplay</x:v>
      </x:c>
      <x:c r="T567" s="11" t="str">
        <x:v>2024</x:v>
      </x:c>
      <x:c r="U567" s="10" t="n">
        <x:v>1320</x:v>
      </x:c>
      <x:c r="V567" s="14" t="n">
        <x:f>IF(AND(ISNUMBER(G567),G567&gt;0),LOG10(G567)*'Method'!$B$8,"")</x:f>
        <x:v>2.339268007973892</x:v>
      </x:c>
      <x:c r="W567" s="14" t="n">
        <x:f>IF(AND(ISNUMBER(I567),I567&gt;0),LOG10(I567)*'Method'!$B$9,"")</x:f>
        <x:v>1.782309363690936</x:v>
      </x:c>
      <x:c r="X567" s="10" t="str">
        <x:f>IF(ISNUMBER(J567),SUM(G567,I567),"")</x:f>
      </x:c>
      <x:c r="Y567" s="10" t="str">
        <x:f>IF(ISNUMBER(K567),COUNTIFS($K$7:$K$1929,"&gt;"&amp;K567)+1,"")</x:f>
      </x:c>
      <x:c r="Z567" s="9" t="str"/>
      <x:c r="AA567" s="15" t="n">
        <x:v>46108</x:v>
      </x:c>
      <x:c r="AB567" s="9" t="str">
        <x:v>Unknown</x:v>
      </x:c>
    </x:row>
    <x:row r="568" ht="50" customHeight="1">
      <x:c r="A568" s="10" t="n">
        <x:f>IF(ISNUMBER(F568),RANK(F568,$F$7:$F$1929,0),"")</x:f>
        <x:v>404</x:v>
      </x:c>
      <x:c r="B568" s="9" t="str">
        <x:v>Tiziana Terenzi</x:v>
      </x:c>
      <x:c r="C568" s="9" t="str">
        <x:v>Kirkè Overdose</x:v>
      </x:c>
      <x:c r="D568" s="9" t="str">
        <x:v>Not recorded</x:v>
      </x:c>
      <x:c r="E568" s="11" t="n">
        <x:v>2025</x:v>
      </x:c>
      <x:c r="F568" s="13" t="n">
        <x:v>8.1</x:v>
      </x:c>
      <x:c r="G568" s="10" t="n">
        <x:v>84</x:v>
      </x:c>
      <x:c r="H568" s="12" t="n">
        <x:v>3.69</x:v>
      </x:c>
      <x:c r="I568" s="10" t="n">
        <x:v>199</x:v>
      </x:c>
      <x:c r="J568" s="12" t="str">
        <x:f>IF(AND(M568="URL identity aligns",ISNUMBER(F568),ISNUMBER(H568),G568&gt;0,I568&gt;0,SUM(V568:W568)&gt;0),(F568*V568+((H568-1)/4*10)*W568)/SUM(V568:W568),"")</x:f>
      </x:c>
      <x:c r="K568" s="12" t="str">
        <x:f>IF(ISNUMBER(J568),(X568*J568+'Method'!$B$10*'Method'!$B$11)/(X568+'Method'!$B$10),"")</x:f>
      </x:c>
      <x:c r="L568" s="10" t="str">
        <x:f>IF(ISNUMBER(J568),COUNTIFS($J$7:$J$1929,"&gt;"&amp;J568)+1,"")</x:f>
      </x:c>
      <x:c r="M568" s="9" t="str">
        <x:v>Review required</x:v>
      </x:c>
      <x:c r="N568" s="9" t="str">
        <x:v>Concentration not explicit on both saved identities</x:v>
      </x:c>
      <x:c r="O568" s="9" t="str">
        <x:v>https://www.parfumo.com/Perfumes/Tiziana_Terenzi/kirke-overdose</x:v>
      </x:c>
      <x:c r="P568" s="9" t="str">
        <x:v>https://www.fragrantica.com/perfume/Tiziana-Terenzi/Kirke-Overdose-103499.html</x:v>
      </x:c>
      <x:c r="Q568" s="9" t="str">
        <x:v>https://media.parfumo.com/perfumes/ba/ba2db8_kirke-overdose-tiziana-terenzi_1200.jpg?width=480&amp;aspect_ratio=1:1</x:v>
      </x:c>
      <x:c r="R568" s="9" t="str">
        <x:v>https://fimgs.net/mdimg/perfume-thumbs/375x500.103499.jpg</x:v>
      </x:c>
      <x:c r="S568" s="9" t="str">
        <x:v>Kirkè Overdose</x:v>
      </x:c>
      <x:c r="T568" s="11" t="str">
        <x:v>2025</x:v>
      </x:c>
      <x:c r="U568" s="10" t="n">
        <x:v>1567</x:v>
      </x:c>
      <x:c r="V568" s="14" t="n">
        <x:f>IF(AND(ISNUMBER(G568),G568&gt;0),LOG10(G568)*'Method'!$B$8,"")</x:f>
        <x:v>2.309135143274256</x:v>
      </x:c>
      <x:c r="W568" s="14" t="n">
        <x:f>IF(AND(ISNUMBER(I568),I568&gt;0),LOG10(I568)*'Method'!$B$9,"")</x:f>
        <x:v>1.839082461127768</x:v>
      </x:c>
      <x:c r="X568" s="10" t="str">
        <x:f>IF(ISNUMBER(J568),SUM(G568,I568),"")</x:f>
      </x:c>
      <x:c r="Y568" s="10" t="str">
        <x:f>IF(ISNUMBER(K568),COUNTIFS($K$7:$K$1929,"&gt;"&amp;K568)+1,"")</x:f>
      </x:c>
      <x:c r="Z568" s="9" t="str"/>
      <x:c r="AA568" s="15" t="n">
        <x:v>46108</x:v>
      </x:c>
      <x:c r="AB568" s="9" t="str">
        <x:v>Unknown</x:v>
      </x:c>
    </x:row>
    <x:row r="569" ht="50" customHeight="1">
      <x:c r="A569" s="10" t="n">
        <x:f>IF(ISNUMBER(F569),RANK(F569,$F$7:$F$1929,0),"")</x:f>
        <x:v>404</x:v>
      </x:c>
      <x:c r="B569" s="9" t="str">
        <x:v>Afnan</x:v>
      </x:c>
      <x:c r="C569" s="9" t="str">
        <x:v>9pm Night Out Afnan Perfumes</x:v>
      </x:c>
      <x:c r="D569" s="9" t="str">
        <x:v>Parfum</x:v>
      </x:c>
      <x:c r="E569" s="11" t="n">
        <x:v>2026</x:v>
      </x:c>
      <x:c r="F569" s="13" t="n">
        <x:v>8.1</x:v>
      </x:c>
      <x:c r="G569" s="10" t="n">
        <x:v>76</x:v>
      </x:c>
      <x:c r="H569" s="12" t="n">
        <x:v>4.41</x:v>
      </x:c>
      <x:c r="I569" s="10" t="n">
        <x:v>816</x:v>
      </x:c>
      <x:c r="J569" s="12" t="str">
        <x:f>IF(AND(M569="URL identity aligns",ISNUMBER(F569),ISNUMBER(H569),G569&gt;0,I569&gt;0,SUM(V569:W569)&gt;0),(F569*V569+((H569-1)/4*10)*W569)/SUM(V569:W569),"")</x:f>
      </x:c>
      <x:c r="K569" s="12" t="str">
        <x:f>IF(ISNUMBER(J569),(X569*J569+'Method'!$B$10*'Method'!$B$11)/(X569+'Method'!$B$10),"")</x:f>
      </x:c>
      <x:c r="L569" s="10" t="str">
        <x:f>IF(ISNUMBER(J569),COUNTIFS($J$7:$J$1929,"&gt;"&amp;J569)+1,"")</x:f>
      </x:c>
      <x:c r="M569" s="9" t="str">
        <x:v>Review required</x:v>
      </x:c>
      <x:c r="N569" s="9" t="str">
        <x:v>Brand differs between product URLs; Export brand differs from Parfumo URL; Product, variant, gender or year terms differ between URLs; Concentration not explicit on both saved identities</x:v>
      </x:c>
      <x:c r="O569" s="9" t="str">
        <x:v>https://www.parfumo.com/Perfumes/Afnan_Perfumes/9pm-night-out</x:v>
      </x:c>
      <x:c r="P569" s="9" t="str">
        <x:v>https://www.fragrantica.com/perfume/Afnan/9-PM-Night-Out-123313.html</x:v>
      </x:c>
      <x:c r="Q569" s="9" t="str">
        <x:v>https://media.parfumo.com/perfumes/cb/cb1111_9pm-night-out-afnan-perfumes_1200.jpg?width=720&amp;aspect_ratio=1:1</x:v>
      </x:c>
      <x:c r="R569" s="9" t="str">
        <x:v>https://fimgs.net/mdimg/perfume-thumbs/375x500.123313.jpg</x:v>
      </x:c>
      <x:c r="S569" s="9" t="str">
        <x:v>9pm Night Out Afnan Perfumes</x:v>
      </x:c>
      <x:c r="T569" s="11" t="str">
        <x:v>2026</x:v>
      </x:c>
      <x:c r="U569" s="10" t="n">
        <x:v>983</x:v>
      </x:c>
      <x:c r="V569" s="14" t="n">
        <x:f>IF(AND(ISNUMBER(G569),G569&gt;0),LOG10(G569)*'Method'!$B$8,"")</x:f>
        <x:v>2.256976310736948</x:v>
      </x:c>
      <x:c r="W569" s="14" t="n">
        <x:f>IF(AND(ISNUMBER(I569),I569&gt;0),LOG10(I569)*'Method'!$B$9,"")</x:f>
        <x:v>2.329352127003088</x:v>
      </x:c>
      <x:c r="X569" s="10" t="str">
        <x:f>IF(ISNUMBER(J569),SUM(G569,I569),"")</x:f>
      </x:c>
      <x:c r="Y569" s="10" t="str">
        <x:f>IF(ISNUMBER(K569),COUNTIFS($K$7:$K$1929,"&gt;"&amp;K569)+1,"")</x:f>
      </x:c>
      <x:c r="Z569" s="9" t="str"/>
      <x:c r="AA569" s="15" t="n">
        <x:v>46108</x:v>
      </x:c>
      <x:c r="AB569" s="9" t="str">
        <x:v>Unknown</x:v>
      </x:c>
    </x:row>
    <x:row r="570" ht="50" customHeight="1">
      <x:c r="A570" s="10" t="n">
        <x:f>IF(ISNUMBER(F570),RANK(F570,$F$7:$F$1929,0),"")</x:f>
        <x:v>404</x:v>
      </x:c>
      <x:c r="B570" s="9" t="str">
        <x:v>Memo Paris</x:v>
      </x:c>
      <x:c r="C570" s="9" t="str">
        <x:v>Palais Bourbon</x:v>
      </x:c>
      <x:c r="D570" s="9" t="str">
        <x:v>Not recorded</x:v>
      </x:c>
      <x:c r="E570" s="11" t="n">
        <x:v>2023</x:v>
      </x:c>
      <x:c r="F570" s="13" t="n">
        <x:v>8.1</x:v>
      </x:c>
      <x:c r="G570" s="10" t="n">
        <x:v>76</x:v>
      </x:c>
      <x:c r="H570" s="12" t="n">
        <x:v>4.35</x:v>
      </x:c>
      <x:c r="I570" s="10" t="n">
        <x:v>274</x:v>
      </x:c>
      <x:c r="J570" s="12" t="str">
        <x:f>IF(AND(M570="URL identity aligns",ISNUMBER(F570),ISNUMBER(H570),G570&gt;0,I570&gt;0,SUM(V570:W570)&gt;0),(F570*V570+((H570-1)/4*10)*W570)/SUM(V570:W570),"")</x:f>
      </x:c>
      <x:c r="K570" s="12" t="str">
        <x:f>IF(ISNUMBER(J570),(X570*J570+'Method'!$B$10*'Method'!$B$11)/(X570+'Method'!$B$10),"")</x:f>
      </x:c>
      <x:c r="L570" s="10" t="str">
        <x:f>IF(ISNUMBER(J570),COUNTIFS($J$7:$J$1929,"&gt;"&amp;J570)+1,"")</x:f>
      </x:c>
      <x:c r="M570" s="9" t="str">
        <x:v>Review required</x:v>
      </x:c>
      <x:c r="N570" s="9" t="str">
        <x:v>Concentration not explicit on both saved identities</x:v>
      </x:c>
      <x:c r="O570" s="9" t="str">
        <x:v>https://www.parfumo.com/Perfumes/memo-paris/palais-bourbon</x:v>
      </x:c>
      <x:c r="P570" s="9" t="str">
        <x:v>https://www.fragrantica.com/perfume/Memo-Paris/Palais-Bourbon-94839.html</x:v>
      </x:c>
      <x:c r="Q570" s="9" t="str">
        <x:v>https://media.parfumo.com/perfumes/28/2885d6-palais-bourbon-memo-paris_1200.jpg?width=720&amp;aspect_ratio=1:1</x:v>
      </x:c>
      <x:c r="R570" s="9" t="str">
        <x:v>https://fimgs.net/mdimg/perfume-thumbs/375x500.94839.jpg?t=1772620922</x:v>
      </x:c>
      <x:c r="S570" s="9" t="str">
        <x:v>Palais Bourbon</x:v>
      </x:c>
      <x:c r="T570" s="11" t="str">
        <x:v>2023</x:v>
      </x:c>
      <x:c r="U570" s="10" t="n">
        <x:v>1576</x:v>
      </x:c>
      <x:c r="V570" s="14" t="n">
        <x:f>IF(AND(ISNUMBER(G570),G570&gt;0),LOG10(G570)*'Method'!$B$8,"")</x:f>
        <x:v>2.256976310736948</x:v>
      </x:c>
      <x:c r="W570" s="14" t="n">
        <x:f>IF(AND(ISNUMBER(I570),I570&gt;0),LOG10(I570)*'Method'!$B$9,"")</x:f>
        <x:v>1.9502004502563122</x:v>
      </x:c>
      <x:c r="X570" s="10" t="str">
        <x:f>IF(ISNUMBER(J570),SUM(G570,I570),"")</x:f>
      </x:c>
      <x:c r="Y570" s="10" t="str">
        <x:f>IF(ISNUMBER(K570),COUNTIFS($K$7:$K$1929,"&gt;"&amp;K570)+1,"")</x:f>
      </x:c>
      <x:c r="Z570" s="9" t="str"/>
      <x:c r="AA570" s="15" t="n">
        <x:v>46108</x:v>
      </x:c>
      <x:c r="AB570" s="9" t="str">
        <x:v>Unknown</x:v>
      </x:c>
    </x:row>
    <x:row r="571" ht="50" customHeight="1">
      <x:c r="A571" s="10" t="n">
        <x:f>IF(ISNUMBER(F571),RANK(F571,$F$7:$F$1929,0),"")</x:f>
        <x:v>404</x:v>
      </x:c>
      <x:c r="B571" s="9" t="str">
        <x:v>Paris Corner</x:v>
      </x:c>
      <x:c r="C571" s="9" t="str">
        <x:v>Farah فرح</x:v>
      </x:c>
      <x:c r="D571" s="9" t="str">
        <x:v>Not recorded</x:v>
      </x:c>
      <x:c r="E571" s="11" t="n">
        <x:v>2025</x:v>
      </x:c>
      <x:c r="F571" s="13" t="n">
        <x:v>8.1</x:v>
      </x:c>
      <x:c r="G571" s="10" t="n">
        <x:v>67</x:v>
      </x:c>
      <x:c r="H571" s="12" t="n">
        <x:v>4.39</x:v>
      </x:c>
      <x:c r="I571" s="10" t="n">
        <x:v>133</x:v>
      </x:c>
      <x:c r="J571" s="12" t="str">
        <x:f>IF(AND(M571="URL identity aligns",ISNUMBER(F571),ISNUMBER(H571),G571&gt;0,I571&gt;0,SUM(V571:W571)&gt;0),(F571*V571+((H571-1)/4*10)*W571)/SUM(V571:W571),"")</x:f>
      </x:c>
      <x:c r="K571" s="12" t="str">
        <x:f>IF(ISNUMBER(J571),(X571*J571+'Method'!$B$10*'Method'!$B$11)/(X571+'Method'!$B$10),"")</x:f>
      </x:c>
      <x:c r="L571" s="10" t="str">
        <x:f>IF(ISNUMBER(J571),COUNTIFS($J$7:$J$1929,"&gt;"&amp;J571)+1,"")</x:f>
      </x:c>
      <x:c r="M571" s="9" t="str">
        <x:v>Review required</x:v>
      </x:c>
      <x:c r="N571" s="9" t="str">
        <x:v>Concentration not explicit on both saved identities</x:v>
      </x:c>
      <x:c r="O571" s="9" t="str">
        <x:v>https://www.parfumo.com/Perfumes/paris-corner/farah</x:v>
      </x:c>
      <x:c r="P571" s="9" t="str">
        <x:v>https://www.fragrantica.com/perfume/PARIS-CORNER/Farah-105239.html</x:v>
      </x:c>
      <x:c r="Q571" s="9" t="str">
        <x:v>https://media.parfumo.com/perfumes/9f/9ffdf8_farah-paris-corner_1200.jpg?width=720&amp;aspect_ratio=1:1</x:v>
      </x:c>
      <x:c r="R571" s="9" t="str">
        <x:v>https://fimgs.net/mdimg/perfume-thumbs/375x500.105239.jpg</x:v>
      </x:c>
      <x:c r="S571" s="9" t="str">
        <x:v>Farah فرح</x:v>
      </x:c>
      <x:c r="T571" s="11" t="str">
        <x:v>2025</x:v>
      </x:c>
      <x:c r="U571" s="10" t="n">
        <x:v>669</x:v>
      </x:c>
      <x:c r="V571" s="14" t="n">
        <x:f>IF(AND(ISNUMBER(G571),G571&gt;0),LOG10(G571)*'Method'!$B$8,"")</x:f>
        <x:v>2.191289763240996</x:v>
      </x:c>
      <x:c r="W571" s="14" t="n">
        <x:f>IF(AND(ISNUMBER(I571),I571&gt;0),LOG10(I571)*'Method'!$B$9,"")</x:f>
        <x:v>1.699081312773672</x:v>
      </x:c>
      <x:c r="X571" s="10" t="str">
        <x:f>IF(ISNUMBER(J571),SUM(G571,I571),"")</x:f>
      </x:c>
      <x:c r="Y571" s="10" t="str">
        <x:f>IF(ISNUMBER(K571),COUNTIFS($K$7:$K$1929,"&gt;"&amp;K571)+1,"")</x:f>
      </x:c>
      <x:c r="Z571" s="9" t="str"/>
      <x:c r="AA571" s="15" t="n">
        <x:v>46108</x:v>
      </x:c>
      <x:c r="AB571" s="9" t="str">
        <x:v>Unknown</x:v>
      </x:c>
    </x:row>
    <x:row r="572" ht="50" customHeight="1">
      <x:c r="A572" s="10" t="n">
        <x:f>IF(ISNUMBER(F572),RANK(F572,$F$7:$F$1929,0),"")</x:f>
        <x:v>404</x:v>
      </x:c>
      <x:c r="B572" s="9" t="str">
        <x:v>Tom Ford</x:v>
      </x:c>
      <x:c r="C572" s="9" t="str">
        <x:v>Black Orchid Reserve</x:v>
      </x:c>
      <x:c r="D572" s="9" t="str">
        <x:v>Not recorded</x:v>
      </x:c>
      <x:c r="E572" s="11" t="n">
        <x:v>2025</x:v>
      </x:c>
      <x:c r="F572" s="13" t="n">
        <x:v>8.1</x:v>
      </x:c>
      <x:c r="G572" s="10" t="n">
        <x:v>64</x:v>
      </x:c>
      <x:c r="H572" s="12" t="n">
        <x:v>3.99</x:v>
      </x:c>
      <x:c r="I572" s="10" t="n">
        <x:v>437</x:v>
      </x:c>
      <x:c r="J572" s="12" t="str">
        <x:f>IF(AND(M572="URL identity aligns",ISNUMBER(F572),ISNUMBER(H572),G572&gt;0,I572&gt;0,SUM(V572:W572)&gt;0),(F572*V572+((H572-1)/4*10)*W572)/SUM(V572:W572),"")</x:f>
      </x:c>
      <x:c r="K572" s="12" t="str">
        <x:f>IF(ISNUMBER(J572),(X572*J572+'Method'!$B$10*'Method'!$B$11)/(X572+'Method'!$B$10),"")</x:f>
      </x:c>
      <x:c r="L572" s="10" t="str">
        <x:f>IF(ISNUMBER(J572),COUNTIFS($J$7:$J$1929,"&gt;"&amp;J572)+1,"")</x:f>
      </x:c>
      <x:c r="M572" s="9" t="str">
        <x:v>Review required</x:v>
      </x:c>
      <x:c r="N572" s="9" t="str">
        <x:v>Concentration not explicit on both saved identities</x:v>
      </x:c>
      <x:c r="O572" s="9" t="str">
        <x:v>https://www.parfumo.com/Perfumes/Tom_Ford/black-orchid-reserve</x:v>
      </x:c>
      <x:c r="P572" s="9" t="str">
        <x:v>https://www.fragrantica.com/perfume/Tom-Ford/Black-Orchid-Reserve-107401.html</x:v>
      </x:c>
      <x:c r="Q572" s="9" t="str">
        <x:v>https://media.parfumo.com/perfumes/69/69f83a_black-orchid-reserve-tom-ford_1200.jpg?width=720&amp;aspect_ratio=1:1</x:v>
      </x:c>
      <x:c r="R572" s="9" t="str">
        <x:v>https://fimgs.net/mdimg/perfume-thumbs/375x500.107401.jpg</x:v>
      </x:c>
      <x:c r="S572" s="9" t="str">
        <x:v>Black Orchid Reserve</x:v>
      </x:c>
      <x:c r="T572" s="11" t="str">
        <x:v>2025</x:v>
      </x:c>
      <x:c r="U572" s="10" t="n">
        <x:v>1495</x:v>
      </x:c>
      <x:c r="V572" s="14" t="n">
        <x:f>IF(AND(ISNUMBER(G572),G572&gt;0),LOG10(G572)*'Method'!$B$8,"")</x:f>
        <x:v>2.167415968780668</x:v>
      </x:c>
      <x:c r="W572" s="14" t="n">
        <x:f>IF(AND(ISNUMBER(I572),I572&gt;0),LOG10(I572)*'Method'!$B$9,"")</x:f>
        <x:v>2.1123851495763364</x:v>
      </x:c>
      <x:c r="X572" s="10" t="str">
        <x:f>IF(ISNUMBER(J572),SUM(G572,I572),"")</x:f>
      </x:c>
      <x:c r="Y572" s="10" t="str">
        <x:f>IF(ISNUMBER(K572),COUNTIFS($K$7:$K$1929,"&gt;"&amp;K572)+1,"")</x:f>
      </x:c>
      <x:c r="Z572" s="9" t="str"/>
      <x:c r="AA572" s="15" t="n">
        <x:v>46108</x:v>
      </x:c>
      <x:c r="AB572" s="9" t="str">
        <x:v>Unknown</x:v>
      </x:c>
    </x:row>
    <x:row r="573" ht="50" customHeight="1">
      <x:c r="A573" s="10" t="n">
        <x:f>IF(ISNUMBER(F573),RANK(F573,$F$7:$F$1929,0),"")</x:f>
        <x:v>404</x:v>
      </x:c>
      <x:c r="B573" s="9" t="str">
        <x:v>French Avenue</x:v>
      </x:c>
      <x:c r="C573" s="9" t="str">
        <x:v>Atlantis</x:v>
      </x:c>
      <x:c r="D573" s="9" t="str">
        <x:v>Extrait de Parfum</x:v>
      </x:c>
      <x:c r="E573" s="11" t="n">
        <x:v>2025</x:v>
      </x:c>
      <x:c r="F573" s="13" t="n">
        <x:v>8.1</x:v>
      </x:c>
      <x:c r="G573" s="10" t="n">
        <x:v>61</x:v>
      </x:c>
      <x:c r="H573" s="12" t="n">
        <x:v>4.37</x:v>
      </x:c>
      <x:c r="I573" s="10" t="n">
        <x:v>765</x:v>
      </x:c>
      <x:c r="J573" s="12" t="n">
        <x:f>IF(AND(M573="URL identity aligns",ISNUMBER(F573),ISNUMBER(H573),G573&gt;0,I573&gt;0,SUM(V573:W573)&gt;0),(F573*V573+((H573-1)/4*10)*W573)/SUM(V573:W573),"")</x:f>
        <x:v>8.268509151734817</x:v>
      </x:c>
      <x:c r="K573" s="12" t="n">
        <x:f>IF(ISNUMBER(J573),(X573*J573+'Method'!$B$10*'Method'!$B$11)/(X573+'Method'!$B$10),"")</x:f>
        <x:v>8.00657651124418</x:v>
      </x:c>
      <x:c r="L573" s="10" t="n">
        <x:f>IF(ISNUMBER(J573),COUNTIFS($J$7:$J$1929,"&gt;"&amp;J573)+1,"")</x:f>
        <x:v>32</x:v>
      </x:c>
      <x:c r="M573" s="9" t="str">
        <x:v>URL identity aligns</x:v>
      </x:c>
      <x:c r="N573" s="9" t="str">
        <x:v>Brand, name tokens and concentration agree in saved URLs</x:v>
      </x:c>
      <x:c r="O573" s="9" t="str">
        <x:v>https://www.parfumo.com/Perfumes/french-avenue/atlantis</x:v>
      </x:c>
      <x:c r="P573" s="9" t="str">
        <x:v>https://www.fragrantica.com/perfume/French-Avenue/Atlantis-Extrait-113595.html</x:v>
      </x:c>
      <x:c r="Q573" s="9" t="str">
        <x:v>https://media.parfumo.com/perfumes/1a/1a5899_atlantis-french-avenue_1200.jpg?width=720&amp;aspect_ratio=1:1</x:v>
      </x:c>
      <x:c r="R573" s="9" t="str">
        <x:v>https://fimgs.net/mdimg/perfume-thumbs/375x500.113595.jpg</x:v>
      </x:c>
      <x:c r="S573" s="9" t="str">
        <x:v>Atlantis</x:v>
      </x:c>
      <x:c r="T573" s="11" t="str">
        <x:v>2025</x:v>
      </x:c>
      <x:c r="U573" s="10" t="n">
        <x:v>373</x:v>
      </x:c>
      <x:c r="V573" s="14" t="n">
        <x:f>IF(AND(ISNUMBER(G573),G573&gt;0),LOG10(G573)*'Method'!$B$8,"")</x:f>
        <x:v>2.142395802012924</x:v>
      </x:c>
      <x:c r="W573" s="14" t="n">
        <x:f>IF(AND(ISNUMBER(I573),I573&gt;0),LOG10(I573)*'Method'!$B$9,"")</x:f>
        <x:v>2.306929148122896</x:v>
      </x:c>
      <x:c r="X573" s="10" t="n">
        <x:f>IF(ISNUMBER(J573),SUM(G573,I573),"")</x:f>
        <x:v>826</x:v>
      </x:c>
      <x:c r="Y573" s="10" t="n">
        <x:f>IF(ISNUMBER(K573),COUNTIFS($K$7:$K$1929,"&gt;"&amp;K573)+1,"")</x:f>
        <x:v>49</x:v>
      </x:c>
      <x:c r="Z573" s="9" t="str"/>
      <x:c r="AA573" s="15" t="n">
        <x:v>46108</x:v>
      </x:c>
      <x:c r="AB573" s="9" t="str">
        <x:v>Unknown</x:v>
      </x:c>
    </x:row>
    <x:row r="574" ht="50" customHeight="1">
      <x:c r="A574" s="10" t="n">
        <x:f>IF(ISNUMBER(F574),RANK(F574,$F$7:$F$1929,0),"")</x:f>
        <x:v>404</x:v>
      </x:c>
      <x:c r="B574" s="9" t="str">
        <x:v>Fragrance World</x:v>
      </x:c>
      <x:c r="C574" s="9" t="str">
        <x:v>Star Men Nebula</x:v>
      </x:c>
      <x:c r="D574" s="9" t="str">
        <x:v>Not recorded</x:v>
      </x:c>
      <x:c r="E574" s="11"/>
      <x:c r="F574" s="13" t="n">
        <x:v>8.1</x:v>
      </x:c>
      <x:c r="G574" s="10" t="n">
        <x:v>60</x:v>
      </x:c>
      <x:c r="H574" s="12" t="n">
        <x:v>4.35</x:v>
      </x:c>
      <x:c r="I574" s="10" t="n">
        <x:v>510</x:v>
      </x:c>
      <x:c r="J574" s="12" t="str">
        <x:f>IF(AND(M574="URL identity aligns",ISNUMBER(F574),ISNUMBER(H574),G574&gt;0,I574&gt;0,SUM(V574:W574)&gt;0),(F574*V574+((H574-1)/4*10)*W574)/SUM(V574:W574),"")</x:f>
      </x:c>
      <x:c r="K574" s="12" t="str">
        <x:f>IF(ISNUMBER(J574),(X574*J574+'Method'!$B$10*'Method'!$B$11)/(X574+'Method'!$B$10),"")</x:f>
      </x:c>
      <x:c r="L574" s="10" t="str">
        <x:f>IF(ISNUMBER(J574),COUNTIFS($J$7:$J$1929,"&gt;"&amp;J574)+1,"")</x:f>
      </x:c>
      <x:c r="M574" s="9" t="str">
        <x:v>Review required</x:v>
      </x:c>
      <x:c r="N574" s="9" t="str">
        <x:v>Concentration not explicit on both saved identities</x:v>
      </x:c>
      <x:c r="O574" s="9" t="str">
        <x:v>https://www.parfumo.com/Perfumes/fragrance-world/star-men-nebula</x:v>
      </x:c>
      <x:c r="P574" s="9" t="str">
        <x:v>https://www.fragrantica.com/perfume/Fragrance-World/Star-Men-Nebula-101351.html</x:v>
      </x:c>
      <x:c r="Q574" s="9" t="str">
        <x:v>https://media.parfumo.com/perfumes/07/074dca_star-men-nebula-fragrance-world_1200.jpg?width=720&amp;aspect_ratio=1:1</x:v>
      </x:c>
      <x:c r="R574" s="9" t="str">
        <x:v>https://fimgs.net/mdimg/perfume-thumbs/375x500.101351.jpg</x:v>
      </x:c>
      <x:c r="S574" s="9" t="str">
        <x:v>Star Men Nebula</x:v>
      </x:c>
      <x:c r="T574" s="11" t="str"/>
      <x:c r="U574" s="10" t="n">
        <x:v>985</x:v>
      </x:c>
      <x:c r="V574" s="14" t="n">
        <x:f>IF(AND(ISNUMBER(G574),G574&gt;0),LOG10(G574)*'Method'!$B$8,"")</x:f>
        <x:v>2.133781500460368</x:v>
      </x:c>
      <x:c r="W574" s="14" t="n">
        <x:f>IF(AND(ISNUMBER(I574),I574&gt;0),LOG10(I574)*'Method'!$B$9,"")</x:f>
        <x:v>2.166056140878352</x:v>
      </x:c>
      <x:c r="X574" s="10" t="str">
        <x:f>IF(ISNUMBER(J574),SUM(G574,I574),"")</x:f>
      </x:c>
      <x:c r="Y574" s="10" t="str">
        <x:f>IF(ISNUMBER(K574),COUNTIFS($K$7:$K$1929,"&gt;"&amp;K574)+1,"")</x:f>
      </x:c>
      <x:c r="Z574" s="9" t="str"/>
      <x:c r="AA574" s="15" t="n">
        <x:v>46108</x:v>
      </x:c>
      <x:c r="AB574" s="9" t="str">
        <x:v>Unknown</x:v>
      </x:c>
    </x:row>
    <x:row r="575" ht="50" customHeight="1">
      <x:c r="A575" s="10" t="n">
        <x:f>IF(ISNUMBER(F575),RANK(F575,$F$7:$F$1929,0),"")</x:f>
        <x:v>404</x:v>
      </x:c>
      <x:c r="B575" s="9" t="str">
        <x:v>Fragrance World</x:v>
      </x:c>
      <x:c r="C575" s="9" t="str">
        <x:v>Soir</x:v>
      </x:c>
      <x:c r="D575" s="9" t="str">
        <x:v>Not recorded</x:v>
      </x:c>
      <x:c r="E575" s="11" t="n">
        <x:v>2024</x:v>
      </x:c>
      <x:c r="F575" s="13" t="n">
        <x:v>8.1</x:v>
      </x:c>
      <x:c r="G575" s="10" t="n">
        <x:v>55</x:v>
      </x:c>
      <x:c r="H575" s="12" t="n">
        <x:v>4.24</x:v>
      </x:c>
      <x:c r="I575" s="10" t="n">
        <x:v>164</x:v>
      </x:c>
      <x:c r="J575" s="12" t="str">
        <x:f>IF(AND(M575="URL identity aligns",ISNUMBER(F575),ISNUMBER(H575),G575&gt;0,I575&gt;0,SUM(V575:W575)&gt;0),(F575*V575+((H575-1)/4*10)*W575)/SUM(V575:W575),"")</x:f>
      </x:c>
      <x:c r="K575" s="12" t="str">
        <x:f>IF(ISNUMBER(J575),(X575*J575+'Method'!$B$10*'Method'!$B$11)/(X575+'Method'!$B$10),"")</x:f>
      </x:c>
      <x:c r="L575" s="10" t="str">
        <x:f>IF(ISNUMBER(J575),COUNTIFS($J$7:$J$1929,"&gt;"&amp;J575)+1,"")</x:f>
      </x:c>
      <x:c r="M575" s="9" t="str">
        <x:v>Review required</x:v>
      </x:c>
      <x:c r="N575" s="9" t="str">
        <x:v>Concentration not explicit on both saved identities</x:v>
      </x:c>
      <x:c r="O575" s="9" t="str">
        <x:v>https://www.parfumo.com/Perfumes/fragrance-world/soir</x:v>
      </x:c>
      <x:c r="P575" s="9" t="str">
        <x:v>https://www.fragrantica.com/perfume/Fragrance-World/Soir-95086.html</x:v>
      </x:c>
      <x:c r="Q575" s="9" t="str">
        <x:v>https://media.parfumo.com/perfumes/7a/7a8876_soir-fragrance-world_1200.jpg?width=720&amp;aspect_ratio=1:1</x:v>
      </x:c>
      <x:c r="R575" s="9" t="str">
        <x:v>https://fimgs.net/mdimg/perfume-thumbs/375x500.95086.jpg</x:v>
      </x:c>
      <x:c r="S575" s="9" t="str">
        <x:v>Soir</x:v>
      </x:c>
      <x:c r="T575" s="11" t="str">
        <x:v>2024</x:v>
      </x:c>
      <x:c r="U575" s="10" t="n">
        <x:v>546</x:v>
      </x:c>
      <x:c r="V575" s="14" t="n">
        <x:f>IF(AND(ISNUMBER(G575),G575&gt;0),LOG10(G575)*'Method'!$B$8,"")</x:f>
        <x:v>2.088435227393088</x:v>
      </x:c>
      <x:c r="W575" s="14" t="n">
        <x:f>IF(AND(ISNUMBER(I575),I575&gt;0),LOG10(I575)*'Method'!$B$9,"")</x:f>
        <x:v>1.7718750784381603</x:v>
      </x:c>
      <x:c r="X575" s="10" t="str">
        <x:f>IF(ISNUMBER(J575),SUM(G575,I575),"")</x:f>
      </x:c>
      <x:c r="Y575" s="10" t="str">
        <x:f>IF(ISNUMBER(K575),COUNTIFS($K$7:$K$1929,"&gt;"&amp;K575)+1,"")</x:f>
      </x:c>
      <x:c r="Z575" s="9" t="str"/>
      <x:c r="AA575" s="15" t="n">
        <x:v>46108</x:v>
      </x:c>
      <x:c r="AB575" s="9" t="str">
        <x:v>Unknown</x:v>
      </x:c>
    </x:row>
    <x:row r="576" ht="50" customHeight="1">
      <x:c r="A576" s="10" t="n">
        <x:f>IF(ISNUMBER(F576),RANK(F576,$F$7:$F$1929,0),"")</x:f>
        <x:v>404</x:v>
      </x:c>
      <x:c r="B576" s="9" t="str">
        <x:v>French Avenue</x:v>
      </x:c>
      <x:c r="C576" s="9" t="str">
        <x:v>Fierte Luna</x:v>
      </x:c>
      <x:c r="D576" s="9" t="str">
        <x:v>Not recorded</x:v>
      </x:c>
      <x:c r="E576" s="11" t="n">
        <x:v>2025</x:v>
      </x:c>
      <x:c r="F576" s="13" t="n">
        <x:v>8.1</x:v>
      </x:c>
      <x:c r="G576" s="10" t="n">
        <x:v>48</x:v>
      </x:c>
      <x:c r="H576" s="12" t="n">
        <x:v>4.27</x:v>
      </x:c>
      <x:c r="I576" s="10" t="n">
        <x:v>220</x:v>
      </x:c>
      <x:c r="J576" s="12" t="str">
        <x:f>IF(AND(M576="URL identity aligns",ISNUMBER(F576),ISNUMBER(H576),G576&gt;0,I576&gt;0,SUM(V576:W576)&gt;0),(F576*V576+((H576-1)/4*10)*W576)/SUM(V576:W576),"")</x:f>
      </x:c>
      <x:c r="K576" s="12" t="str">
        <x:f>IF(ISNUMBER(J576),(X576*J576+'Method'!$B$10*'Method'!$B$11)/(X576+'Method'!$B$10),"")</x:f>
      </x:c>
      <x:c r="L576" s="10" t="str">
        <x:f>IF(ISNUMBER(J576),COUNTIFS($J$7:$J$1929,"&gt;"&amp;J576)+1,"")</x:f>
      </x:c>
      <x:c r="M576" s="9" t="str">
        <x:v>Review required</x:v>
      </x:c>
      <x:c r="N576" s="9" t="str">
        <x:v>Concentration not explicit on both saved identities</x:v>
      </x:c>
      <x:c r="O576" s="9" t="str">
        <x:v>https://www.parfumo.com/Perfumes/french-avenue/fierte-luna</x:v>
      </x:c>
      <x:c r="P576" s="9" t="str">
        <x:v>https://www.fragrantica.com/perfume/French-Avenue/Fierte-Luna-109711.html</x:v>
      </x:c>
      <x:c r="Q576" s="9" t="str">
        <x:v>https://media.parfumo.com/perfumes/26/26f846_fierte-luna-french-avenue_1200.jpg?width=720&amp;aspect_ratio=1:1</x:v>
      </x:c>
      <x:c r="R576" s="9" t="str">
        <x:v>https://fimgs.net/mdimg/perfume-thumbs/375x500.109711.jpg</x:v>
      </x:c>
      <x:c r="S576" s="9" t="str">
        <x:v>Fierte Luna</x:v>
      </x:c>
      <x:c r="T576" s="11" t="str">
        <x:v>2025</x:v>
      </x:c>
      <x:c r="U576" s="10" t="n">
        <x:v>788</x:v>
      </x:c>
      <x:c r="V576" s="14" t="n">
        <x:f>IF(AND(ISNUMBER(G576),G576&gt;0),LOG10(G576)*'Method'!$B$8,"")</x:f>
        <x:v>2.017489484850708</x:v>
      </x:c>
      <x:c r="W576" s="14" t="n">
        <x:f>IF(AND(ISNUMBER(I576),I576&gt;0),LOG10(I576)*'Method'!$B$9,"")</x:f>
        <x:v>1.8739381446577683</x:v>
      </x:c>
      <x:c r="X576" s="10" t="str">
        <x:f>IF(ISNUMBER(J576),SUM(G576,I576),"")</x:f>
      </x:c>
      <x:c r="Y576" s="10" t="str">
        <x:f>IF(ISNUMBER(K576),COUNTIFS($K$7:$K$1929,"&gt;"&amp;K576)+1,"")</x:f>
      </x:c>
      <x:c r="Z576" s="9" t="str"/>
      <x:c r="AA576" s="15" t="n">
        <x:v>46108</x:v>
      </x:c>
      <x:c r="AB576" s="9" t="str">
        <x:v>Unknown</x:v>
      </x:c>
    </x:row>
    <x:row r="577" ht="50" customHeight="1">
      <x:c r="A577" s="10" t="n">
        <x:f>IF(ISNUMBER(F577),RANK(F577,$F$7:$F$1929,0),"")</x:f>
        <x:v>404</x:v>
      </x:c>
      <x:c r="B577" s="9" t="str">
        <x:v>Dolce &amp; Gabbana</x:v>
      </x:c>
      <x:c r="C577" s="9" t="str">
        <x:v>Velvet Zafferano</x:v>
      </x:c>
      <x:c r="D577" s="9" t="str">
        <x:v>Not recorded</x:v>
      </x:c>
      <x:c r="E577" s="11" t="n">
        <x:v>2024</x:v>
      </x:c>
      <x:c r="F577" s="13" t="n">
        <x:v>8.1</x:v>
      </x:c>
      <x:c r="G577" s="10" t="n">
        <x:v>47</x:v>
      </x:c>
      <x:c r="H577" s="12" t="n">
        <x:v>4.33</x:v>
      </x:c>
      <x:c r="I577" s="10" t="n">
        <x:v>201</x:v>
      </x:c>
      <x:c r="J577" s="12" t="str">
        <x:f>IF(AND(M577="URL identity aligns",ISNUMBER(F577),ISNUMBER(H577),G577&gt;0,I577&gt;0,SUM(V577:W577)&gt;0),(F577*V577+((H577-1)/4*10)*W577)/SUM(V577:W577),"")</x:f>
      </x:c>
      <x:c r="K577" s="12" t="str">
        <x:f>IF(ISNUMBER(J577),(X577*J577+'Method'!$B$10*'Method'!$B$11)/(X577+'Method'!$B$10),"")</x:f>
      </x:c>
      <x:c r="L577" s="10" t="str">
        <x:f>IF(ISNUMBER(J577),COUNTIFS($J$7:$J$1929,"&gt;"&amp;J577)+1,"")</x:f>
      </x:c>
      <x:c r="M577" s="9" t="str">
        <x:v>Review required</x:v>
      </x:c>
      <x:c r="N577" s="9" t="str">
        <x:v>Concentration not explicit on both saved identities</x:v>
      </x:c>
      <x:c r="O577" s="9" t="str">
        <x:v>https://www.parfumo.com/Perfumes/Dolce_Gabbana/velvet-zafferano</x:v>
      </x:c>
      <x:c r="P577" s="9" t="str">
        <x:v>https://www.fragrantica.com/perfume/Dolce-Gabbana/Velvet-Zafferano-97640.html</x:v>
      </x:c>
      <x:c r="Q577" s="9" t="str">
        <x:v>https://media.parfumo.com/perfumes/bf/bfbec6-velvet-zafferano-dolce-gabbana_1200.jpg?width=720&amp;aspect_ratio=1:1</x:v>
      </x:c>
      <x:c r="R577" s="9" t="str">
        <x:v>https://fimgs.net/mdimg/perfume-thumbs/375x500.97640.jpg</x:v>
      </x:c>
      <x:c r="S577" s="9" t="str">
        <x:v>Velvet Zafferano</x:v>
      </x:c>
      <x:c r="T577" s="11" t="str">
        <x:v>2024</x:v>
      </x:c>
      <x:c r="U577" s="10" t="n">
        <x:v>23</x:v>
      </x:c>
      <x:c r="V577" s="14" t="n">
        <x:f>IF(AND(ISNUMBER(G577),G577&gt;0),LOG10(G577)*'Method'!$B$8,"")</x:f>
        <x:v>2.006517429522864</x:v>
      </x:c>
      <x:c r="W577" s="14" t="n">
        <x:f>IF(AND(ISNUMBER(I577),I577&gt;0),LOG10(I577)*'Method'!$B$9,"")</x:f>
        <x:v>1.8425568459363921</x:v>
      </x:c>
      <x:c r="X577" s="10" t="str">
        <x:f>IF(ISNUMBER(J577),SUM(G577,I577),"")</x:f>
      </x:c>
      <x:c r="Y577" s="10" t="str">
        <x:f>IF(ISNUMBER(K577),COUNTIFS($K$7:$K$1929,"&gt;"&amp;K577)+1,"")</x:f>
      </x:c>
      <x:c r="Z577" s="9" t="str"/>
      <x:c r="AA577" s="15" t="n">
        <x:v>46108</x:v>
      </x:c>
      <x:c r="AB577" s="9" t="str">
        <x:v>Unknown</x:v>
      </x:c>
    </x:row>
    <x:row r="578" ht="50" customHeight="1">
      <x:c r="A578" s="10" t="n">
        <x:f>IF(ISNUMBER(F578),RANK(F578,$F$7:$F$1929,0),"")</x:f>
        <x:v>404</x:v>
      </x:c>
      <x:c r="B578" s="9" t="str">
        <x:v>French Avenue</x:v>
      </x:c>
      <x:c r="C578" s="9" t="str">
        <x:v>Pinnace Noir</x:v>
      </x:c>
      <x:c r="D578" s="9" t="str">
        <x:v>Not recorded</x:v>
      </x:c>
      <x:c r="E578" s="11" t="n">
        <x:v>2024</x:v>
      </x:c>
      <x:c r="F578" s="13" t="n">
        <x:v>8.1</x:v>
      </x:c>
      <x:c r="G578" s="10" t="n">
        <x:v>32</x:v>
      </x:c>
      <x:c r="H578" s="12" t="n">
        <x:v>4.04</x:v>
      </x:c>
      <x:c r="I578" s="10" t="n">
        <x:v>103</x:v>
      </x:c>
      <x:c r="J578" s="12" t="str">
        <x:f>IF(AND(M578="URL identity aligns",ISNUMBER(F578),ISNUMBER(H578),G578&gt;0,I578&gt;0,SUM(V578:W578)&gt;0),(F578*V578+((H578-1)/4*10)*W578)/SUM(V578:W578),"")</x:f>
      </x:c>
      <x:c r="K578" s="12" t="str">
        <x:f>IF(ISNUMBER(J578),(X578*J578+'Method'!$B$10*'Method'!$B$11)/(X578+'Method'!$B$10),"")</x:f>
      </x:c>
      <x:c r="L578" s="10" t="str">
        <x:f>IF(ISNUMBER(J578),COUNTIFS($J$7:$J$1929,"&gt;"&amp;J578)+1,"")</x:f>
      </x:c>
      <x:c r="M578" s="9" t="str">
        <x:v>Review required</x:v>
      </x:c>
      <x:c r="N578" s="9" t="str">
        <x:v>Concentration not explicit on both saved identities</x:v>
      </x:c>
      <x:c r="O578" s="9" t="str">
        <x:v>https://www.parfumo.com/Perfumes/french-avenue/pinnace-noir</x:v>
      </x:c>
      <x:c r="P578" s="9" t="str">
        <x:v>https://www.fragrantica.com/perfume/French-Avenue/Pinnace-Noir-94700.html</x:v>
      </x:c>
      <x:c r="Q578" s="9" t="str">
        <x:v>https://media.parfumo.com/perfumes/48/48cd92_pinnace-noir-french-avenue_1200.jpg?width=720&amp;aspect_ratio=1:1</x:v>
      </x:c>
      <x:c r="R578" s="9" t="str">
        <x:v>https://fimgs.net/mdimg/perfume-thumbs/375x500.94700.jpg</x:v>
      </x:c>
      <x:c r="S578" s="9" t="str">
        <x:v>Pinnace Noir</x:v>
      </x:c>
      <x:c r="T578" s="11" t="str">
        <x:v>2024</x:v>
      </x:c>
      <x:c r="U578" s="10" t="n">
        <x:v>1651</x:v>
      </x:c>
      <x:c r="V578" s="14" t="n">
        <x:f>IF(AND(ISNUMBER(G578),G578&gt;0),LOG10(G578)*'Method'!$B$8,"")</x:f>
        <x:v>1.806179973983892</x:v>
      </x:c>
      <x:c r="W578" s="14" t="n">
        <x:f>IF(AND(ISNUMBER(I578),I578&gt;0),LOG10(I578)*'Method'!$B$9,"")</x:f>
        <x:v>1.6102697797641359</x:v>
      </x:c>
      <x:c r="X578" s="10" t="str">
        <x:f>IF(ISNUMBER(J578),SUM(G578,I578),"")</x:f>
      </x:c>
      <x:c r="Y578" s="10" t="str">
        <x:f>IF(ISNUMBER(K578),COUNTIFS($K$7:$K$1929,"&gt;"&amp;K578)+1,"")</x:f>
      </x:c>
      <x:c r="Z578" s="9" t="str"/>
      <x:c r="AA578" s="15" t="n">
        <x:v>46108</x:v>
      </x:c>
      <x:c r="AB578" s="9" t="str">
        <x:v>Unknown</x:v>
      </x:c>
    </x:row>
    <x:row r="579" ht="50" customHeight="1">
      <x:c r="A579" s="10" t="n">
        <x:f>IF(ISNUMBER(F579),RANK(F579,$F$7:$F$1929,0),"")</x:f>
        <x:v>404</x:v>
      </x:c>
      <x:c r="B579" s="9" t="str">
        <x:v>Armaf</x:v>
      </x:c>
      <x:c r="C579" s="9" t="str">
        <x:v>Club de Nuit Oud</x:v>
      </x:c>
      <x:c r="D579" s="9" t="str">
        <x:v>Not recorded</x:v>
      </x:c>
      <x:c r="E579" s="11" t="n">
        <x:v>2023</x:v>
      </x:c>
      <x:c r="F579" s="13" t="n">
        <x:v>8.1</x:v>
      </x:c>
      <x:c r="G579" s="10" t="n">
        <x:v>29</x:v>
      </x:c>
      <x:c r="H579" s="12" t="n">
        <x:v>3.82</x:v>
      </x:c>
      <x:c r="I579" s="10" t="n">
        <x:v>447</x:v>
      </x:c>
      <x:c r="J579" s="12" t="str">
        <x:f>IF(AND(M579="URL identity aligns",ISNUMBER(F579),ISNUMBER(H579),G579&gt;0,I579&gt;0,SUM(V579:W579)&gt;0),(F579*V579+((H579-1)/4*10)*W579)/SUM(V579:W579),"")</x:f>
      </x:c>
      <x:c r="K579" s="12" t="str">
        <x:f>IF(ISNUMBER(J579),(X579*J579+'Method'!$B$10*'Method'!$B$11)/(X579+'Method'!$B$10),"")</x:f>
      </x:c>
      <x:c r="L579" s="10" t="str">
        <x:f>IF(ISNUMBER(J579),COUNTIFS($J$7:$J$1929,"&gt;"&amp;J579)+1,"")</x:f>
      </x:c>
      <x:c r="M579" s="9" t="str">
        <x:v>Review required</x:v>
      </x:c>
      <x:c r="N579" s="9" t="str">
        <x:v>Concentration not explicit on both saved identities</x:v>
      </x:c>
      <x:c r="O579" s="9" t="str">
        <x:v>https://www.parfumo.com/Perfumes/Armaf/club-de-nuit-oud</x:v>
      </x:c>
      <x:c r="P579" s="9" t="str">
        <x:v>https://www.fragrantica.com/perfume/Armaf/Club-de-Nuit-Oud-88825.html</x:v>
      </x:c>
      <x:c r="Q579" s="9" t="str">
        <x:v>https://media.parfumo.com/perfumes/69/691d81_club-de-nuit-oud-armaf_1200.jpg?width=720&amp;aspect_ratio=1:1</x:v>
      </x:c>
      <x:c r="R579" s="9" t="str">
        <x:v>https://fimgs.net/mdimg/perfume-thumbs/375x500.88825.jpg</x:v>
      </x:c>
      <x:c r="S579" s="9" t="str">
        <x:v>Club de Nuit Oud</x:v>
      </x:c>
      <x:c r="T579" s="11" t="str">
        <x:v>2023</x:v>
      </x:c>
      <x:c r="U579" s="10" t="n">
        <x:v>259</x:v>
      </x:c>
      <x:c r="V579" s="14" t="n">
        <x:f>IF(AND(ISNUMBER(G579),G579&gt;0),LOG10(G579)*'Method'!$B$8,"")</x:f>
        <x:v>1.754877597478752</x:v>
      </x:c>
      <x:c r="W579" s="14" t="n">
        <x:f>IF(AND(ISNUMBER(I579),I579&gt;0),LOG10(I579)*'Method'!$B$9,"")</x:f>
        <x:v>2.120246018505552</x:v>
      </x:c>
      <x:c r="X579" s="10" t="str">
        <x:f>IF(ISNUMBER(J579),SUM(G579,I579),"")</x:f>
      </x:c>
      <x:c r="Y579" s="10" t="str">
        <x:f>IF(ISNUMBER(K579),COUNTIFS($K$7:$K$1929,"&gt;"&amp;K579)+1,"")</x:f>
      </x:c>
      <x:c r="Z579" s="9" t="str"/>
      <x:c r="AA579" s="15" t="n">
        <x:v>46108</x:v>
      </x:c>
      <x:c r="AB579" s="9" t="str">
        <x:v>Unknown</x:v>
      </x:c>
    </x:row>
    <x:row r="580" ht="50" customHeight="1">
      <x:c r="A580" s="10" t="n">
        <x:f>IF(ISNUMBER(F580),RANK(F580,$F$7:$F$1929,0),"")</x:f>
        <x:v>404</x:v>
      </x:c>
      <x:c r="B580" s="9" t="str">
        <x:v>Fragrance World</x:v>
      </x:c>
      <x:c r="C580" s="9" t="str">
        <x:v>Hibiscus Magic</x:v>
      </x:c>
      <x:c r="D580" s="9" t="str">
        <x:v>Parfum</x:v>
      </x:c>
      <x:c r="E580" s="11" t="n">
        <x:v>2024</x:v>
      </x:c>
      <x:c r="F580" s="13" t="n">
        <x:v>8.1</x:v>
      </x:c>
      <x:c r="G580" s="10" t="n">
        <x:v>18</x:v>
      </x:c>
      <x:c r="H580" s="12" t="n">
        <x:v>4.15</x:v>
      </x:c>
      <x:c r="I580" s="10" t="n">
        <x:v>185</x:v>
      </x:c>
      <x:c r="J580" s="12" t="str">
        <x:f>IF(AND(M580="URL identity aligns",ISNUMBER(F580),ISNUMBER(H580),G580&gt;0,I580&gt;0,SUM(V580:W580)&gt;0),(F580*V580+((H580-1)/4*10)*W580)/SUM(V580:W580),"")</x:f>
      </x:c>
      <x:c r="K580" s="12" t="str">
        <x:f>IF(ISNUMBER(J580),(X580*J580+'Method'!$B$10*'Method'!$B$11)/(X580+'Method'!$B$10),"")</x:f>
      </x:c>
      <x:c r="L580" s="10" t="str">
        <x:f>IF(ISNUMBER(J580),COUNTIFS($J$7:$J$1929,"&gt;"&amp;J580)+1,"")</x:f>
      </x:c>
      <x:c r="M580" s="9" t="str">
        <x:v>Review required</x:v>
      </x:c>
      <x:c r="N580" s="9" t="str">
        <x:v>Product, variant, gender or year terms differ between URLs; Concentration not explicit on both saved identities</x:v>
      </x:c>
      <x:c r="O580" s="9" t="str">
        <x:v>https://www.parfumo.com/Perfumes/fragrance-world/hibiscus-magic</x:v>
      </x:c>
      <x:c r="P580" s="9" t="str">
        <x:v>https://www.fragrantica.com/perfume/Fragrance-World/Hibiscus-Magic-Artisan-Perfumery-94708.html</x:v>
      </x:c>
      <x:c r="Q580" s="9" t="str">
        <x:v>https://media.parfumo.com/perfumes/01/01a99f_hibiscus-magic-fragrance-world_1200.jpg?width=720&amp;aspect_ratio=1:1</x:v>
      </x:c>
      <x:c r="R580" s="9" t="str">
        <x:v>https://fimgs.net/mdimg/perfume-thumbs/375x500.94708.jpg</x:v>
      </x:c>
      <x:c r="S580" s="9" t="str">
        <x:v>Hibiscus Magic</x:v>
      </x:c>
      <x:c r="T580" s="11" t="str">
        <x:v>2024</x:v>
      </x:c>
      <x:c r="U580" s="10" t="n">
        <x:v>1155</x:v>
      </x:c>
      <x:c r="V580" s="14" t="n">
        <x:f>IF(AND(ISNUMBER(G580),G580&gt;0),LOG10(G580)*'Method'!$B$8,"")</x:f>
        <x:v>1.506327006123972</x:v>
      </x:c>
      <x:c r="W580" s="14" t="n">
        <x:f>IF(AND(ISNUMBER(I580),I580&gt;0),LOG10(I580)*'Method'!$B$9,"")</x:f>
        <x:v>1.8137373827224081</x:v>
      </x:c>
      <x:c r="X580" s="10" t="str">
        <x:f>IF(ISNUMBER(J580),SUM(G580,I580),"")</x:f>
      </x:c>
      <x:c r="Y580" s="10" t="str">
        <x:f>IF(ISNUMBER(K580),COUNTIFS($K$7:$K$1929,"&gt;"&amp;K580)+1,"")</x:f>
      </x:c>
      <x:c r="Z580" s="9" t="str"/>
      <x:c r="AA580" s="15" t="n">
        <x:v>46108</x:v>
      </x:c>
      <x:c r="AB580" s="9" t="str">
        <x:v>Unknown</x:v>
      </x:c>
    </x:row>
    <x:row r="581" ht="50" customHeight="1">
      <x:c r="A581" s="10" t="n">
        <x:f>IF(ISNUMBER(F581),RANK(F581,$F$7:$F$1929,0),"")</x:f>
        <x:v>404</x:v>
      </x:c>
      <x:c r="B581" s="9" t="str">
        <x:v>Fragrance World</x:v>
      </x:c>
      <x:c r="C581" s="9" t="str">
        <x:v>Colosseum</x:v>
      </x:c>
      <x:c r="D581" s="9" t="str">
        <x:v>Not recorded</x:v>
      </x:c>
      <x:c r="E581" s="11" t="n">
        <x:v>2026</x:v>
      </x:c>
      <x:c r="F581" s="13" t="n">
        <x:v>8.1</x:v>
      </x:c>
      <x:c r="G581" s="10" t="n">
        <x:v>17</x:v>
      </x:c>
      <x:c r="H581" s="12" t="n">
        <x:v>3.96</x:v>
      </x:c>
      <x:c r="I581" s="10" t="n">
        <x:v>51</x:v>
      </x:c>
      <x:c r="J581" s="12" t="str">
        <x:f>IF(AND(M581="URL identity aligns",ISNUMBER(F581),ISNUMBER(H581),G581&gt;0,I581&gt;0,SUM(V581:W581)&gt;0),(F581*V581+((H581-1)/4*10)*W581)/SUM(V581:W581),"")</x:f>
      </x:c>
      <x:c r="K581" s="12" t="str">
        <x:f>IF(ISNUMBER(J581),(X581*J581+'Method'!$B$10*'Method'!$B$11)/(X581+'Method'!$B$10),"")</x:f>
      </x:c>
      <x:c r="L581" s="10" t="str">
        <x:f>IF(ISNUMBER(J581),COUNTIFS($J$7:$J$1929,"&gt;"&amp;J581)+1,"")</x:f>
      </x:c>
      <x:c r="M581" s="9" t="str">
        <x:v>Review required</x:v>
      </x:c>
      <x:c r="N581" s="9" t="str">
        <x:v>Concentration not explicit on both saved identities</x:v>
      </x:c>
      <x:c r="O581" s="9" t="str">
        <x:v>https://www.parfumo.com/Perfumes/fragrance-world/colosseum</x:v>
      </x:c>
      <x:c r="P581" s="9" t="str">
        <x:v>https://www.fragrantica.com/perfume/Fragrance-World/Colosseum-122283.html</x:v>
      </x:c>
      <x:c r="Q581" s="9" t="str">
        <x:v>https://media.parfumo.com/perfumes/12/12d2b0_colosseum-fragrance-world_1200.jpg?width=720&amp;aspect_ratio=1:1</x:v>
      </x:c>
      <x:c r="R581" s="9" t="str">
        <x:v>https://fimgs.net/mdimg/perfume-thumbs/375x500.122283.jpg</x:v>
      </x:c>
      <x:c r="S581" s="9" t="str">
        <x:v>Colosseum</x:v>
      </x:c>
      <x:c r="T581" s="11" t="str">
        <x:v>2026</x:v>
      </x:c>
      <x:c r="U581" s="10" t="n">
        <x:v>1737</x:v>
      </x:c>
      <x:c r="V581" s="14" t="n">
        <x:f>IF(AND(ISNUMBER(G581),G581&gt;0),LOG10(G581)*'Method'!$B$8,"")</x:f>
        <x:v>1.476538705653924</x:v>
      </x:c>
      <x:c r="W581" s="14" t="n">
        <x:f>IF(AND(ISNUMBER(I581),I581&gt;0),LOG10(I581)*'Method'!$B$9,"")</x:f>
        <x:v>1.366056140878352</x:v>
      </x:c>
      <x:c r="X581" s="10" t="str">
        <x:f>IF(ISNUMBER(J581),SUM(G581,I581),"")</x:f>
      </x:c>
      <x:c r="Y581" s="10" t="str">
        <x:f>IF(ISNUMBER(K581),COUNTIFS($K$7:$K$1929,"&gt;"&amp;K581)+1,"")</x:f>
      </x:c>
      <x:c r="Z581" s="9" t="str"/>
      <x:c r="AA581" s="15" t="n">
        <x:v>46108</x:v>
      </x:c>
      <x:c r="AB581" s="9" t="str">
        <x:v>Unknown</x:v>
      </x:c>
    </x:row>
    <x:row r="582" ht="50" customHeight="1">
      <x:c r="A582" s="10" t="n">
        <x:f>IF(ISNUMBER(F582),RANK(F582,$F$7:$F$1929,0),"")</x:f>
        <x:v>404</x:v>
      </x:c>
      <x:c r="B582" s="9" t="str">
        <x:v>French Avenue</x:v>
      </x:c>
      <x:c r="C582" s="9" t="str">
        <x:v>Solitaire</x:v>
      </x:c>
      <x:c r="D582" s="9" t="str">
        <x:v>Not recorded</x:v>
      </x:c>
      <x:c r="E582" s="11" t="n">
        <x:v>2025</x:v>
      </x:c>
      <x:c r="F582" s="13" t="n">
        <x:v>8.1</x:v>
      </x:c>
      <x:c r="G582" s="10" t="n">
        <x:v>15</x:v>
      </x:c>
      <x:c r="H582" s="12" t="n">
        <x:v>4.29</x:v>
      </x:c>
      <x:c r="I582" s="10" t="n">
        <x:v>38</x:v>
      </x:c>
      <x:c r="J582" s="12" t="str">
        <x:f>IF(AND(M582="URL identity aligns",ISNUMBER(F582),ISNUMBER(H582),G582&gt;0,I582&gt;0,SUM(V582:W582)&gt;0),(F582*V582+((H582-1)/4*10)*W582)/SUM(V582:W582),"")</x:f>
      </x:c>
      <x:c r="K582" s="12" t="str">
        <x:f>IF(ISNUMBER(J582),(X582*J582+'Method'!$B$10*'Method'!$B$11)/(X582+'Method'!$B$10),"")</x:f>
      </x:c>
      <x:c r="L582" s="10" t="str">
        <x:f>IF(ISNUMBER(J582),COUNTIFS($J$7:$J$1929,"&gt;"&amp;J582)+1,"")</x:f>
      </x:c>
      <x:c r="M582" s="9" t="str">
        <x:v>Review required</x:v>
      </x:c>
      <x:c r="N582" s="9" t="str">
        <x:v>Concentration not explicit on both saved identities</x:v>
      </x:c>
      <x:c r="O582" s="9" t="str">
        <x:v>https://www.parfumo.com/Perfumes/french-avenue/solitaire</x:v>
      </x:c>
      <x:c r="P582" s="9" t="str">
        <x:v>https://www.fragrantica.com/perfume/French-Avenue/Solitaire-123018.html</x:v>
      </x:c>
      <x:c r="Q582" s="9" t="str">
        <x:v>https://media.parfumo.com/perfumes/11/1189c0_solitaire-french-avenue_1200.jpg?width=720&amp;aspect_ratio=1:1</x:v>
      </x:c>
      <x:c r="R582" s="9" t="str">
        <x:v>https://fimgs.net/mdimg/perfume-thumbs/375x500.123018.jpg</x:v>
      </x:c>
      <x:c r="S582" s="9" t="str">
        <x:v>Solitaire</x:v>
      </x:c>
      <x:c r="T582" s="11" t="str">
        <x:v>2025</x:v>
      </x:c>
      <x:c r="U582" s="10" t="n">
        <x:v>1547</x:v>
      </x:c>
      <x:c r="V582" s="14" t="n">
        <x:f>IF(AND(ISNUMBER(G582),G582&gt;0),LOG10(G582)*'Method'!$B$8,"")</x:f>
        <x:v>1.4113095108668159</x:v>
      </x:c>
      <x:c r="W582" s="14" t="n">
        <x:f>IF(AND(ISNUMBER(I582),I582&gt;0),LOG10(I582)*'Method'!$B$9,"")</x:f>
        <x:v>1.263826877293448</x:v>
      </x:c>
      <x:c r="X582" s="10" t="str">
        <x:f>IF(ISNUMBER(J582),SUM(G582,I582),"")</x:f>
      </x:c>
      <x:c r="Y582" s="10" t="str">
        <x:f>IF(ISNUMBER(K582),COUNTIFS($K$7:$K$1929,"&gt;"&amp;K582)+1,"")</x:f>
      </x:c>
      <x:c r="Z582" s="9" t="str"/>
      <x:c r="AA582" s="15" t="n">
        <x:v>46108</x:v>
      </x:c>
      <x:c r="AB582" s="9" t="str">
        <x:v>Unknown</x:v>
      </x:c>
    </x:row>
    <x:row r="583" ht="50" customHeight="1">
      <x:c r="A583" s="10" t="n">
        <x:f>IF(ISNUMBER(F583),RANK(F583,$F$7:$F$1929,0),"")</x:f>
        <x:v>404</x:v>
      </x:c>
      <x:c r="B583" s="9" t="str">
        <x:v>fragrance world</x:v>
      </x:c>
      <x:c r="C583" s="9" t="str">
        <x:v>Signature White Signature Pearl</x:v>
      </x:c>
      <x:c r="D583" s="9" t="str">
        <x:v>Not recorded</x:v>
      </x:c>
      <x:c r="E583" s="11" t="n">
        <x:v>2025</x:v>
      </x:c>
      <x:c r="F583" s="13" t="n">
        <x:v>8.1</x:v>
      </x:c>
      <x:c r="G583" s="10" t="n">
        <x:v>11</x:v>
      </x:c>
      <x:c r="H583" s="12" t="n">
        <x:v>4.33</x:v>
      </x:c>
      <x:c r="I583" s="10" t="n">
        <x:v>72</x:v>
      </x:c>
      <x:c r="J583" s="12" t="str">
        <x:f>IF(AND(M583="URL identity aligns",ISNUMBER(F583),ISNUMBER(H583),G583&gt;0,I583&gt;0,SUM(V583:W583)&gt;0),(F583*V583+((H583-1)/4*10)*W583)/SUM(V583:W583),"")</x:f>
      </x:c>
      <x:c r="K583" s="12" t="str">
        <x:f>IF(ISNUMBER(J583),(X583*J583+'Method'!$B$10*'Method'!$B$11)/(X583+'Method'!$B$10),"")</x:f>
      </x:c>
      <x:c r="L583" s="10" t="str">
        <x:f>IF(ISNUMBER(J583),COUNTIFS($J$7:$J$1929,"&gt;"&amp;J583)+1,"")</x:f>
      </x:c>
      <x:c r="M583" s="9" t="str">
        <x:v>Review required</x:v>
      </x:c>
      <x:c r="N583" s="9" t="str">
        <x:v>Product, variant, gender or year terms differ between URLs; Concentration not explicit on both saved identities</x:v>
      </x:c>
      <x:c r="O583" s="9" t="str">
        <x:v>https://www.parfumo.com/Perfumes/fragrance-world/signature-white-signature-pearl</x:v>
      </x:c>
      <x:c r="P583" s="9" t="str">
        <x:v>https://www.fragrantica.com/perfume/Fragrance-World/Signature-Pearl-107935.html</x:v>
      </x:c>
      <x:c r="Q583" s="9" t="str">
        <x:v>https://media.parfumo.com/perfumes/ba/ba508d_signature-white-signature-pearl-fragrance-world_1200.jpg?width=480&amp;aspect_ratio=1:1</x:v>
      </x:c>
      <x:c r="R583" s="9" t="str">
        <x:v>https://fimgs.net/mdimg/perfume-thumbs/375x500.107935.jpg</x:v>
      </x:c>
      <x:c r="S583" s="9" t="str">
        <x:v>Signature White Signature Pearl</x:v>
      </x:c>
      <x:c r="T583" s="11" t="str">
        <x:v>2025</x:v>
      </x:c>
      <x:c r="U583" s="10" t="n">
        <x:v>1818</x:v>
      </x:c>
      <x:c r="V583" s="14" t="n">
        <x:f>IF(AND(ISNUMBER(G583),G583&gt;0),LOG10(G583)*'Method'!$B$8,"")</x:f>
        <x:v>1.249671222189864</x:v>
      </x:c>
      <x:c r="W583" s="14" t="n">
        <x:f>IF(AND(ISNUMBER(I583),I583&gt;0),LOG10(I583)*'Method'!$B$9,"")</x:f>
        <x:v>1.485865997145016</x:v>
      </x:c>
      <x:c r="X583" s="10" t="str">
        <x:f>IF(ISNUMBER(J583),SUM(G583,I583),"")</x:f>
      </x:c>
      <x:c r="Y583" s="10" t="str">
        <x:f>IF(ISNUMBER(K583),COUNTIFS($K$7:$K$1929,"&gt;"&amp;K583)+1,"")</x:f>
      </x:c>
      <x:c r="Z583" s="9" t="str"/>
      <x:c r="AA583" s="15" t="n">
        <x:v>46108</x:v>
      </x:c>
      <x:c r="AB583" s="9" t="str">
        <x:v>Unknown</x:v>
      </x:c>
    </x:row>
    <x:row r="584" ht="50" customHeight="1">
      <x:c r="A584" s="10" t="n">
        <x:f>IF(ISNUMBER(F584),RANK(F584,$F$7:$F$1929,0),"")</x:f>
        <x:v>404</x:v>
      </x:c>
      <x:c r="B584" s="9" t="str">
        <x:v>French Avenue</x:v>
      </x:c>
      <x:c r="C584" s="9" t="str">
        <x:v>Zenith Blue</x:v>
      </x:c>
      <x:c r="D584" s="9" t="str">
        <x:v>Not recorded</x:v>
      </x:c>
      <x:c r="E584" s="11" t="n">
        <x:v>2025</x:v>
      </x:c>
      <x:c r="F584" s="13" t="n">
        <x:v>8.1</x:v>
      </x:c>
      <x:c r="G584" s="10" t="n">
        <x:v>10</x:v>
      </x:c>
      <x:c r="H584" s="12" t="n">
        <x:v>4.32</x:v>
      </x:c>
      <x:c r="I584" s="10" t="n">
        <x:v>131</x:v>
      </x:c>
      <x:c r="J584" s="12" t="str">
        <x:f>IF(AND(M584="URL identity aligns",ISNUMBER(F584),ISNUMBER(H584),G584&gt;0,I584&gt;0,SUM(V584:W584)&gt;0),(F584*V584+((H584-1)/4*10)*W584)/SUM(V584:W584),"")</x:f>
      </x:c>
      <x:c r="K584" s="12" t="str">
        <x:f>IF(ISNUMBER(J584),(X584*J584+'Method'!$B$10*'Method'!$B$11)/(X584+'Method'!$B$10),"")</x:f>
      </x:c>
      <x:c r="L584" s="10" t="str">
        <x:f>IF(ISNUMBER(J584),COUNTIFS($J$7:$J$1929,"&gt;"&amp;J584)+1,"")</x:f>
      </x:c>
      <x:c r="M584" s="9" t="str">
        <x:v>Review required</x:v>
      </x:c>
      <x:c r="N584" s="9" t="str">
        <x:v>Concentration not explicit on both saved identities</x:v>
      </x:c>
      <x:c r="O584" s="9" t="str">
        <x:v>https://www.parfumo.com/Perfumes/french-avenue/zenith-blue</x:v>
      </x:c>
      <x:c r="P584" s="9" t="str">
        <x:v>https://www.fragrantica.com/perfume/French-Avenue/Zenith-Blue-106865.html</x:v>
      </x:c>
      <x:c r="Q584" s="9" t="str">
        <x:v>https://media.parfumo.com/perfumes/8b/8b3c6b_zenith-blue-french-avenue_1200.jpg?width=720&amp;aspect_ratio=1:1</x:v>
      </x:c>
      <x:c r="R584" s="9" t="str">
        <x:v>https://fimgs.net/mdimg/perfume-thumbs/375x500.106865.jpg</x:v>
      </x:c>
      <x:c r="S584" s="9" t="str">
        <x:v>Zenith Blue</x:v>
      </x:c>
      <x:c r="T584" s="11" t="str">
        <x:v>2025</x:v>
      </x:c>
      <x:c r="U584" s="10" t="n">
        <x:v>556</x:v>
      </x:c>
      <x:c r="V584" s="14" t="n">
        <x:f>IF(AND(ISNUMBER(G584),G584&gt;0),LOG10(G584)*'Method'!$B$8,"")</x:f>
        <x:v>1.2</x:v>
      </x:c>
      <x:c r="W584" s="14" t="n">
        <x:f>IF(AND(ISNUMBER(I584),I584&gt;0),LOG10(I584)*'Method'!$B$9,"")</x:f>
        <x:v>1.6938170365246081</x:v>
      </x:c>
      <x:c r="X584" s="10" t="str">
        <x:f>IF(ISNUMBER(J584),SUM(G584,I584),"")</x:f>
      </x:c>
      <x:c r="Y584" s="10" t="str">
        <x:f>IF(ISNUMBER(K584),COUNTIFS($K$7:$K$1929,"&gt;"&amp;K584)+1,"")</x:f>
      </x:c>
      <x:c r="Z584" s="9" t="str"/>
      <x:c r="AA584" s="15" t="n">
        <x:v>46108</x:v>
      </x:c>
      <x:c r="AB584" s="9" t="str">
        <x:v>Unknown</x:v>
      </x:c>
    </x:row>
    <x:row r="585" ht="50" customHeight="1">
      <x:c r="A585" s="10" t="n">
        <x:f>IF(ISNUMBER(F585),RANK(F585,$F$7:$F$1929,0),"")</x:f>
        <x:v>404</x:v>
      </x:c>
      <x:c r="B585" s="9" t="str">
        <x:v>French Avenue</x:v>
      </x:c>
      <x:c r="C585" s="9" t="str">
        <x:v>Jade</x:v>
      </x:c>
      <x:c r="D585" s="9" t="str">
        <x:v>Not recorded</x:v>
      </x:c>
      <x:c r="E585" s="11" t="n">
        <x:v>2025</x:v>
      </x:c>
      <x:c r="F585" s="13" t="n">
        <x:v>8.1</x:v>
      </x:c>
      <x:c r="G585" s="10" t="n">
        <x:v>9</x:v>
      </x:c>
      <x:c r="H585" s="12" t="n">
        <x:v>4</x:v>
      </x:c>
      <x:c r="I585" s="10" t="n">
        <x:v>17</x:v>
      </x:c>
      <x:c r="J585" s="12" t="str">
        <x:f>IF(AND(M585="URL identity aligns",ISNUMBER(F585),ISNUMBER(H585),G585&gt;0,I585&gt;0,SUM(V585:W585)&gt;0),(F585*V585+((H585-1)/4*10)*W585)/SUM(V585:W585),"")</x:f>
      </x:c>
      <x:c r="K585" s="12" t="str">
        <x:f>IF(ISNUMBER(J585),(X585*J585+'Method'!$B$10*'Method'!$B$11)/(X585+'Method'!$B$10),"")</x:f>
      </x:c>
      <x:c r="L585" s="10" t="str">
        <x:f>IF(ISNUMBER(J585),COUNTIFS($J$7:$J$1929,"&gt;"&amp;J585)+1,"")</x:f>
      </x:c>
      <x:c r="M585" s="9" t="str">
        <x:v>Review required</x:v>
      </x:c>
      <x:c r="N585" s="9" t="str">
        <x:v>Concentration not explicit on both saved identities</x:v>
      </x:c>
      <x:c r="O585" s="9" t="str">
        <x:v>https://www.parfumo.com/Perfumes/french-avenue/jade</x:v>
      </x:c>
      <x:c r="P585" s="9" t="str">
        <x:v>https://www.fragrantica.com/perfume/French-Avenue/Jade-120871.html</x:v>
      </x:c>
      <x:c r="Q585" s="9" t="str">
        <x:v>https://media.parfumo.com/perfumes/46/46dccc_jade-french-avenue_1200.jpg?width=720&amp;aspect_ratio=1:1</x:v>
      </x:c>
      <x:c r="R585" s="9" t="str">
        <x:v>https://fimgs.net/mdimg/perfume-thumbs/375x500.120871.jpg</x:v>
      </x:c>
      <x:c r="S585" s="9" t="str">
        <x:v>Jade</x:v>
      </x:c>
      <x:c r="T585" s="11" t="str">
        <x:v>2025</x:v>
      </x:c>
      <x:c r="U585" s="10" t="n">
        <x:v>920</x:v>
      </x:c>
      <x:c r="V585" s="14" t="n">
        <x:f>IF(AND(ISNUMBER(G585),G585&gt;0),LOG10(G585)*'Method'!$B$8,"")</x:f>
        <x:v>1.14509101132719</x:v>
      </x:c>
      <x:c r="W585" s="14" t="n">
        <x:f>IF(AND(ISNUMBER(I585),I585&gt;0),LOG10(I585)*'Method'!$B$9,"")</x:f>
        <x:v>0.9843591371026161</x:v>
      </x:c>
      <x:c r="X585" s="10" t="str">
        <x:f>IF(ISNUMBER(J585),SUM(G585,I585),"")</x:f>
      </x:c>
      <x:c r="Y585" s="10" t="str">
        <x:f>IF(ISNUMBER(K585),COUNTIFS($K$7:$K$1929,"&gt;"&amp;K585)+1,"")</x:f>
      </x:c>
      <x:c r="Z585" s="9" t="str"/>
      <x:c r="AA585" s="15" t="n">
        <x:v>46108</x:v>
      </x:c>
      <x:c r="AB585" s="9" t="str">
        <x:v>Unknown</x:v>
      </x:c>
    </x:row>
    <x:row r="586" ht="50" customHeight="1">
      <x:c r="A586" s="10" t="n">
        <x:f>IF(ISNUMBER(F586),RANK(F586,$F$7:$F$1929,0),"")</x:f>
        <x:v>404</x:v>
      </x:c>
      <x:c r="B586" s="9" t="str">
        <x:v>French Avenue</x:v>
      </x:c>
      <x:c r="C586" s="9" t="str">
        <x:v>Jade Giallo</x:v>
      </x:c>
      <x:c r="D586" s="9" t="str">
        <x:v>Not recorded</x:v>
      </x:c>
      <x:c r="E586" s="11" t="n">
        <x:v>2025</x:v>
      </x:c>
      <x:c r="F586" s="13" t="n">
        <x:v>8.1</x:v>
      </x:c>
      <x:c r="G586" s="10" t="n">
        <x:v>9</x:v>
      </x:c>
      <x:c r="H586" s="12" t="n">
        <x:v>4.07</x:v>
      </x:c>
      <x:c r="I586" s="10" t="n">
        <x:v>14</x:v>
      </x:c>
      <x:c r="J586" s="12" t="str">
        <x:f>IF(AND(M586="URL identity aligns",ISNUMBER(F586),ISNUMBER(H586),G586&gt;0,I586&gt;0,SUM(V586:W586)&gt;0),(F586*V586+((H586-1)/4*10)*W586)/SUM(V586:W586),"")</x:f>
      </x:c>
      <x:c r="K586" s="12" t="str">
        <x:f>IF(ISNUMBER(J586),(X586*J586+'Method'!$B$10*'Method'!$B$11)/(X586+'Method'!$B$10),"")</x:f>
      </x:c>
      <x:c r="L586" s="10" t="str">
        <x:f>IF(ISNUMBER(J586),COUNTIFS($J$7:$J$1929,"&gt;"&amp;J586)+1,"")</x:f>
      </x:c>
      <x:c r="M586" s="9" t="str">
        <x:v>Review required</x:v>
      </x:c>
      <x:c r="N586" s="9" t="str">
        <x:v>Concentration not explicit on both saved identities</x:v>
      </x:c>
      <x:c r="O586" s="9" t="str">
        <x:v>https://www.parfumo.com/Perfumes/french-avenue/jade-giallo</x:v>
      </x:c>
      <x:c r="P586" s="9" t="str">
        <x:v>https://www.fragrantica.com/perfume/French-Avenue/Jade-Giallo-120868.html</x:v>
      </x:c>
      <x:c r="Q586" s="9" t="str">
        <x:v>https://media.parfumo.com/perfumes/e2/e25a0a_jade-giallo-french-avenue_1200.jpg?width=480&amp;aspect_ratio=1:1</x:v>
      </x:c>
      <x:c r="R586" s="9" t="str">
        <x:v>https://fimgs.net/mdimg/perfume-thumbs/375x500.120868.jpg</x:v>
      </x:c>
      <x:c r="S586" s="9" t="str">
        <x:v>Jade Giallo</x:v>
      </x:c>
      <x:c r="T586" s="11" t="str">
        <x:v>2025</x:v>
      </x:c>
      <x:c r="U586" s="10" t="n">
        <x:v>48</x:v>
      </x:c>
      <x:c r="V586" s="14" t="n">
        <x:f>IF(AND(ISNUMBER(G586),G586&gt;0),LOG10(G586)*'Method'!$B$8,"")</x:f>
        <x:v>1.14509101132719</x:v>
      </x:c>
      <x:c r="W586" s="14" t="n">
        <x:f>IF(AND(ISNUMBER(I586),I586&gt;0),LOG10(I586)*'Method'!$B$9,"")</x:f>
        <x:v>0.916902428542592</x:v>
      </x:c>
      <x:c r="X586" s="10" t="str">
        <x:f>IF(ISNUMBER(J586),SUM(G586,I586),"")</x:f>
      </x:c>
      <x:c r="Y586" s="10" t="str">
        <x:f>IF(ISNUMBER(K586),COUNTIFS($K$7:$K$1929,"&gt;"&amp;K586)+1,"")</x:f>
      </x:c>
      <x:c r="Z586" s="9" t="str"/>
      <x:c r="AA586" s="15" t="n">
        <x:v>46108</x:v>
      </x:c>
      <x:c r="AB586" s="9" t="str">
        <x:v>Unknown</x:v>
      </x:c>
    </x:row>
    <x:row r="587" ht="50" customHeight="1">
      <x:c r="A587" s="10" t="n">
        <x:f>IF(ISNUMBER(F587),RANK(F587,$F$7:$F$1929,0),"")</x:f>
        <x:v>581</x:v>
      </x:c>
      <x:c r="B587" s="9" t="str">
        <x:v>Lattafa</x:v>
      </x:c>
      <x:c r="C587" s="9" t="str">
        <x:v>Khamrah خمرة</x:v>
      </x:c>
      <x:c r="D587" s="9" t="str">
        <x:v>Parfum</x:v>
      </x:c>
      <x:c r="E587" s="11" t="n">
        <x:v>2022</x:v>
      </x:c>
      <x:c r="F587" s="13" t="n">
        <x:v>8</x:v>
      </x:c>
      <x:c r="G587" s="10" t="n">
        <x:v>4157</x:v>
      </x:c>
      <x:c r="H587" s="12" t="n">
        <x:v>4.26</x:v>
      </x:c>
      <x:c r="I587" s="10" t="n">
        <x:v>26547</x:v>
      </x:c>
      <x:c r="J587" s="12" t="str">
        <x:f>IF(AND(M587="URL identity aligns",ISNUMBER(F587),ISNUMBER(H587),G587&gt;0,I587&gt;0,SUM(V587:W587)&gt;0),(F587*V587+((H587-1)/4*10)*W587)/SUM(V587:W587),"")</x:f>
      </x:c>
      <x:c r="K587" s="12" t="str">
        <x:f>IF(ISNUMBER(J587),(X587*J587+'Method'!$B$10*'Method'!$B$11)/(X587+'Method'!$B$10),"")</x:f>
      </x:c>
      <x:c r="L587" s="10" t="str">
        <x:f>IF(ISNUMBER(J587),COUNTIFS($J$7:$J$1929,"&gt;"&amp;J587)+1,"")</x:f>
      </x:c>
      <x:c r="M587" s="9" t="str">
        <x:v>Review required</x:v>
      </x:c>
      <x:c r="N587" s="9" t="str">
        <x:v>Brand differs between product URLs; Concentration not explicit on both saved identities</x:v>
      </x:c>
      <x:c r="O587" s="9" t="str">
        <x:v>https://www.parfumo.com/Perfumes/Lattafa/khamrah</x:v>
      </x:c>
      <x:c r="P587" s="9" t="str">
        <x:v>https://www.fragrantica.com/perfume/Lattafa-Perfumes/Khamrah-75805.html</x:v>
      </x:c>
      <x:c r="Q587" s="9" t="str">
        <x:v>https://media.parfumo.com/perfumes/50/5085ab_khamrah-lattafa_1200.jpg?width=720&amp;aspect_ratio=1:1</x:v>
      </x:c>
      <x:c r="R587" s="9" t="str">
        <x:v>https://fimgs.net/mdimg/perfume-thumbs/375x500.75805.jpg</x:v>
      </x:c>
      <x:c r="S587" s="9" t="str">
        <x:v>Khamrah خمرة</x:v>
      </x:c>
      <x:c r="T587" s="11" t="str">
        <x:v>2022</x:v>
      </x:c>
      <x:c r="U587" s="10" t="n">
        <x:v>769</x:v>
      </x:c>
      <x:c r="V587" s="14" t="n">
        <x:f>IF(AND(ISNUMBER(G587),G587&gt;0),LOG10(G587)*'Method'!$B$8,"")</x:f>
        <x:v>4.3425360294074515</x:v>
      </x:c>
      <x:c r="W587" s="14" t="n">
        <x:f>IF(AND(ISNUMBER(I587),I587&gt;0),LOG10(I587)*'Method'!$B$9,"")</x:f>
        <x:v>3.539212359857592</x:v>
      </x:c>
      <x:c r="X587" s="10" t="str">
        <x:f>IF(ISNUMBER(J587),SUM(G587,I587),"")</x:f>
      </x:c>
      <x:c r="Y587" s="10" t="str">
        <x:f>IF(ISNUMBER(K587),COUNTIFS($K$7:$K$1929,"&gt;"&amp;K587)+1,"")</x:f>
      </x:c>
      <x:c r="Z587" s="9" t="str"/>
      <x:c r="AA587" s="15" t="n">
        <x:v>46108</x:v>
      </x:c>
      <x:c r="AB587" s="9" t="str">
        <x:v>Unknown</x:v>
      </x:c>
    </x:row>
    <x:row r="588" ht="50" customHeight="1">
      <x:c r="A588" s="10" t="n">
        <x:f>IF(ISNUMBER(F588),RANK(F588,$F$7:$F$1929,0),"")</x:f>
        <x:v>581</x:v>
      </x:c>
      <x:c r="B588" s="9" t="str">
        <x:v>Tom Ford</x:v>
      </x:c>
      <x:c r="C588" s="9" t="str">
        <x:v>Fucking Fabulous Fabulous</x:v>
      </x:c>
      <x:c r="D588" s="9" t="str">
        <x:v>Eau de Parfum</x:v>
      </x:c>
      <x:c r="E588" s="11" t="n">
        <x:v>2017</x:v>
      </x:c>
      <x:c r="F588" s="13" t="n">
        <x:v>8</x:v>
      </x:c>
      <x:c r="G588" s="10" t="n">
        <x:v>3558</x:v>
      </x:c>
      <x:c r="H588" s="12" t="n">
        <x:v>3.83</x:v>
      </x:c>
      <x:c r="I588" s="10" t="n">
        <x:v>9199</x:v>
      </x:c>
      <x:c r="J588" s="12" t="str">
        <x:f>IF(AND(M588="URL identity aligns",ISNUMBER(F588),ISNUMBER(H588),G588&gt;0,I588&gt;0,SUM(V588:W588)&gt;0),(F588*V588+((H588-1)/4*10)*W588)/SUM(V588:W588),"")</x:f>
      </x:c>
      <x:c r="K588" s="12" t="str">
        <x:f>IF(ISNUMBER(J588),(X588*J588+'Method'!$B$10*'Method'!$B$11)/(X588+'Method'!$B$10),"")</x:f>
      </x:c>
      <x:c r="L588" s="10" t="str">
        <x:f>IF(ISNUMBER(J588),COUNTIFS($J$7:$J$1929,"&gt;"&amp;J588)+1,"")</x:f>
      </x:c>
      <x:c r="M588" s="9" t="str">
        <x:v>Review required</x:v>
      </x:c>
      <x:c r="N588" s="9" t="str">
        <x:v>Product, variant, gender or year terms differ between URLs; Concentration not explicit on both saved identities</x:v>
      </x:c>
      <x:c r="O588" s="9" t="str">
        <x:v>https://www.parfumo.com/Perfumes/Tom_Ford/Fucking_Fabulous</x:v>
      </x:c>
      <x:c r="P588" s="9" t="str">
        <x:v>https://www.fragrantica.com/perfume/Tom-Ford/Fabulous-46513.html</x:v>
      </x:c>
      <x:c r="Q588" s="9" t="str">
        <x:v>https://media.parfumo.com/perfumes/c4/c4e9e8-fucking-fabulous-fabulous-eau-de-parfum-tom-ford_1200.jpg?width=720&amp;aspect_ratio=1:1</x:v>
      </x:c>
      <x:c r="R588" s="9" t="str">
        <x:v>https://fimgs.net/mdimg/perfume-thumbs/375x500.46513.jpg</x:v>
      </x:c>
      <x:c r="S588" s="9" t="str">
        <x:v>Fucking Fabulous Fabulous</x:v>
      </x:c>
      <x:c r="T588" s="11" t="str">
        <x:v>2017</x:v>
      </x:c>
      <x:c r="U588" s="10" t="n">
        <x:v>746</x:v>
      </x:c>
      <x:c r="V588" s="14" t="n">
        <x:f>IF(AND(ISNUMBER(G588),G588&gt;0),LOG10(G588)*'Method'!$B$8,"")</x:f>
        <x:v>4.261447132497492</x:v>
      </x:c>
      <x:c r="W588" s="14" t="n">
        <x:f>IF(AND(ISNUMBER(I588),I588&gt;0),LOG10(I588)*'Method'!$B$9,"")</x:f>
        <x:v>3.1709924950863044</x:v>
      </x:c>
      <x:c r="X588" s="10" t="str">
        <x:f>IF(ISNUMBER(J588),SUM(G588,I588),"")</x:f>
      </x:c>
      <x:c r="Y588" s="10" t="str">
        <x:f>IF(ISNUMBER(K588),COUNTIFS($K$7:$K$1929,"&gt;"&amp;K588)+1,"")</x:f>
      </x:c>
      <x:c r="Z588" s="9" t="str"/>
      <x:c r="AA588" s="15" t="n">
        <x:v>46108</x:v>
      </x:c>
      <x:c r="AB588" s="9" t="str">
        <x:v>Unknown</x:v>
      </x:c>
    </x:row>
    <x:row r="589" ht="50" customHeight="1">
      <x:c r="A589" s="10" t="n">
        <x:f>IF(ISNUMBER(F589),RANK(F589,$F$7:$F$1929,0),"")</x:f>
        <x:v>581</x:v>
      </x:c>
      <x:c r="B589" s="9" t="str">
        <x:v>marc gebauer</x:v>
      </x:c>
      <x:c r="C589" s="9" t="str">
        <x:v>Orange Flamingo</x:v>
      </x:c>
      <x:c r="D589" s="9" t="str">
        <x:v>Not recorded</x:v>
      </x:c>
      <x:c r="E589" s="11" t="n">
        <x:v>2021</x:v>
      </x:c>
      <x:c r="F589" s="13" t="n">
        <x:v>8</x:v>
      </x:c>
      <x:c r="G589" s="10" t="n">
        <x:v>3460</x:v>
      </x:c>
      <x:c r="H589" s="12" t="n">
        <x:v>4.45</x:v>
      </x:c>
      <x:c r="I589" s="10" t="n">
        <x:v>141</x:v>
      </x:c>
      <x:c r="J589" s="12" t="str">
        <x:f>IF(AND(M589="URL identity aligns",ISNUMBER(F589),ISNUMBER(H589),G589&gt;0,I589&gt;0,SUM(V589:W589)&gt;0),(F589*V589+((H589-1)/4*10)*W589)/SUM(V589:W589),"")</x:f>
      </x:c>
      <x:c r="K589" s="12" t="str">
        <x:f>IF(ISNUMBER(J589),(X589*J589+'Method'!$B$10*'Method'!$B$11)/(X589+'Method'!$B$10),"")</x:f>
      </x:c>
      <x:c r="L589" s="10" t="str">
        <x:f>IF(ISNUMBER(J589),COUNTIFS($J$7:$J$1929,"&gt;"&amp;J589)+1,"")</x:f>
      </x:c>
      <x:c r="M589" s="9" t="str">
        <x:v>Review required</x:v>
      </x:c>
      <x:c r="N589" s="9" t="str">
        <x:v>Concentration not explicit on both saved identities</x:v>
      </x:c>
      <x:c r="O589" s="9" t="str">
        <x:v>https://www.parfumo.com/Perfumes/marc-gebauer/orange-flamingo</x:v>
      </x:c>
      <x:c r="P589" s="9" t="str">
        <x:v>https://www.fragrantica.com/perfume/Marc-Gebauer/Orange-Flamingo-68591.html</x:v>
      </x:c>
      <x:c r="Q589" s="9" t="str">
        <x:v>https://media.parfumo.com/perfumes/81/815bc5_orange-flamingo-marc-gebauer_1200.jpg?width=720&amp;aspect_ratio=1:1</x:v>
      </x:c>
      <x:c r="R589" s="9" t="str">
        <x:v>https://fimgs.net/mdimg/perfume-thumbs/375x500.68591.jpg</x:v>
      </x:c>
      <x:c r="S589" s="9" t="str">
        <x:v>Orange Flamingo</x:v>
      </x:c>
      <x:c r="T589" s="11" t="str">
        <x:v>2021</x:v>
      </x:c>
      <x:c r="U589" s="10" t="n">
        <x:v>1166</x:v>
      </x:c>
      <x:c r="V589" s="14" t="n">
        <x:f>IF(AND(ISNUMBER(G589),G589&gt;0),LOG10(G589)*'Method'!$B$8,"")</x:f>
        <x:v>4.246891318551335</x:v>
      </x:c>
      <x:c r="W589" s="14" t="n">
        <x:f>IF(AND(ISNUMBER(I589),I589&gt;0),LOG10(I589)*'Method'!$B$9,"")</x:f>
        <x:v>1.7193752901243042</x:v>
      </x:c>
      <x:c r="X589" s="10" t="str">
        <x:f>IF(ISNUMBER(J589),SUM(G589,I589),"")</x:f>
      </x:c>
      <x:c r="Y589" s="10" t="str">
        <x:f>IF(ISNUMBER(K589),COUNTIFS($K$7:$K$1929,"&gt;"&amp;K589)+1,"")</x:f>
      </x:c>
      <x:c r="Z589" s="9" t="str"/>
      <x:c r="AA589" s="15" t="n">
        <x:v>46108</x:v>
      </x:c>
      <x:c r="AB589" s="9" t="str">
        <x:v>Unknown</x:v>
      </x:c>
    </x:row>
    <x:row r="590" ht="50" customHeight="1">
      <x:c r="A590" s="10" t="n">
        <x:f>IF(ISNUMBER(F590),RANK(F590,$F$7:$F$1929,0),"")</x:f>
        <x:v>581</x:v>
      </x:c>
      <x:c r="B590" s="9" t="str">
        <x:v>Zara</x:v>
      </x:c>
      <x:c r="C590" s="9" t="str">
        <x:v>Sunrise on the Red Sand Dunes</x:v>
      </x:c>
      <x:c r="D590" s="9" t="str">
        <x:v>Eau de Parfum</x:v>
      </x:c>
      <x:c r="E590" s="11" t="n">
        <x:v>2023</x:v>
      </x:c>
      <x:c r="F590" s="13" t="n">
        <x:v>8</x:v>
      </x:c>
      <x:c r="G590" s="10" t="n">
        <x:v>3022</x:v>
      </x:c>
      <x:c r="H590" s="12" t="n">
        <x:v>4.29</x:v>
      </x:c>
      <x:c r="I590" s="10" t="n">
        <x:v>2923</x:v>
      </x:c>
      <x:c r="J590" s="12" t="str">
        <x:f>IF(AND(M590="URL identity aligns",ISNUMBER(F590),ISNUMBER(H590),G590&gt;0,I590&gt;0,SUM(V590:W590)&gt;0),(F590*V590+((H590-1)/4*10)*W590)/SUM(V590:W590),"")</x:f>
      </x:c>
      <x:c r="K590" s="12" t="str">
        <x:f>IF(ISNUMBER(J590),(X590*J590+'Method'!$B$10*'Method'!$B$11)/(X590+'Method'!$B$10),"")</x:f>
      </x:c>
      <x:c r="L590" s="10" t="str">
        <x:f>IF(ISNUMBER(J590),COUNTIFS($J$7:$J$1929,"&gt;"&amp;J590)+1,"")</x:f>
      </x:c>
      <x:c r="M590" s="9" t="str">
        <x:v>Review required</x:v>
      </x:c>
      <x:c r="N590" s="9" t="str">
        <x:v>Concentration not explicit on both saved identities</x:v>
      </x:c>
      <x:c r="O590" s="9" t="str">
        <x:v>https://www.parfumo.com/Perfumes/Zara/sunrise-on-the-red-sand-dunes-eau-de-parfum</x:v>
      </x:c>
      <x:c r="P590" s="9" t="str">
        <x:v>https://www.fragrantica.com/perfume/Zara/Sunrise-On-The-Red-Sand-Dunes-79102.html</x:v>
      </x:c>
      <x:c r="Q590" s="9" t="str">
        <x:v>https://media.parfumo.com/perfumes/58/58a7da-sunrise-on-the-red-sand-dunes-eau-de-parfum-zara_1200.jpg?width=720&amp;aspect_ratio=1:1</x:v>
      </x:c>
      <x:c r="R590" s="9" t="str">
        <x:v>https://fimgs.net/mdimg/perfume-thumbs/375x500.79102.jpg</x:v>
      </x:c>
      <x:c r="S590" s="9" t="str">
        <x:v>Sunrise on the Red Sand Dunes</x:v>
      </x:c>
      <x:c r="T590" s="11" t="str">
        <x:v>2023</x:v>
      </x:c>
      <x:c r="U590" s="10" t="n">
        <x:v>912</x:v>
      </x:c>
      <x:c r="V590" s="14" t="n">
        <x:f>IF(AND(ISNUMBER(G590),G590&gt;0),LOG10(G590)*'Method'!$B$8,"")</x:f>
        <x:v>4.176353352003612</x:v>
      </x:c>
      <x:c r="W590" s="14" t="n">
        <x:f>IF(AND(ISNUMBER(I590),I590&gt;0),LOG10(I590)*'Method'!$B$9,"")</x:f>
        <x:v>2.772663052285952</x:v>
      </x:c>
      <x:c r="X590" s="10" t="str">
        <x:f>IF(ISNUMBER(J590),SUM(G590,I590),"")</x:f>
      </x:c>
      <x:c r="Y590" s="10" t="str">
        <x:f>IF(ISNUMBER(K590),COUNTIFS($K$7:$K$1929,"&gt;"&amp;K590)+1,"")</x:f>
      </x:c>
      <x:c r="Z590" s="9" t="str"/>
      <x:c r="AA590" s="15" t="n">
        <x:v>46108</x:v>
      </x:c>
      <x:c r="AB590" s="9" t="str">
        <x:v>Unknown</x:v>
      </x:c>
    </x:row>
    <x:row r="591" ht="50" customHeight="1">
      <x:c r="A591" s="10" t="n">
        <x:f>IF(ISNUMBER(F591),RANK(F591,$F$7:$F$1929,0),"")</x:f>
        <x:v>581</x:v>
      </x:c>
      <x:c r="B591" s="9" t="str">
        <x:v>Roberto Ugolini</x:v>
      </x:c>
      <x:c r="C591" s="9" t="str">
        <x:v>17 Rosso</x:v>
      </x:c>
      <x:c r="D591" s="9" t="str">
        <x:v>Not recorded</x:v>
      </x:c>
      <x:c r="E591" s="11" t="n">
        <x:v>2019</x:v>
      </x:c>
      <x:c r="F591" s="13" t="n">
        <x:v>8</x:v>
      </x:c>
      <x:c r="G591" s="10" t="n">
        <x:v>1983</x:v>
      </x:c>
      <x:c r="H591" s="12" t="n">
        <x:v>3.94</x:v>
      </x:c>
      <x:c r="I591" s="10" t="n">
        <x:v>52</x:v>
      </x:c>
      <x:c r="J591" s="12" t="str">
        <x:f>IF(AND(M591="URL identity aligns",ISNUMBER(F591),ISNUMBER(H591),G591&gt;0,I591&gt;0,SUM(V591:W591)&gt;0),(F591*V591+((H591-1)/4*10)*W591)/SUM(V591:W591),"")</x:f>
      </x:c>
      <x:c r="K591" s="12" t="str">
        <x:f>IF(ISNUMBER(J591),(X591*J591+'Method'!$B$10*'Method'!$B$11)/(X591+'Method'!$B$10),"")</x:f>
      </x:c>
      <x:c r="L591" s="10" t="str">
        <x:f>IF(ISNUMBER(J591),COUNTIFS($J$7:$J$1929,"&gt;"&amp;J591)+1,"")</x:f>
      </x:c>
      <x:c r="M591" s="9" t="str">
        <x:v>Review required</x:v>
      </x:c>
      <x:c r="N591" s="9" t="str">
        <x:v>Product, variant, gender or year terms differ between URLs; Concentration not explicit on both saved identities</x:v>
      </x:c>
      <x:c r="O591" s="9" t="str">
        <x:v>https://www.parfumo.com/Perfumes/Roberto_Ugolini/17-rosso</x:v>
      </x:c>
      <x:c r="P591" s="9" t="str">
        <x:v>https://www.fragrantica.com/perfume/Roberto-Ugolini/Rosso-17-58302.html</x:v>
      </x:c>
      <x:c r="Q591" s="9" t="str">
        <x:v>https://media.parfumo.com/perfumes/62/62f9d1-17-rosso-roberto-ugolini_1200.jpg?width=720&amp;aspect_ratio=1:1</x:v>
      </x:c>
      <x:c r="R591" s="9" t="str">
        <x:v>https://fimgs.net/mdimg/perfume-thumbs/375x500.58302.jpg</x:v>
      </x:c>
      <x:c r="S591" s="9" t="str">
        <x:v>17 Rosso</x:v>
      </x:c>
      <x:c r="T591" s="11" t="str">
        <x:v>2019</x:v>
      </x:c>
      <x:c r="U591" s="10" t="n">
        <x:v>807</x:v>
      </x:c>
      <x:c r="V591" s="14" t="n">
        <x:f>IF(AND(ISNUMBER(G591),G591&gt;0),LOG10(G591)*'Method'!$B$8,"")</x:f>
        <x:v>3.95678725704636</x:v>
      </x:c>
      <x:c r="W591" s="14" t="n">
        <x:f>IF(AND(ISNUMBER(I591),I591&gt;0),LOG10(I591)*'Method'!$B$9,"")</x:f>
        <x:v>1.37280267490784</x:v>
      </x:c>
      <x:c r="X591" s="10" t="str">
        <x:f>IF(ISNUMBER(J591),SUM(G591,I591),"")</x:f>
      </x:c>
      <x:c r="Y591" s="10" t="str">
        <x:f>IF(ISNUMBER(K591),COUNTIFS($K$7:$K$1929,"&gt;"&amp;K591)+1,"")</x:f>
      </x:c>
      <x:c r="Z591" s="9" t="str"/>
      <x:c r="AA591" s="15" t="n">
        <x:v>46108</x:v>
      </x:c>
      <x:c r="AB591" s="9" t="str">
        <x:v>Unknown</x:v>
      </x:c>
    </x:row>
    <x:row r="592" ht="50" customHeight="1">
      <x:c r="A592" s="10" t="n">
        <x:f>IF(ISNUMBER(F592),RANK(F592,$F$7:$F$1929,0),"")</x:f>
        <x:v>581</x:v>
      </x:c>
      <x:c r="B592" s="9" t="str">
        <x:v>Jean Paul Gaultier</x:v>
      </x:c>
      <x:c r="C592" s="9" t="str">
        <x:v>Le Beau Le Parfum</x:v>
      </x:c>
      <x:c r="D592" s="9" t="str">
        <x:v>Parfum</x:v>
      </x:c>
      <x:c r="E592" s="11" t="n">
        <x:v>2022</x:v>
      </x:c>
      <x:c r="F592" s="13" t="n">
        <x:v>8</x:v>
      </x:c>
      <x:c r="G592" s="10" t="n">
        <x:v>1887</x:v>
      </x:c>
      <x:c r="H592" s="12" t="n">
        <x:v>4.53</x:v>
      </x:c>
      <x:c r="I592" s="10" t="n">
        <x:v>16033</x:v>
      </x:c>
      <x:c r="J592" s="12" t="n">
        <x:f>IF(AND(M592="URL identity aligns",ISNUMBER(F592),ISNUMBER(H592),G592&gt;0,I592&gt;0,SUM(V592:W592)&gt;0),(F592*V592+((H592-1)/4*10)*W592)/SUM(V592:W592),"")</x:f>
        <x:v>8.380443222358947</x:v>
      </x:c>
      <x:c r="K592" s="12" t="n">
        <x:f>IF(ISNUMBER(J592),(X592*J592+'Method'!$B$10*'Method'!$B$11)/(X592+'Method'!$B$10),"")</x:f>
        <x:v>8.330516508352773</x:v>
      </x:c>
      <x:c r="L592" s="10" t="n">
        <x:f>IF(ISNUMBER(J592),COUNTIFS($J$7:$J$1929,"&gt;"&amp;J592)+1,"")</x:f>
        <x:v>21</x:v>
      </x:c>
      <x:c r="M592" s="9" t="str">
        <x:v>URL identity aligns</x:v>
      </x:c>
      <x:c r="N592" s="9" t="str">
        <x:v>Brand, name tokens and concentration agree in saved URLs</x:v>
      </x:c>
      <x:c r="O592" s="9" t="str">
        <x:v>https://www.parfumo.com/Perfumes/Jean_Paul_Gaultier/le-beau-le-parfum</x:v>
      </x:c>
      <x:c r="P592" s="9" t="str">
        <x:v>https://www.fragrantica.com/perfume/Jean-Paul-Gaultier/Le-Beau-Le-Parfum-72158.html</x:v>
      </x:c>
      <x:c r="Q592" s="9" t="str">
        <x:v>https://media.parfumo.com/perfumes/4a/4a9b75-le-beau-le-parfum-jean-paul-gaultier_1200.jpg?width=720&amp;aspect_ratio=1:1</x:v>
      </x:c>
      <x:c r="R592" s="9" t="str">
        <x:v>https://fimgs.net/mdimg/perfume-thumbs/375x500.72158.jpg</x:v>
      </x:c>
      <x:c r="S592" s="9" t="str">
        <x:v>Le Beau Le Parfum</x:v>
      </x:c>
      <x:c r="T592" s="11" t="str">
        <x:v>2022</x:v>
      </x:c>
      <x:c r="U592" s="10" t="n">
        <x:v>342</x:v>
      </x:c>
      <x:c r="V592" s="14" t="n">
        <x:f>IF(AND(ISNUMBER(G592),G592&gt;0),LOG10(G592)*'Method'!$B$8,"")</x:f>
        <x:v>3.930926280197916</x:v>
      </x:c>
      <x:c r="W592" s="14" t="n">
        <x:f>IF(AND(ISNUMBER(I592),I592&gt;0),LOG10(I592)*'Method'!$B$9,"")</x:f>
        <x:v>3.3640118340552</x:v>
      </x:c>
      <x:c r="X592" s="10" t="n">
        <x:f>IF(ISNUMBER(J592),SUM(G592,I592),"")</x:f>
        <x:v>17920</x:v>
      </x:c>
      <x:c r="Y592" s="10" t="n">
        <x:f>IF(ISNUMBER(K592),COUNTIFS($K$7:$K$1929,"&gt;"&amp;K592)+1,"")</x:f>
        <x:v>6</x:v>
      </x:c>
      <x:c r="Z592" s="9" t="str"/>
      <x:c r="AA592" s="15" t="n">
        <x:v>46108</x:v>
      </x:c>
      <x:c r="AB592" s="9" t="str">
        <x:v>Unknown</x:v>
      </x:c>
    </x:row>
    <x:row r="593" ht="50" customHeight="1">
      <x:c r="A593" s="10" t="n">
        <x:f>IF(ISNUMBER(F593),RANK(F593,$F$7:$F$1929,0),"")</x:f>
        <x:v>581</x:v>
      </x:c>
      <x:c r="B593" s="9" t="str">
        <x:v>Xerjoff</x:v>
      </x:c>
      <x:c r="C593" s="9" t="str">
        <x:v>Opera</x:v>
      </x:c>
      <x:c r="D593" s="9" t="str">
        <x:v>Not recorded</x:v>
      </x:c>
      <x:c r="E593" s="11" t="n">
        <x:v>2019</x:v>
      </x:c>
      <x:c r="F593" s="13" t="n">
        <x:v>8</x:v>
      </x:c>
      <x:c r="G593" s="10" t="n">
        <x:v>1817</x:v>
      </x:c>
      <x:c r="H593" s="12" t="n">
        <x:v>4.03</x:v>
      </x:c>
      <x:c r="I593" s="10" t="n">
        <x:v>1304</x:v>
      </x:c>
      <x:c r="J593" s="12" t="str">
        <x:f>IF(AND(M593="URL identity aligns",ISNUMBER(F593),ISNUMBER(H593),G593&gt;0,I593&gt;0,SUM(V593:W593)&gt;0),(F593*V593+((H593-1)/4*10)*W593)/SUM(V593:W593),"")</x:f>
      </x:c>
      <x:c r="K593" s="12" t="str">
        <x:f>IF(ISNUMBER(J593),(X593*J593+'Method'!$B$10*'Method'!$B$11)/(X593+'Method'!$B$10),"")</x:f>
      </x:c>
      <x:c r="L593" s="10" t="str">
        <x:f>IF(ISNUMBER(J593),COUNTIFS($J$7:$J$1929,"&gt;"&amp;J593)+1,"")</x:f>
      </x:c>
      <x:c r="M593" s="9" t="str">
        <x:v>Review required</x:v>
      </x:c>
      <x:c r="N593" s="9" t="str">
        <x:v>Concentration not explicit on both saved identities</x:v>
      </x:c>
      <x:c r="O593" s="9" t="str">
        <x:v>https://www.parfumo.com/Perfumes/Xerjoff/Opera</x:v>
      </x:c>
      <x:c r="P593" s="9" t="str">
        <x:v>https://www.fragrantica.com/perfume/Xerjoff/Opera-55162.html</x:v>
      </x:c>
      <x:c r="Q593" s="9" t="str">
        <x:v>https://media.parfumo.com/perfumes/8a/8a901b_opera-xerjoff_1200.jpg?width=720&amp;aspect_ratio=1:1</x:v>
      </x:c>
      <x:c r="R593" s="9" t="str">
        <x:v>https://fimgs.net/mdimg/perfume-thumbs/375x500.55162.jpg</x:v>
      </x:c>
      <x:c r="S593" s="9" t="str">
        <x:v>Opera</x:v>
      </x:c>
      <x:c r="T593" s="11" t="str">
        <x:v>2019</x:v>
      </x:c>
      <x:c r="U593" s="10" t="n">
        <x:v>1526</x:v>
      </x:c>
      <x:c r="V593" s="14" t="n">
        <x:f>IF(AND(ISNUMBER(G593),G593&gt;0),LOG10(G593)*'Method'!$B$8,"")</x:f>
        <x:v>3.911225912769636</x:v>
      </x:c>
      <x:c r="W593" s="14" t="n">
        <x:f>IF(AND(ISNUMBER(I593),I593&gt;0),LOG10(I593)*'Method'!$B$9,"")</x:f>
        <x:v>2.49222207311672</x:v>
      </x:c>
      <x:c r="X593" s="10" t="str">
        <x:f>IF(ISNUMBER(J593),SUM(G593,I593),"")</x:f>
      </x:c>
      <x:c r="Y593" s="10" t="str">
        <x:f>IF(ISNUMBER(K593),COUNTIFS($K$7:$K$1929,"&gt;"&amp;K593)+1,"")</x:f>
      </x:c>
      <x:c r="Z593" s="9" t="str"/>
      <x:c r="AA593" s="15" t="n">
        <x:v>46108</x:v>
      </x:c>
      <x:c r="AB593" s="9" t="str">
        <x:v>Unknown</x:v>
      </x:c>
    </x:row>
    <x:row r="594" ht="50" customHeight="1">
      <x:c r="A594" s="10" t="n">
        <x:f>IF(ISNUMBER(F594),RANK(F594,$F$7:$F$1929,0),"")</x:f>
        <x:v>581</x:v>
      </x:c>
      <x:c r="B594" s="9" t="str">
        <x:v>Tom Ford</x:v>
      </x:c>
      <x:c r="C594" s="9" t="str">
        <x:v>Soleil Blanc</x:v>
      </x:c>
      <x:c r="D594" s="9" t="str">
        <x:v>Eau de Parfum</x:v>
      </x:c>
      <x:c r="E594" s="11" t="n">
        <x:v>2016</x:v>
      </x:c>
      <x:c r="F594" s="13" t="n">
        <x:v>8</x:v>
      </x:c>
      <x:c r="G594" s="10" t="n">
        <x:v>1817</x:v>
      </x:c>
      <x:c r="H594" s="12" t="n">
        <x:v>4.06</x:v>
      </x:c>
      <x:c r="I594" s="10" t="n">
        <x:v>8280</x:v>
      </x:c>
      <x:c r="J594" s="12" t="str">
        <x:f>IF(AND(M594="URL identity aligns",ISNUMBER(F594),ISNUMBER(H594),G594&gt;0,I594&gt;0,SUM(V594:W594)&gt;0),(F594*V594+((H594-1)/4*10)*W594)/SUM(V594:W594),"")</x:f>
      </x:c>
      <x:c r="K594" s="12" t="str">
        <x:f>IF(ISNUMBER(J594),(X594*J594+'Method'!$B$10*'Method'!$B$11)/(X594+'Method'!$B$10),"")</x:f>
      </x:c>
      <x:c r="L594" s="10" t="str">
        <x:f>IF(ISNUMBER(J594),COUNTIFS($J$7:$J$1929,"&gt;"&amp;J594)+1,"")</x:f>
      </x:c>
      <x:c r="M594" s="9" t="str">
        <x:v>Review required</x:v>
      </x:c>
      <x:c r="N594" s="9" t="str">
        <x:v>Concentration not explicit on both saved identities</x:v>
      </x:c>
      <x:c r="O594" s="9" t="str">
        <x:v>https://www.parfumo.com/Perfumes/Tom_Ford/Soleil_Blanc_Eau_de_Parfum</x:v>
      </x:c>
      <x:c r="P594" s="9" t="str">
        <x:v>https://www.fragrantica.com/perfume/Tom-Ford/Soleil-Blanc-34893.html</x:v>
      </x:c>
      <x:c r="Q594" s="9" t="str">
        <x:v>https://media.parfumo.com/perfumes/b3/b3f32e-soleil-blanc-eau-de-parfum-tom-ford_1200.jpg?width=720&amp;aspect_ratio=1:1</x:v>
      </x:c>
      <x:c r="R594" s="9" t="str">
        <x:v>https://fimgs.net/mdimg/perfume-thumbs/375x500.34893.jpg</x:v>
      </x:c>
      <x:c r="S594" s="9" t="str">
        <x:v>Soleil Blanc</x:v>
      </x:c>
      <x:c r="T594" s="11" t="str">
        <x:v>2016</x:v>
      </x:c>
      <x:c r="U594" s="10" t="n">
        <x:v>1895</x:v>
      </x:c>
      <x:c r="V594" s="14" t="n">
        <x:f>IF(AND(ISNUMBER(G594),G594&gt;0),LOG10(G594)*'Method'!$B$8,"")</x:f>
        <x:v>3.911225912769636</x:v>
      </x:c>
      <x:c r="W594" s="14" t="n">
        <x:f>IF(AND(ISNUMBER(I594),I594&gt;0),LOG10(I594)*'Method'!$B$9,"")</x:f>
        <x:v>3.134424269427904</x:v>
      </x:c>
      <x:c r="X594" s="10" t="str">
        <x:f>IF(ISNUMBER(J594),SUM(G594,I594),"")</x:f>
      </x:c>
      <x:c r="Y594" s="10" t="str">
        <x:f>IF(ISNUMBER(K594),COUNTIFS($K$7:$K$1929,"&gt;"&amp;K594)+1,"")</x:f>
      </x:c>
      <x:c r="Z594" s="9" t="str"/>
      <x:c r="AA594" s="15" t="n">
        <x:v>46108</x:v>
      </x:c>
      <x:c r="AB594" s="9" t="str">
        <x:v>Unknown</x:v>
      </x:c>
    </x:row>
    <x:row r="595" ht="50" customHeight="1">
      <x:c r="A595" s="10" t="n">
        <x:f>IF(ISNUMBER(F595),RANK(F595,$F$7:$F$1929,0),"")</x:f>
        <x:v>581</x:v>
      </x:c>
      <x:c r="B595" s="9" t="str">
        <x:v>Missoni</x:v>
      </x:c>
      <x:c r="C595" s="9" t="str">
        <x:v>Wave</x:v>
      </x:c>
      <x:c r="D595" s="9" t="str">
        <x:v>Not recorded</x:v>
      </x:c>
      <x:c r="E595" s="11" t="n">
        <x:v>2020</x:v>
      </x:c>
      <x:c r="F595" s="13" t="n">
        <x:v>8</x:v>
      </x:c>
      <x:c r="G595" s="10" t="n">
        <x:v>1700</x:v>
      </x:c>
      <x:c r="H595" s="12" t="n">
        <x:v>4.31</x:v>
      </x:c>
      <x:c r="I595" s="10" t="n">
        <x:v>3018</x:v>
      </x:c>
      <x:c r="J595" s="12" t="str">
        <x:f>IF(AND(M595="URL identity aligns",ISNUMBER(F595),ISNUMBER(H595),G595&gt;0,I595&gt;0,SUM(V595:W595)&gt;0),(F595*V595+((H595-1)/4*10)*W595)/SUM(V595:W595),"")</x:f>
      </x:c>
      <x:c r="K595" s="12" t="str">
        <x:f>IF(ISNUMBER(J595),(X595*J595+'Method'!$B$10*'Method'!$B$11)/(X595+'Method'!$B$10),"")</x:f>
      </x:c>
      <x:c r="L595" s="10" t="str">
        <x:f>IF(ISNUMBER(J595),COUNTIFS($J$7:$J$1929,"&gt;"&amp;J595)+1,"")</x:f>
      </x:c>
      <x:c r="M595" s="9" t="str">
        <x:v>Review required</x:v>
      </x:c>
      <x:c r="N595" s="9" t="str">
        <x:v>Concentration not explicit on both saved identities</x:v>
      </x:c>
      <x:c r="O595" s="9" t="str">
        <x:v>https://www.parfumo.com/Perfumes/Missoni/missoni-wave</x:v>
      </x:c>
      <x:c r="P595" s="9" t="str">
        <x:v>https://www.fragrantica.com/perfume/Missoni/Missoni-Wave-61329.html</x:v>
      </x:c>
      <x:c r="Q595" s="9" t="str">
        <x:v>https://media.parfumo.com/perfumes/b0/b06da1-missoni-wave-missoni_1200.jpg?width=720&amp;aspect_ratio=1:1</x:v>
      </x:c>
      <x:c r="R595" s="9" t="str">
        <x:v>https://fimgs.net/mdimg/perfume-thumbs/375x500.61329.jpg</x:v>
      </x:c>
      <x:c r="S595" s="9" t="str">
        <x:v>Wave</x:v>
      </x:c>
      <x:c r="T595" s="11" t="str">
        <x:v>2020</x:v>
      </x:c>
      <x:c r="U595" s="10" t="n">
        <x:v>869</x:v>
      </x:c>
      <x:c r="V595" s="14" t="n">
        <x:f>IF(AND(ISNUMBER(G595),G595&gt;0),LOG10(G595)*'Method'!$B$8,"")</x:f>
        <x:v>3.8765387056539238</x:v>
      </x:c>
      <x:c r="W595" s="14" t="n">
        <x:f>IF(AND(ISNUMBER(I595),I595&gt;0),LOG10(I595)*'Method'!$B$9,"")</x:f>
        <x:v>2.783775388351656</x:v>
      </x:c>
      <x:c r="X595" s="10" t="str">
        <x:f>IF(ISNUMBER(J595),SUM(G595,I595),"")</x:f>
      </x:c>
      <x:c r="Y595" s="10" t="str">
        <x:f>IF(ISNUMBER(K595),COUNTIFS($K$7:$K$1929,"&gt;"&amp;K595)+1,"")</x:f>
      </x:c>
      <x:c r="Z595" s="9" t="str"/>
      <x:c r="AA595" s="15" t="n">
        <x:v>46108</x:v>
      </x:c>
      <x:c r="AB595" s="9" t="str">
        <x:v>Unknown</x:v>
      </x:c>
    </x:row>
    <x:row r="596" ht="50" customHeight="1">
      <x:c r="A596" s="10" t="n">
        <x:f>IF(ISNUMBER(F596),RANK(F596,$F$7:$F$1929,0),"")</x:f>
        <x:v>581</x:v>
      </x:c>
      <x:c r="B596" s="9" t="str">
        <x:v>Yves Saint Laurent</x:v>
      </x:c>
      <x:c r="C596" s="9" t="str">
        <x:v>L'Homme</x:v>
      </x:c>
      <x:c r="D596" s="9" t="str">
        <x:v>Eau de Toilette</x:v>
      </x:c>
      <x:c r="E596" s="11" t="n">
        <x:v>2006</x:v>
      </x:c>
      <x:c r="F596" s="13" t="n">
        <x:v>8</x:v>
      </x:c>
      <x:c r="G596" s="10" t="n">
        <x:v>1529</x:v>
      </x:c>
      <x:c r="H596" s="12" t="n">
        <x:v>4.35</x:v>
      </x:c>
      <x:c r="I596" s="10" t="n">
        <x:v>11539</x:v>
      </x:c>
      <x:c r="J596" s="12" t="str">
        <x:f>IF(AND(M596="URL identity aligns",ISNUMBER(F596),ISNUMBER(H596),G596&gt;0,I596&gt;0,SUM(V596:W596)&gt;0),(F596*V596+((H596-1)/4*10)*W596)/SUM(V596:W596),"")</x:f>
      </x:c>
      <x:c r="K596" s="12" t="str">
        <x:f>IF(ISNUMBER(J596),(X596*J596+'Method'!$B$10*'Method'!$B$11)/(X596+'Method'!$B$10),"")</x:f>
      </x:c>
      <x:c r="L596" s="10" t="str">
        <x:f>IF(ISNUMBER(J596),COUNTIFS($J$7:$J$1929,"&gt;"&amp;J596)+1,"")</x:f>
      </x:c>
      <x:c r="M596" s="9" t="str">
        <x:v>Review required</x:v>
      </x:c>
      <x:c r="N596" s="9" t="str">
        <x:v>Concentration not explicit on both saved identities</x:v>
      </x:c>
      <x:c r="O596" s="9" t="str">
        <x:v>https://www.parfumo.com/Perfumes/Yves_Saint_Laurent/l-homme-eau-de-toilette</x:v>
      </x:c>
      <x:c r="P596" s="9" t="str">
        <x:v>https://www.fragrantica.com/perfume/Yves-Saint-Laurent/L-Homme-734.html</x:v>
      </x:c>
      <x:c r="Q596" s="9" t="str">
        <x:v>https://media.parfumo.com/perfumes/12/129c54-l-homme-eau-de-toilette-yves-saint-laurent_1200.jpg?width=720&amp;aspect_ratio=1:1</x:v>
      </x:c>
      <x:c r="R596" s="9" t="str">
        <x:v>https://fimgs.net/mdimg/perfume-thumbs/375x500.734.jpg</x:v>
      </x:c>
      <x:c r="S596" s="9" t="str">
        <x:v>L'Homme</x:v>
      </x:c>
      <x:c r="T596" s="11" t="str">
        <x:v>2006</x:v>
      </x:c>
      <x:c r="U596" s="10" t="n">
        <x:v>246</x:v>
      </x:c>
      <x:c r="V596" s="14" t="n">
        <x:f>IF(AND(ISNUMBER(G596),G596&gt;0),LOG10(G596)*'Method'!$B$8,"")</x:f>
        <x:v>3.8212889824947838</x:v>
      </x:c>
      <x:c r="W596" s="14" t="n">
        <x:f>IF(AND(ISNUMBER(I596),I596&gt;0),LOG10(I596)*'Method'!$B$9,"")</x:f>
        <x:v>3.249734538681424</x:v>
      </x:c>
      <x:c r="X596" s="10" t="str">
        <x:f>IF(ISNUMBER(J596),SUM(G596,I596),"")</x:f>
      </x:c>
      <x:c r="Y596" s="10" t="str">
        <x:f>IF(ISNUMBER(K596),COUNTIFS($K$7:$K$1929,"&gt;"&amp;K596)+1,"")</x:f>
      </x:c>
      <x:c r="Z596" s="9" t="str"/>
      <x:c r="AA596" s="15" t="n">
        <x:v>46108</x:v>
      </x:c>
      <x:c r="AB596" s="9" t="str">
        <x:v>Unknown</x:v>
      </x:c>
    </x:row>
    <x:row r="597" ht="50" customHeight="1">
      <x:c r="A597" s="10" t="n">
        <x:f>IF(ISNUMBER(F597),RANK(F597,$F$7:$F$1929,0),"")</x:f>
        <x:v>581</x:v>
      </x:c>
      <x:c r="B597" s="9" t="str">
        <x:v>Amouage</x:v>
      </x:c>
      <x:c r="C597" s="9" t="str">
        <x:v>Sunshine Man</x:v>
      </x:c>
      <x:c r="D597" s="9" t="str">
        <x:v>Not recorded</x:v>
      </x:c>
      <x:c r="E597" s="11" t="n">
        <x:v>2015</x:v>
      </x:c>
      <x:c r="F597" s="13" t="n">
        <x:v>8</x:v>
      </x:c>
      <x:c r="G597" s="10" t="n">
        <x:v>1490</x:v>
      </x:c>
      <x:c r="H597" s="12" t="n">
        <x:v>4.01</x:v>
      </x:c>
      <x:c r="I597" s="10" t="n">
        <x:v>2140</x:v>
      </x:c>
      <x:c r="J597" s="12" t="str">
        <x:f>IF(AND(M597="URL identity aligns",ISNUMBER(F597),ISNUMBER(H597),G597&gt;0,I597&gt;0,SUM(V597:W597)&gt;0),(F597*V597+((H597-1)/4*10)*W597)/SUM(V597:W597),"")</x:f>
      </x:c>
      <x:c r="K597" s="12" t="str">
        <x:f>IF(ISNUMBER(J597),(X597*J597+'Method'!$B$10*'Method'!$B$11)/(X597+'Method'!$B$10),"")</x:f>
      </x:c>
      <x:c r="L597" s="10" t="str">
        <x:f>IF(ISNUMBER(J597),COUNTIFS($J$7:$J$1929,"&gt;"&amp;J597)+1,"")</x:f>
      </x:c>
      <x:c r="M597" s="9" t="str">
        <x:v>Review required</x:v>
      </x:c>
      <x:c r="N597" s="9" t="str">
        <x:v>Concentration not explicit on both saved identities</x:v>
      </x:c>
      <x:c r="O597" s="9" t="str">
        <x:v>https://www.parfumo.com/Perfumes/Amouage/Sunshine_Man</x:v>
      </x:c>
      <x:c r="P597" s="9" t="str">
        <x:v>https://www.fragrantica.com/perfume/Amouage/Sunshine-Man-31619.html</x:v>
      </x:c>
      <x:c r="Q597" s="9" t="str">
        <x:v>https://media.parfumo.com/perfumes/7b/7b28bd-sunshine-man-amouage_1200.jpg?width=720&amp;aspect_ratio=1:1</x:v>
      </x:c>
      <x:c r="R597" s="9" t="str">
        <x:v>https://fimgs.net/mdimg/perfume-thumbs/375x500.31619.jpg</x:v>
      </x:c>
      <x:c r="S597" s="9" t="str">
        <x:v>Sunshine Man</x:v>
      </x:c>
      <x:c r="T597" s="11" t="str">
        <x:v>2015</x:v>
      </x:c>
      <x:c r="U597" s="10" t="n">
        <x:v>1188</x:v>
      </x:c>
      <x:c r="V597" s="14" t="n">
        <x:f>IF(AND(ISNUMBER(G597),G597&gt;0),LOG10(G597)*'Method'!$B$8,"")</x:f>
        <x:v>3.807823522094724</x:v>
      </x:c>
      <x:c r="W597" s="14" t="n">
        <x:f>IF(AND(ISNUMBER(I597),I597&gt;0),LOG10(I597)*'Method'!$B$9,"")</x:f>
        <x:v>2.664331018679352</x:v>
      </x:c>
      <x:c r="X597" s="10" t="str">
        <x:f>IF(ISNUMBER(J597),SUM(G597,I597),"")</x:f>
      </x:c>
      <x:c r="Y597" s="10" t="str">
        <x:f>IF(ISNUMBER(K597),COUNTIFS($K$7:$K$1929,"&gt;"&amp;K597)+1,"")</x:f>
      </x:c>
      <x:c r="Z597" s="9" t="str"/>
      <x:c r="AA597" s="15" t="n">
        <x:v>46108</x:v>
      </x:c>
      <x:c r="AB597" s="9" t="str">
        <x:v>Unknown</x:v>
      </x:c>
    </x:row>
    <x:row r="598" ht="50" customHeight="1">
      <x:c r="A598" s="10" t="n">
        <x:f>IF(ISNUMBER(F598),RANK(F598,$F$7:$F$1929,0),"")</x:f>
        <x:v>581</x:v>
      </x:c>
      <x:c r="B598" s="9" t="str">
        <x:v>Amouage</x:v>
      </x:c>
      <x:c r="C598" s="9" t="str">
        <x:v>Epic Man</x:v>
      </x:c>
      <x:c r="D598" s="9" t="str">
        <x:v>Not recorded</x:v>
      </x:c>
      <x:c r="E598" s="11" t="n">
        <x:v>2009</x:v>
      </x:c>
      <x:c r="F598" s="13" t="n">
        <x:v>8</x:v>
      </x:c>
      <x:c r="G598" s="10" t="n">
        <x:v>1485</x:v>
      </x:c>
      <x:c r="H598" s="12" t="n">
        <x:v>4.17</x:v>
      </x:c>
      <x:c r="I598" s="10" t="n">
        <x:v>3898</x:v>
      </x:c>
      <x:c r="J598" s="12" t="str">
        <x:f>IF(AND(M598="URL identity aligns",ISNUMBER(F598),ISNUMBER(H598),G598&gt;0,I598&gt;0,SUM(V598:W598)&gt;0),(F598*V598+((H598-1)/4*10)*W598)/SUM(V598:W598),"")</x:f>
      </x:c>
      <x:c r="K598" s="12" t="str">
        <x:f>IF(ISNUMBER(J598),(X598*J598+'Method'!$B$10*'Method'!$B$11)/(X598+'Method'!$B$10),"")</x:f>
      </x:c>
      <x:c r="L598" s="10" t="str">
        <x:f>IF(ISNUMBER(J598),COUNTIFS($J$7:$J$1929,"&gt;"&amp;J598)+1,"")</x:f>
      </x:c>
      <x:c r="M598" s="9" t="str">
        <x:v>Review required</x:v>
      </x:c>
      <x:c r="N598" s="9" t="str">
        <x:v>Concentration not explicit on both saved identities</x:v>
      </x:c>
      <x:c r="O598" s="9" t="str">
        <x:v>https://www.parfumo.com/Perfumes/Amouage/Epic_Man</x:v>
      </x:c>
      <x:c r="P598" s="9" t="str">
        <x:v>https://www.fragrantica.com/perfume/Amouage/Epic-Man-6537.html</x:v>
      </x:c>
      <x:c r="Q598" s="9" t="str">
        <x:v>https://media.parfumo.com/perfumes/46/466f83-epic-man-amouage_1200.jpg?width=720&amp;aspect_ratio=1:1</x:v>
      </x:c>
      <x:c r="R598" s="9" t="str">
        <x:v>https://fimgs.net/mdimg/perfume-thumbs/375x500.6537.jpg</x:v>
      </x:c>
      <x:c r="S598" s="9" t="str">
        <x:v>Epic Man</x:v>
      </x:c>
      <x:c r="T598" s="11" t="str">
        <x:v>2009</x:v>
      </x:c>
      <x:c r="U598" s="10" t="n">
        <x:v>664</x:v>
      </x:c>
      <x:c r="V598" s="14" t="n">
        <x:f>IF(AND(ISNUMBER(G598),G598&gt;0),LOG10(G598)*'Method'!$B$8,"")</x:f>
        <x:v>3.806071744383876</x:v>
      </x:c>
      <x:c r="W598" s="14" t="n">
        <x:f>IF(AND(ISNUMBER(I598),I598&gt;0),LOG10(I598)*'Method'!$B$9,"")</x:f>
        <x:v>2.87267346782528</x:v>
      </x:c>
      <x:c r="X598" s="10" t="str">
        <x:f>IF(ISNUMBER(J598),SUM(G598,I598),"")</x:f>
      </x:c>
      <x:c r="Y598" s="10" t="str">
        <x:f>IF(ISNUMBER(K598),COUNTIFS($K$7:$K$1929,"&gt;"&amp;K598)+1,"")</x:f>
      </x:c>
      <x:c r="Z598" s="9" t="str"/>
      <x:c r="AA598" s="15" t="n">
        <x:v>46108</x:v>
      </x:c>
      <x:c r="AB598" s="9" t="str">
        <x:v>Unknown</x:v>
      </x:c>
    </x:row>
    <x:row r="599" ht="50" customHeight="1">
      <x:c r="A599" s="10" t="n">
        <x:f>IF(ISNUMBER(F599),RANK(F599,$F$7:$F$1929,0),"")</x:f>
        <x:v>581</x:v>
      </x:c>
      <x:c r="B599" s="9" t="str">
        <x:v>Maison Crivelli</x:v>
      </x:c>
      <x:c r="C599" s="9" t="str">
        <x:v>Hibiscus Mahajád</x:v>
      </x:c>
      <x:c r="D599" s="9" t="str">
        <x:v>Not recorded</x:v>
      </x:c>
      <x:c r="E599" s="11" t="n">
        <x:v>2021</x:v>
      </x:c>
      <x:c r="F599" s="13" t="n">
        <x:v>8</x:v>
      </x:c>
      <x:c r="G599" s="10" t="n">
        <x:v>1432</x:v>
      </x:c>
      <x:c r="H599" s="12" t="n">
        <x:v>4.15</x:v>
      </x:c>
      <x:c r="I599" s="10" t="n">
        <x:v>4719</x:v>
      </x:c>
      <x:c r="J599" s="12" t="str">
        <x:f>IF(AND(M599="URL identity aligns",ISNUMBER(F599),ISNUMBER(H599),G599&gt;0,I599&gt;0,SUM(V599:W599)&gt;0),(F599*V599+((H599-1)/4*10)*W599)/SUM(V599:W599),"")</x:f>
      </x:c>
      <x:c r="K599" s="12" t="str">
        <x:f>IF(ISNUMBER(J599),(X599*J599+'Method'!$B$10*'Method'!$B$11)/(X599+'Method'!$B$10),"")</x:f>
      </x:c>
      <x:c r="L599" s="10" t="str">
        <x:f>IF(ISNUMBER(J599),COUNTIFS($J$7:$J$1929,"&gt;"&amp;J599)+1,"")</x:f>
      </x:c>
      <x:c r="M599" s="9" t="str">
        <x:v>Review required</x:v>
      </x:c>
      <x:c r="N599" s="9" t="str">
        <x:v>Product, variant, gender or year terms differ between URLs; Concentration not explicit on both saved identities</x:v>
      </x:c>
      <x:c r="O599" s="9" t="str">
        <x:v>https://www.parfumo.com/Perfumes/Maison_Crivelli/hibiscus-mahajad-1</x:v>
      </x:c>
      <x:c r="P599" s="9" t="str">
        <x:v>https://www.fragrantica.com/perfume/Maison-Crivelli/Hibiscus-Mahajad-69069.html</x:v>
      </x:c>
      <x:c r="Q599" s="9" t="str">
        <x:v>https://media.parfumo.com/perfumes/21/21acc6-hibiscus-mahajad-maison-crivelli_1200.jpg?width=720&amp;aspect_ratio=1:1</x:v>
      </x:c>
      <x:c r="R599" s="9" t="str">
        <x:v>https://fimgs.net/mdimg/perfume-thumbs/375x500.69069.jpg</x:v>
      </x:c>
      <x:c r="S599" s="9" t="str">
        <x:v>Hibiscus Mahajád</x:v>
      </x:c>
      <x:c r="T599" s="11" t="str">
        <x:v>2021</x:v>
      </x:c>
      <x:c r="U599" s="10" t="n">
        <x:v>1307</x:v>
      </x:c>
      <x:c r="V599" s="14" t="n">
        <x:f>IF(AND(ISNUMBER(G599),G599&gt;0),LOG10(G599)*'Method'!$B$8,"")</x:f>
        <x:v>3.787131621566208</x:v>
      </x:c>
      <x:c r="W599" s="14" t="n">
        <x:f>IF(AND(ISNUMBER(I599),I599&gt;0),LOG10(I599)*'Method'!$B$9,"")</x:f>
        <x:v>2.93907998187436</x:v>
      </x:c>
      <x:c r="X599" s="10" t="str">
        <x:f>IF(ISNUMBER(J599),SUM(G599,I599),"")</x:f>
      </x:c>
      <x:c r="Y599" s="10" t="str">
        <x:f>IF(ISNUMBER(K599),COUNTIFS($K$7:$K$1929,"&gt;"&amp;K599)+1,"")</x:f>
      </x:c>
      <x:c r="Z599" s="9" t="str"/>
      <x:c r="AA599" s="15" t="n">
        <x:v>46108</x:v>
      </x:c>
      <x:c r="AB599" s="9" t="str">
        <x:v>Unknown</x:v>
      </x:c>
    </x:row>
    <x:row r="600" ht="50" customHeight="1">
      <x:c r="A600" s="10" t="n">
        <x:f>IF(ISNUMBER(F600),RANK(F600,$F$7:$F$1929,0),"")</x:f>
        <x:v>581</x:v>
      </x:c>
      <x:c r="B600" s="9" t="str">
        <x:v>casamorati</x:v>
      </x:c>
      <x:c r="C600" s="9" t="str">
        <x:v>Dolce Amalfi</x:v>
      </x:c>
      <x:c r="D600" s="9" t="str">
        <x:v>Eau de Parfum</x:v>
      </x:c>
      <x:c r="E600" s="11" t="n">
        <x:v>2017</x:v>
      </x:c>
      <x:c r="F600" s="13" t="n">
        <x:v>8</x:v>
      </x:c>
      <x:c r="G600" s="10" t="n">
        <x:v>1427</x:v>
      </x:c>
      <x:c r="H600" s="12" t="n">
        <x:v>4.13</x:v>
      </x:c>
      <x:c r="I600" s="10" t="n">
        <x:v>3831</x:v>
      </x:c>
      <x:c r="J600" s="12" t="str">
        <x:f>IF(AND(M600="URL identity aligns",ISNUMBER(F600),ISNUMBER(H600),G600&gt;0,I600&gt;0,SUM(V600:W600)&gt;0),(F600*V600+((H600-1)/4*10)*W600)/SUM(V600:W600),"")</x:f>
      </x:c>
      <x:c r="K600" s="12" t="str">
        <x:f>IF(ISNUMBER(J600),(X600*J600+'Method'!$B$10*'Method'!$B$11)/(X600+'Method'!$B$10),"")</x:f>
      </x:c>
      <x:c r="L600" s="10" t="str">
        <x:f>IF(ISNUMBER(J600),COUNTIFS($J$7:$J$1929,"&gt;"&amp;J600)+1,"")</x:f>
      </x:c>
      <x:c r="M600" s="9" t="str">
        <x:v>Review required</x:v>
      </x:c>
      <x:c r="N600" s="9" t="str">
        <x:v>Concentration not explicit on both saved identities</x:v>
      </x:c>
      <x:c r="O600" s="9" t="str">
        <x:v>https://www.parfumo.com/Perfumes/casamorati/dolce-amalfi-eau-de-parfum</x:v>
      </x:c>
      <x:c r="P600" s="9" t="str">
        <x:v>https://www.fragrantica.com/perfume/Casamorati-1888/Dolce-Amalfi-42988.html</x:v>
      </x:c>
      <x:c r="Q600" s="9" t="str">
        <x:v>https://media.parfumo.com/perfumes/92/92f846-casamorati-dolce-amalfi-eau-de-parfum-xerjoff_1200.jpg?width=720&amp;aspect_ratio=1:1</x:v>
      </x:c>
      <x:c r="R600" s="9" t="str">
        <x:v>https://fimgs.net/mdimg/perfume-thumbs/375x500.42988.jpg?t=1774449482</x:v>
      </x:c>
      <x:c r="S600" s="9" t="str">
        <x:v>Dolce Amalfi</x:v>
      </x:c>
      <x:c r="T600" s="11" t="str">
        <x:v>2017</x:v>
      </x:c>
      <x:c r="U600" s="10" t="n">
        <x:v>1403</x:v>
      </x:c>
      <x:c r="V600" s="14" t="n">
        <x:f>IF(AND(ISNUMBER(G600),G600&gt;0),LOG10(G600)*'Method'!$B$8,"")</x:f>
        <x:v>3.78530876773758</x:v>
      </x:c>
      <x:c r="W600" s="14" t="n">
        <x:f>IF(AND(ISNUMBER(I600),I600&gt;0),LOG10(I600)*'Method'!$B$9,"")</x:f>
        <x:v>2.866649721586464</x:v>
      </x:c>
      <x:c r="X600" s="10" t="str">
        <x:f>IF(ISNUMBER(J600),SUM(G600,I600),"")</x:f>
      </x:c>
      <x:c r="Y600" s="10" t="str">
        <x:f>IF(ISNUMBER(K600),COUNTIFS($K$7:$K$1929,"&gt;"&amp;K600)+1,"")</x:f>
      </x:c>
      <x:c r="Z600" s="9" t="str"/>
      <x:c r="AA600" s="15" t="n">
        <x:v>46108</x:v>
      </x:c>
      <x:c r="AB600" s="9" t="str">
        <x:v>Unknown</x:v>
      </x:c>
    </x:row>
    <x:row r="601" ht="50" customHeight="1">
      <x:c r="A601" s="10" t="n">
        <x:f>IF(ISNUMBER(F601),RANK(F601,$F$7:$F$1929,0),"")</x:f>
        <x:v>581</x:v>
      </x:c>
      <x:c r="B601" s="9" t="str">
        <x:v>Xerjoff</x:v>
      </x:c>
      <x:c r="C601" s="9" t="str">
        <x:v>Accento Overdose</x:v>
      </x:c>
      <x:c r="D601" s="9" t="str">
        <x:v>Not recorded</x:v>
      </x:c>
      <x:c r="E601" s="11" t="n">
        <x:v>2019</x:v>
      </x:c>
      <x:c r="F601" s="13" t="n">
        <x:v>8</x:v>
      </x:c>
      <x:c r="G601" s="10" t="n">
        <x:v>1396</x:v>
      </x:c>
      <x:c r="H601" s="12" t="n">
        <x:v>3.99</x:v>
      </x:c>
      <x:c r="I601" s="10" t="n">
        <x:v>1232</x:v>
      </x:c>
      <x:c r="J601" s="12" t="str">
        <x:f>IF(AND(M601="URL identity aligns",ISNUMBER(F601),ISNUMBER(H601),G601&gt;0,I601&gt;0,SUM(V601:W601)&gt;0),(F601*V601+((H601-1)/4*10)*W601)/SUM(V601:W601),"")</x:f>
      </x:c>
      <x:c r="K601" s="12" t="str">
        <x:f>IF(ISNUMBER(J601),(X601*J601+'Method'!$B$10*'Method'!$B$11)/(X601+'Method'!$B$10),"")</x:f>
      </x:c>
      <x:c r="L601" s="10" t="str">
        <x:f>IF(ISNUMBER(J601),COUNTIFS($J$7:$J$1929,"&gt;"&amp;J601)+1,"")</x:f>
      </x:c>
      <x:c r="M601" s="9" t="str">
        <x:v>Review required</x:v>
      </x:c>
      <x:c r="N601" s="9" t="str">
        <x:v>Concentration not explicit on both saved identities</x:v>
      </x:c>
      <x:c r="O601" s="9" t="str">
        <x:v>https://www.parfumo.com/Perfumes/Xerjoff/accento-overdose</x:v>
      </x:c>
      <x:c r="P601" s="9" t="str">
        <x:v>https://www.fragrantica.com/perfume/Xerjoff/Accento-Overdose-56097.html</x:v>
      </x:c>
      <x:c r="Q601" s="9" t="str">
        <x:v>https://media.parfumo.com/perfumes/57/5705a5_accento-overdose-xerjoff_1200.jpg?width=720&amp;aspect_ratio=1:1</x:v>
      </x:c>
      <x:c r="R601" s="9" t="str">
        <x:v>https://fimgs.net/mdimg/perfume-thumbs/375x500.56097.jpg</x:v>
      </x:c>
      <x:c r="S601" s="9" t="str">
        <x:v>Accento Overdose</x:v>
      </x:c>
      <x:c r="T601" s="11" t="str">
        <x:v>2019</x:v>
      </x:c>
      <x:c r="U601" s="10" t="n">
        <x:v>919</x:v>
      </x:c>
      <x:c r="V601" s="14" t="n">
        <x:f>IF(AND(ISNUMBER(G601),G601&gt;0),LOG10(G601)*'Method'!$B$8,"")</x:f>
        <x:v>3.773862501944568</x:v>
      </x:c>
      <x:c r="W601" s="14" t="n">
        <x:f>IF(AND(ISNUMBER(I601),I601&gt;0),LOG10(I601)*'Method'!$B$9,"")</x:f>
        <x:v>2.472488566262728</x:v>
      </x:c>
      <x:c r="X601" s="10" t="str">
        <x:f>IF(ISNUMBER(J601),SUM(G601,I601),"")</x:f>
      </x:c>
      <x:c r="Y601" s="10" t="str">
        <x:f>IF(ISNUMBER(K601),COUNTIFS($K$7:$K$1929,"&gt;"&amp;K601)+1,"")</x:f>
      </x:c>
      <x:c r="Z601" s="9" t="str"/>
      <x:c r="AA601" s="15" t="n">
        <x:v>46108</x:v>
      </x:c>
      <x:c r="AB601" s="9" t="str">
        <x:v>Unknown</x:v>
      </x:c>
    </x:row>
    <x:row r="602" ht="50" customHeight="1">
      <x:c r="A602" s="10" t="n">
        <x:f>IF(ISNUMBER(F602),RANK(F602,$F$7:$F$1929,0),"")</x:f>
        <x:v>581</x:v>
      </x:c>
      <x:c r="B602" s="9" t="str">
        <x:v>Diptyque</x:v>
      </x:c>
      <x:c r="C602" s="9" t="str">
        <x:v>Philosykos</x:v>
      </x:c>
      <x:c r="D602" s="9" t="str">
        <x:v>Eau de Toilette</x:v>
      </x:c>
      <x:c r="E602" s="11" t="n">
        <x:v>1996</x:v>
      </x:c>
      <x:c r="F602" s="13" t="n">
        <x:v>8</x:v>
      </x:c>
      <x:c r="G602" s="10" t="n">
        <x:v>1368</x:v>
      </x:c>
      <x:c r="H602" s="12" t="n">
        <x:v>4.25</x:v>
      </x:c>
      <x:c r="I602" s="10" t="n">
        <x:v>3011</x:v>
      </x:c>
      <x:c r="J602" s="12" t="n">
        <x:f>IF(AND(M602="URL identity aligns",ISNUMBER(F602),ISNUMBER(H602),G602&gt;0,I602&gt;0,SUM(V602:W602)&gt;0),(F602*V602+((H602-1)/4*10)*W602)/SUM(V602:W602),"")</x:f>
        <x:v>8.05314033387781</x:v>
      </x:c>
      <x:c r="K602" s="12" t="n">
        <x:f>IF(ISNUMBER(J602),(X602*J602+'Method'!$B$10*'Method'!$B$11)/(X602+'Method'!$B$10),"")</x:f>
        <x:v>8.004652614792365</x:v>
      </x:c>
      <x:c r="L602" s="10" t="n">
        <x:f>IF(ISNUMBER(J602),COUNTIFS($J$7:$J$1929,"&gt;"&amp;J602)+1,"")</x:f>
        <x:v>70</x:v>
      </x:c>
      <x:c r="M602" s="9" t="str">
        <x:v>URL identity aligns</x:v>
      </x:c>
      <x:c r="N602" s="9" t="str">
        <x:v>Brand, name tokens and concentration agree in saved URLs</x:v>
      </x:c>
      <x:c r="O602" s="9" t="str">
        <x:v>https://www.parfumo.com/Perfumes/Diptyque/Philosykos</x:v>
      </x:c>
      <x:c r="P602" s="9" t="str">
        <x:v>https://www.fragrantica.com/perfume/Diptyque/Philosykos-Eau-de-Toilette-72040.html</x:v>
      </x:c>
      <x:c r="Q602" s="9" t="str">
        <x:v>https://media.parfumo.com/perfumes/0c/0c3acc-philosykos-eau-de-toilette-diptyque_1200.jpg?width=720&amp;aspect_ratio=1:1</x:v>
      </x:c>
      <x:c r="R602" s="9" t="str">
        <x:v>https://fimgs.net/mdimg/perfume-thumbs/375x500.72040.jpg</x:v>
      </x:c>
      <x:c r="S602" s="9" t="str">
        <x:v>Philosykos</x:v>
      </x:c>
      <x:c r="T602" s="11" t="str">
        <x:v>1996</x:v>
      </x:c>
      <x:c r="U602" s="10" t="n">
        <x:v>8</x:v>
      </x:c>
      <x:c r="V602" s="14" t="n">
        <x:f>IF(AND(ISNUMBER(G602),G602&gt;0),LOG10(G602)*'Method'!$B$8,"")</x:f>
        <x:v>3.76330331686092</x:v>
      </x:c>
      <x:c r="W602" s="14" t="n">
        <x:f>IF(AND(ISNUMBER(I602),I602&gt;0),LOG10(I602)*'Method'!$B$9,"")</x:f>
        <x:v>2.782968604410208</x:v>
      </x:c>
      <x:c r="X602" s="10" t="n">
        <x:f>IF(ISNUMBER(J602),SUM(G602,I602),"")</x:f>
        <x:v>4379</x:v>
      </x:c>
      <x:c r="Y602" s="10" t="n">
        <x:f>IF(ISNUMBER(K602),COUNTIFS($K$7:$K$1929,"&gt;"&amp;K602)+1,"")</x:f>
        <x:v>51</x:v>
      </x:c>
      <x:c r="Z602" s="9" t="str"/>
      <x:c r="AA602" s="15" t="n">
        <x:v>46108</x:v>
      </x:c>
      <x:c r="AB602" s="9" t="str">
        <x:v>Unknown</x:v>
      </x:c>
    </x:row>
    <x:row r="603" ht="50" customHeight="1">
      <x:c r="A603" s="10" t="n">
        <x:f>IF(ISNUMBER(F603),RANK(F603,$F$7:$F$1929,0),"")</x:f>
        <x:v>581</x:v>
      </x:c>
      <x:c r="B603" s="9" t="str">
        <x:v>Lattafa</x:v>
      </x:c>
      <x:c r="C603" s="9" t="str">
        <x:v>Khamrah Qahwa خمرة</x:v>
      </x:c>
      <x:c r="D603" s="9" t="str">
        <x:v>Parfum</x:v>
      </x:c>
      <x:c r="E603" s="11" t="n">
        <x:v>2023</x:v>
      </x:c>
      <x:c r="F603" s="13" t="n">
        <x:v>8</x:v>
      </x:c>
      <x:c r="G603" s="10" t="n">
        <x:v>1357</x:v>
      </x:c>
      <x:c r="H603" s="12" t="n">
        <x:v>4.38</x:v>
      </x:c>
      <x:c r="I603" s="10" t="n">
        <x:v>13098</x:v>
      </x:c>
      <x:c r="J603" s="12" t="str">
        <x:f>IF(AND(M603="URL identity aligns",ISNUMBER(F603),ISNUMBER(H603),G603&gt;0,I603&gt;0,SUM(V603:W603)&gt;0),(F603*V603+((H603-1)/4*10)*W603)/SUM(V603:W603),"")</x:f>
      </x:c>
      <x:c r="K603" s="12" t="str">
        <x:f>IF(ISNUMBER(J603),(X603*J603+'Method'!$B$10*'Method'!$B$11)/(X603+'Method'!$B$10),"")</x:f>
      </x:c>
      <x:c r="L603" s="10" t="str">
        <x:f>IF(ISNUMBER(J603),COUNTIFS($J$7:$J$1929,"&gt;"&amp;J603)+1,"")</x:f>
      </x:c>
      <x:c r="M603" s="9" t="str">
        <x:v>Review required</x:v>
      </x:c>
      <x:c r="N603" s="9" t="str">
        <x:v>Brand differs between product URLs; Concentration not explicit on both saved identities</x:v>
      </x:c>
      <x:c r="O603" s="9" t="str">
        <x:v>https://www.parfumo.com/Perfumes/Lattafa/khamrah-qahwa</x:v>
      </x:c>
      <x:c r="P603" s="9" t="str">
        <x:v>https://www.fragrantica.com/perfume/Lattafa-Perfumes/Khamrah-Qahwa-88175.html</x:v>
      </x:c>
      <x:c r="Q603" s="9" t="str">
        <x:v>https://media.parfumo.com/perfumes/e9/e963b2-khamrah-qahwa-lattafa_1200.jpg?width=720&amp;aspect_ratio=1:1</x:v>
      </x:c>
      <x:c r="R603" s="9" t="str">
        <x:v>https://fimgs.net/mdimg/perfume-thumbs/375x500.88175.jpg</x:v>
      </x:c>
      <x:c r="S603" s="9" t="str">
        <x:v>Khamrah Qahwa خمرة</x:v>
      </x:c>
      <x:c r="T603" s="11" t="str">
        <x:v>2023</x:v>
      </x:c>
      <x:c r="U603" s="10" t="n">
        <x:v>747</x:v>
      </x:c>
      <x:c r="V603" s="14" t="n">
        <x:f>IF(AND(ISNUMBER(G603),G603&gt;0),LOG10(G603)*'Method'!$B$8,"")</x:f>
        <x:v>3.759095817191688</x:v>
      </x:c>
      <x:c r="W603" s="14" t="n">
        <x:f>IF(AND(ISNUMBER(I603),I603&gt;0),LOG10(I603)*'Method'!$B$9,"")</x:f>
        <x:v>3.293763988874224</x:v>
      </x:c>
      <x:c r="X603" s="10" t="str">
        <x:f>IF(ISNUMBER(J603),SUM(G603,I603),"")</x:f>
      </x:c>
      <x:c r="Y603" s="10" t="str">
        <x:f>IF(ISNUMBER(K603),COUNTIFS($K$7:$K$1929,"&gt;"&amp;K603)+1,"")</x:f>
      </x:c>
      <x:c r="Z603" s="9" t="str"/>
      <x:c r="AA603" s="15" t="n">
        <x:v>46108</x:v>
      </x:c>
      <x:c r="AB603" s="9" t="str">
        <x:v>Unknown</x:v>
      </x:c>
    </x:row>
    <x:row r="604" ht="50" customHeight="1">
      <x:c r="A604" s="10" t="n">
        <x:f>IF(ISNUMBER(F604),RANK(F604,$F$7:$F$1929,0),"")</x:f>
        <x:v>581</x:v>
      </x:c>
      <x:c r="B604" s="9" t="str">
        <x:v>Diptyque</x:v>
      </x:c>
      <x:c r="C604" s="9" t="str">
        <x:v>L'Eau Papier</x:v>
      </x:c>
      <x:c r="D604" s="9" t="str">
        <x:v>Eau de Toilette</x:v>
      </x:c>
      <x:c r="E604" s="11" t="n">
        <x:v>2023</x:v>
      </x:c>
      <x:c r="F604" s="13" t="n">
        <x:v>8</x:v>
      </x:c>
      <x:c r="G604" s="10" t="n">
        <x:v>1344</x:v>
      </x:c>
      <x:c r="H604" s="12" t="n">
        <x:v>4.17</x:v>
      </x:c>
      <x:c r="I604" s="10" t="n">
        <x:v>5573</x:v>
      </x:c>
      <x:c r="J604" s="12" t="str">
        <x:f>IF(AND(M604="URL identity aligns",ISNUMBER(F604),ISNUMBER(H604),G604&gt;0,I604&gt;0,SUM(V604:W604)&gt;0),(F604*V604+((H604-1)/4*10)*W604)/SUM(V604:W604),"")</x:f>
      </x:c>
      <x:c r="K604" s="12" t="str">
        <x:f>IF(ISNUMBER(J604),(X604*J604+'Method'!$B$10*'Method'!$B$11)/(X604+'Method'!$B$10),"")</x:f>
      </x:c>
      <x:c r="L604" s="10" t="str">
        <x:f>IF(ISNUMBER(J604),COUNTIFS($J$7:$J$1929,"&gt;"&amp;J604)+1,"")</x:f>
      </x:c>
      <x:c r="M604" s="9" t="str">
        <x:v>Review required</x:v>
      </x:c>
      <x:c r="N604" s="9" t="str">
        <x:v>Concentration not explicit on both saved identities</x:v>
      </x:c>
      <x:c r="O604" s="9" t="str">
        <x:v>https://www.parfumo.com/Perfumes/Diptyque/l-eau-papier-eau-de-toilette</x:v>
      </x:c>
      <x:c r="P604" s="9" t="str">
        <x:v>https://www.fragrantica.com/perfume/Diptyque/L-Eau-Papier-78658.html</x:v>
      </x:c>
      <x:c r="Q604" s="9" t="str">
        <x:v>https://media.parfumo.com/perfumes/25/2516e1-l-eau-papier-eau-de-toilette-diptyque_1200.jpg?width=720&amp;aspect_ratio=1:1</x:v>
      </x:c>
      <x:c r="R604" s="9" t="str">
        <x:v>https://fimgs.net/mdimg/perfume-thumbs/375x500.78658.jpg</x:v>
      </x:c>
      <x:c r="S604" s="9" t="str">
        <x:v>L'Eau Papier</x:v>
      </x:c>
      <x:c r="T604" s="11" t="str">
        <x:v>2023</x:v>
      </x:c>
      <x:c r="U604" s="10" t="n">
        <x:v>534</x:v>
      </x:c>
      <x:c r="V604" s="14" t="n">
        <x:f>IF(AND(ISNUMBER(G604),G604&gt;0),LOG10(G604)*'Method'!$B$8,"")</x:f>
        <x:v>3.754079122461372</x:v>
      </x:c>
      <x:c r="W604" s="14" t="n">
        <x:f>IF(AND(ISNUMBER(I604),I604&gt;0),LOG10(I604)*'Method'!$B$9,"")</x:f>
        <x:v>2.99687123444496</x:v>
      </x:c>
      <x:c r="X604" s="10" t="str">
        <x:f>IF(ISNUMBER(J604),SUM(G604,I604),"")</x:f>
      </x:c>
      <x:c r="Y604" s="10" t="str">
        <x:f>IF(ISNUMBER(K604),COUNTIFS($K$7:$K$1929,"&gt;"&amp;K604)+1,"")</x:f>
      </x:c>
      <x:c r="Z604" s="9" t="str"/>
      <x:c r="AA604" s="15" t="n">
        <x:v>46108</x:v>
      </x:c>
      <x:c r="AB604" s="9" t="str">
        <x:v>Unknown</x:v>
      </x:c>
    </x:row>
    <x:row r="605" ht="50" customHeight="1">
      <x:c r="A605" s="10" t="n">
        <x:f>IF(ISNUMBER(F605),RANK(F605,$F$7:$F$1929,0),"")</x:f>
        <x:v>581</x:v>
      </x:c>
      <x:c r="B605" s="9" t="str">
        <x:v>Dior</x:v>
      </x:c>
      <x:c r="C605" s="9" t="str">
        <x:v>Homme Sport</x:v>
      </x:c>
      <x:c r="D605" s="9" t="str">
        <x:v>Not recorded</x:v>
      </x:c>
      <x:c r="E605" s="11" t="n">
        <x:v>2021</x:v>
      </x:c>
      <x:c r="F605" s="13" t="n">
        <x:v>8</x:v>
      </x:c>
      <x:c r="G605" s="10" t="n">
        <x:v>1273</x:v>
      </x:c>
      <x:c r="H605" s="12" t="n">
        <x:v>4.37</x:v>
      </x:c>
      <x:c r="I605" s="10" t="n">
        <x:v>5759</x:v>
      </x:c>
      <x:c r="J605" s="12" t="str">
        <x:f>IF(AND(M605="URL identity aligns",ISNUMBER(F605),ISNUMBER(H605),G605&gt;0,I605&gt;0,SUM(V605:W605)&gt;0),(F605*V605+((H605-1)/4*10)*W605)/SUM(V605:W605),"")</x:f>
      </x:c>
      <x:c r="K605" s="12" t="str">
        <x:f>IF(ISNUMBER(J605),(X605*J605+'Method'!$B$10*'Method'!$B$11)/(X605+'Method'!$B$10),"")</x:f>
      </x:c>
      <x:c r="L605" s="10" t="str">
        <x:f>IF(ISNUMBER(J605),COUNTIFS($J$7:$J$1929,"&gt;"&amp;J605)+1,"")</x:f>
      </x:c>
      <x:c r="M605" s="9" t="str">
        <x:v>Review required</x:v>
      </x:c>
      <x:c r="N605" s="9" t="str">
        <x:v>Concentration not explicit on both saved identities</x:v>
      </x:c>
      <x:c r="O605" s="9" t="str">
        <x:v>https://www.parfumo.com/Perfumes/Dior/dior-homme-sport-2021</x:v>
      </x:c>
      <x:c r="P605" s="9" t="str">
        <x:v>https://www.fragrantica.com/perfume/Dior/Dior-Homme-Sport-2021-71326.html</x:v>
      </x:c>
      <x:c r="Q605" s="9" t="str">
        <x:v>https://media.parfumo.com/perfumes/4b/4bcaa1-dior-homme-sport-2021-dior_1200.jpg?width=720&amp;aspect_ratio=1:1</x:v>
      </x:c>
      <x:c r="R605" s="9" t="str">
        <x:v>https://fimgs.net/mdimg/perfume-thumbs/375x500.71326.jpg</x:v>
      </x:c>
      <x:c r="S605" s="9" t="str">
        <x:v>Homme Sport</x:v>
      </x:c>
      <x:c r="T605" s="11" t="str">
        <x:v>2021</x:v>
      </x:c>
      <x:c r="U605" s="10" t="n">
        <x:v>20</x:v>
      </x:c>
      <x:c r="V605" s="14" t="n">
        <x:f>IF(AND(ISNUMBER(G605),G605&gt;0),LOG10(G605)*'Method'!$B$8,"")</x:f>
        <x:v>3.725794084384392</x:v>
      </x:c>
      <x:c r="W605" s="14" t="n">
        <x:f>IF(AND(ISNUMBER(I605),I605&gt;0),LOG10(I605)*'Method'!$B$9,"")</x:f>
        <x:v>3.0082776628239283</x:v>
      </x:c>
      <x:c r="X605" s="10" t="str">
        <x:f>IF(ISNUMBER(J605),SUM(G605,I605),"")</x:f>
      </x:c>
      <x:c r="Y605" s="10" t="str">
        <x:f>IF(ISNUMBER(K605),COUNTIFS($K$7:$K$1929,"&gt;"&amp;K605)+1,"")</x:f>
      </x:c>
      <x:c r="Z605" s="9" t="str"/>
      <x:c r="AA605" s="15" t="n">
        <x:v>46108</x:v>
      </x:c>
      <x:c r="AB605" s="9" t="str">
        <x:v>Unknown</x:v>
      </x:c>
    </x:row>
    <x:row r="606" ht="50" customHeight="1">
      <x:c r="A606" s="10" t="n">
        <x:f>IF(ISNUMBER(F606),RANK(F606,$F$7:$F$1929,0),"")</x:f>
        <x:v>581</x:v>
      </x:c>
      <x:c r="B606" s="9" t="str">
        <x:v>Acqua di Parma</x:v>
      </x:c>
      <x:c r="C606" s="9" t="str">
        <x:v>Bergamotto di Calabria</x:v>
      </x:c>
      <x:c r="D606" s="9" t="str">
        <x:v>Not recorded</x:v>
      </x:c>
      <x:c r="E606" s="11" t="n">
        <x:v>2010</x:v>
      </x:c>
      <x:c r="F606" s="13" t="n">
        <x:v>8</x:v>
      </x:c>
      <x:c r="G606" s="10" t="n">
        <x:v>1261</x:v>
      </x:c>
      <x:c r="H606" s="12" t="n">
        <x:v>4.13</x:v>
      </x:c>
      <x:c r="I606" s="10" t="n">
        <x:v>2731</x:v>
      </x:c>
      <x:c r="J606" s="12" t="str">
        <x:f>IF(AND(M606="URL identity aligns",ISNUMBER(F606),ISNUMBER(H606),G606&gt;0,I606&gt;0,SUM(V606:W606)&gt;0),(F606*V606+((H606-1)/4*10)*W606)/SUM(V606:W606),"")</x:f>
      </x:c>
      <x:c r="K606" s="12" t="str">
        <x:f>IF(ISNUMBER(J606),(X606*J606+'Method'!$B$10*'Method'!$B$11)/(X606+'Method'!$B$10),"")</x:f>
      </x:c>
      <x:c r="L606" s="10" t="str">
        <x:f>IF(ISNUMBER(J606),COUNTIFS($J$7:$J$1929,"&gt;"&amp;J606)+1,"")</x:f>
      </x:c>
      <x:c r="M606" s="9" t="str">
        <x:v>Review required</x:v>
      </x:c>
      <x:c r="N606" s="9" t="str">
        <x:v>Product, variant, gender or year terms differ between URLs; Concentration not explicit on both saved identities</x:v>
      </x:c>
      <x:c r="O606" s="9" t="str">
        <x:v>https://www.parfumo.com/Perfumes/Acqua_di_Parma/bergamotto-di-calabria</x:v>
      </x:c>
      <x:c r="P606" s="9" t="str">
        <x:v>https://www.fragrantica.com/perfume/Acqua-di-Parma/Acqua-di-Parma-Blu-Mediterraneo-Bergamotto-di-Calabria-7826.html</x:v>
      </x:c>
      <x:c r="Q606" s="9" t="str">
        <x:v>https://media.parfumo.com/perfumes/ff/ffff7a-bergamotto-di-calabria-acqua-di-parma_1200.jpg?width=720&amp;aspect_ratio=1:1</x:v>
      </x:c>
      <x:c r="R606" s="9" t="str">
        <x:v>https://fimgs.net/mdimg/perfume-thumbs/375x500.7826.jpg</x:v>
      </x:c>
      <x:c r="S606" s="9" t="str">
        <x:v>Bergamotto di Calabria</x:v>
      </x:c>
      <x:c r="T606" s="11" t="str">
        <x:v>2010</x:v>
      </x:c>
      <x:c r="U606" s="10" t="n">
        <x:v>618</x:v>
      </x:c>
      <x:c r="V606" s="14" t="n">
        <x:f>IF(AND(ISNUMBER(G606),G606&gt;0),LOG10(G606)*'Method'!$B$8,"")</x:f>
        <x:v>3.7208581038876956</x:v>
      </x:c>
      <x:c r="W606" s="14" t="n">
        <x:f>IF(AND(ISNUMBER(I606),I606&gt;0),LOG10(I606)*'Method'!$B$9,"")</x:f>
        <x:v>2.7490573601117845</x:v>
      </x:c>
      <x:c r="X606" s="10" t="str">
        <x:f>IF(ISNUMBER(J606),SUM(G606,I606),"")</x:f>
      </x:c>
      <x:c r="Y606" s="10" t="str">
        <x:f>IF(ISNUMBER(K606),COUNTIFS($K$7:$K$1929,"&gt;"&amp;K606)+1,"")</x:f>
      </x:c>
      <x:c r="Z606" s="9" t="str"/>
      <x:c r="AA606" s="15" t="n">
        <x:v>46108</x:v>
      </x:c>
      <x:c r="AB606" s="9" t="str">
        <x:v>Unknown</x:v>
      </x:c>
    </x:row>
    <x:row r="607" ht="50" customHeight="1">
      <x:c r="A607" s="10" t="n">
        <x:f>IF(ISNUMBER(F607),RANK(F607,$F$7:$F$1929,0),"")</x:f>
        <x:v>581</x:v>
      </x:c>
      <x:c r="B607" s="9" t="str">
        <x:v>Guerlain</x:v>
      </x:c>
      <x:c r="C607" s="9" t="str">
        <x:v>Habit Rouge</x:v>
      </x:c>
      <x:c r="D607" s="9" t="str">
        <x:v>Eau de Toilette</x:v>
      </x:c>
      <x:c r="E607" s="11" t="n">
        <x:v>1965</x:v>
      </x:c>
      <x:c r="F607" s="13" t="n">
        <x:v>8</x:v>
      </x:c>
      <x:c r="G607" s="10" t="n">
        <x:v>1211</x:v>
      </x:c>
      <x:c r="H607" s="12" t="n">
        <x:v>4.31</x:v>
      </x:c>
      <x:c r="I607" s="10" t="n">
        <x:v>1587</x:v>
      </x:c>
      <x:c r="J607" s="12" t="str">
        <x:f>IF(AND(M607="URL identity aligns",ISNUMBER(F607),ISNUMBER(H607),G607&gt;0,I607&gt;0,SUM(V607:W607)&gt;0),(F607*V607+((H607-1)/4*10)*W607)/SUM(V607:W607),"")</x:f>
      </x:c>
      <x:c r="K607" s="12" t="str">
        <x:f>IF(ISNUMBER(J607),(X607*J607+'Method'!$B$10*'Method'!$B$11)/(X607+'Method'!$B$10),"")</x:f>
      </x:c>
      <x:c r="L607" s="10" t="str">
        <x:f>IF(ISNUMBER(J607),COUNTIFS($J$7:$J$1929,"&gt;"&amp;J607)+1,"")</x:f>
      </x:c>
      <x:c r="M607" s="9" t="str">
        <x:v>Review required</x:v>
      </x:c>
      <x:c r="N607" s="9" t="str">
        <x:v>Fragrantica URL assigned to more than one Parfumo product; Concentration differs between product URLs</x:v>
      </x:c>
      <x:c r="O607" s="9" t="str">
        <x:v>https://www.parfumo.com/Perfumes/Guerlain/Habit_Rouge</x:v>
      </x:c>
      <x:c r="P607" s="9" t="str">
        <x:v>https://www.fragrantica.com/perfume/Guerlain/Habit-Rouge-Parfum-90802.html</x:v>
      </x:c>
      <x:c r="Q607" s="9" t="str">
        <x:v>https://media.parfumo.com/perfumes/51/51ea03-habit-rouge-eau-de-toilette-guerlain_1200.jpg?width=720&amp;aspect_ratio=1:1</x:v>
      </x:c>
      <x:c r="R607" s="9" t="str">
        <x:v>https://fimgs.net/mdimg/perfume-thumbs/375x500.90802.jpg</x:v>
      </x:c>
      <x:c r="S607" s="9" t="str">
        <x:v>Habit Rouge</x:v>
      </x:c>
      <x:c r="T607" s="11" t="str">
        <x:v>1965</x:v>
      </x:c>
      <x:c r="U607" s="10" t="n">
        <x:v>1830</x:v>
      </x:c>
      <x:c r="V607" s="14" t="n">
        <x:f>IF(AND(ISNUMBER(G607),G607&gt;0),LOG10(G607)*'Method'!$B$8,"")</x:f>
        <x:v>3.69977297177166</x:v>
      </x:c>
      <x:c r="W607" s="14" t="n">
        <x:f>IF(AND(ISNUMBER(I607),I607&gt;0),LOG10(I607)*'Method'!$B$9,"")</x:f>
        <x:v>2.56046154140388</x:v>
      </x:c>
      <x:c r="X607" s="10" t="str">
        <x:f>IF(ISNUMBER(J607),SUM(G607,I607),"")</x:f>
      </x:c>
      <x:c r="Y607" s="10" t="str">
        <x:f>IF(ISNUMBER(K607),COUNTIFS($K$7:$K$1929,"&gt;"&amp;K607)+1,"")</x:f>
      </x:c>
      <x:c r="Z607" s="9" t="str"/>
      <x:c r="AA607" s="15" t="n">
        <x:v>46108</x:v>
      </x:c>
      <x:c r="AB607" s="9" t="str">
        <x:v>Unknown</x:v>
      </x:c>
    </x:row>
    <x:row r="608" ht="50" customHeight="1">
      <x:c r="A608" s="10" t="n">
        <x:f>IF(ISNUMBER(F608),RANK(F608,$F$7:$F$1929,0),"")</x:f>
        <x:v>581</x:v>
      </x:c>
      <x:c r="B608" s="9" t="str">
        <x:v>Maison Francis Kurkdjian</x:v>
      </x:c>
      <x:c r="C608" s="9" t="str">
        <x:v>Amyris Homme</x:v>
      </x:c>
      <x:c r="D608" s="9" t="str">
        <x:v>Eau de Toilette</x:v>
      </x:c>
      <x:c r="E608" s="11" t="n">
        <x:v>2012</x:v>
      </x:c>
      <x:c r="F608" s="13" t="n">
        <x:v>8</x:v>
      </x:c>
      <x:c r="G608" s="10" t="n">
        <x:v>1187</x:v>
      </x:c>
      <x:c r="H608" s="12" t="n">
        <x:v>4.16</x:v>
      </x:c>
      <x:c r="I608" s="10" t="n">
        <x:v>2615</x:v>
      </x:c>
      <x:c r="J608" s="12" t="str">
        <x:f>IF(AND(M608="URL identity aligns",ISNUMBER(F608),ISNUMBER(H608),G608&gt;0,I608&gt;0,SUM(V608:W608)&gt;0),(F608*V608+((H608-1)/4*10)*W608)/SUM(V608:W608),"")</x:f>
      </x:c>
      <x:c r="K608" s="12" t="str">
        <x:f>IF(ISNUMBER(J608),(X608*J608+'Method'!$B$10*'Method'!$B$11)/(X608+'Method'!$B$10),"")</x:f>
      </x:c>
      <x:c r="L608" s="10" t="str">
        <x:f>IF(ISNUMBER(J608),COUNTIFS($J$7:$J$1929,"&gt;"&amp;J608)+1,"")</x:f>
      </x:c>
      <x:c r="M608" s="9" t="str">
        <x:v>Review required</x:v>
      </x:c>
      <x:c r="N608" s="9" t="str">
        <x:v>Concentration not explicit on both saved identities</x:v>
      </x:c>
      <x:c r="O608" s="9" t="str">
        <x:v>https://www.parfumo.com/Perfumes/Maison_Francis_Kurkdjian/Amyris_homme</x:v>
      </x:c>
      <x:c r="P608" s="9" t="str">
        <x:v>https://www.fragrantica.com/perfume/Maison-Francis-Kurkdjian/Amyris-Homme-15566.html</x:v>
      </x:c>
      <x:c r="Q608" s="9" t="str">
        <x:v>https://media.parfumo.com/perfumes/f8/f8efac-amyris-homme-eau-de-toilette-maison-francis-kurkdjian_1200.jpg?width=720&amp;aspect_ratio=1:1</x:v>
      </x:c>
      <x:c r="R608" s="9" t="str">
        <x:v>https://fimgs.net/mdimg/perfume-thumbs/375x500.15566.jpg</x:v>
      </x:c>
      <x:c r="S608" s="9" t="str">
        <x:v>Amyris Homme</x:v>
      </x:c>
      <x:c r="T608" s="11" t="str">
        <x:v>2012</x:v>
      </x:c>
      <x:c r="U608" s="10" t="n">
        <x:v>1859</x:v>
      </x:c>
      <x:c r="V608" s="14" t="n">
        <x:f>IF(AND(ISNUMBER(G608),G608&gt;0),LOG10(G608)*'Method'!$B$8,"")</x:f>
        <x:v>3.689340862745508</x:v>
      </x:c>
      <x:c r="W608" s="14" t="n">
        <x:f>IF(AND(ISNUMBER(I608),I608&gt;0),LOG10(I608)*'Method'!$B$9,"")</x:f>
        <x:v>2.733977354562632</x:v>
      </x:c>
      <x:c r="X608" s="10" t="str">
        <x:f>IF(ISNUMBER(J608),SUM(G608,I608),"")</x:f>
      </x:c>
      <x:c r="Y608" s="10" t="str">
        <x:f>IF(ISNUMBER(K608),COUNTIFS($K$7:$K$1929,"&gt;"&amp;K608)+1,"")</x:f>
      </x:c>
      <x:c r="Z608" s="9" t="str"/>
      <x:c r="AA608" s="15" t="n">
        <x:v>46108</x:v>
      </x:c>
      <x:c r="AB608" s="9" t="str">
        <x:v>Unknown</x:v>
      </x:c>
    </x:row>
    <x:row r="609" ht="50" customHeight="1">
      <x:c r="A609" s="10" t="n">
        <x:f>IF(ISNUMBER(F609),RANK(F609,$F$7:$F$1929,0),"")</x:f>
        <x:v>581</x:v>
      </x:c>
      <x:c r="B609" s="9" t="str">
        <x:v>Xerjoff</x:v>
      </x:c>
      <x:c r="C609" s="9" t="str">
        <x:v>Apollonia</x:v>
      </x:c>
      <x:c r="D609" s="9" t="str">
        <x:v>Not recorded</x:v>
      </x:c>
      <x:c r="E609" s="11" t="n">
        <x:v>2019</x:v>
      </x:c>
      <x:c r="F609" s="13" t="n">
        <x:v>8</x:v>
      </x:c>
      <x:c r="G609" s="10" t="n">
        <x:v>1173</x:v>
      </x:c>
      <x:c r="H609" s="12" t="n">
        <x:v>4.14</x:v>
      </x:c>
      <x:c r="I609" s="10" t="n">
        <x:v>1552</x:v>
      </x:c>
      <x:c r="J609" s="12" t="str">
        <x:f>IF(AND(M609="URL identity aligns",ISNUMBER(F609),ISNUMBER(H609),G609&gt;0,I609&gt;0,SUM(V609:W609)&gt;0),(F609*V609+((H609-1)/4*10)*W609)/SUM(V609:W609),"")</x:f>
      </x:c>
      <x:c r="K609" s="12" t="str">
        <x:f>IF(ISNUMBER(J609),(X609*J609+'Method'!$B$10*'Method'!$B$11)/(X609+'Method'!$B$10),"")</x:f>
      </x:c>
      <x:c r="L609" s="10" t="str">
        <x:f>IF(ISNUMBER(J609),COUNTIFS($J$7:$J$1929,"&gt;"&amp;J609)+1,"")</x:f>
      </x:c>
      <x:c r="M609" s="9" t="str">
        <x:v>Review required</x:v>
      </x:c>
      <x:c r="N609" s="9" t="str">
        <x:v>Concentration not explicit on both saved identities</x:v>
      </x:c>
      <x:c r="O609" s="9" t="str">
        <x:v>https://www.parfumo.com/Perfumes/Xerjoff/apollonia</x:v>
      </x:c>
      <x:c r="P609" s="9" t="str">
        <x:v>https://www.fragrantica.com/perfume/Xerjoff/Apollonia-55970.html</x:v>
      </x:c>
      <x:c r="Q609" s="9" t="str">
        <x:v>https://media.parfumo.com/perfumes/75/755681-apollonia-xerjoff_1200.jpg?width=720&amp;aspect_ratio=1:1</x:v>
      </x:c>
      <x:c r="R609" s="9" t="str">
        <x:v>https://fimgs.net/mdimg/perfume-thumbs/375x500.55970.jpg</x:v>
      </x:c>
      <x:c r="S609" s="9" t="str">
        <x:v>Apollonia</x:v>
      </x:c>
      <x:c r="T609" s="11" t="str">
        <x:v>2019</x:v>
      </x:c>
      <x:c r="U609" s="10" t="n">
        <x:v>942</x:v>
      </x:c>
      <x:c r="V609" s="14" t="n">
        <x:f>IF(AND(ISNUMBER(G609),G609&gt;0),LOG10(G609)*'Method'!$B$8,"")</x:f>
        <x:v>3.683157614538636</x:v>
      </x:c>
      <x:c r="W609" s="14" t="n">
        <x:f>IF(AND(ISNUMBER(I609),I609&gt;0),LOG10(I609)*'Method'!$B$9,"")</x:f>
        <x:v>2.5527133735377365</x:v>
      </x:c>
      <x:c r="X609" s="10" t="str">
        <x:f>IF(ISNUMBER(J609),SUM(G609,I609),"")</x:f>
      </x:c>
      <x:c r="Y609" s="10" t="str">
        <x:f>IF(ISNUMBER(K609),COUNTIFS($K$7:$K$1929,"&gt;"&amp;K609)+1,"")</x:f>
      </x:c>
      <x:c r="Z609" s="9" t="str"/>
      <x:c r="AA609" s="15" t="n">
        <x:v>46108</x:v>
      </x:c>
      <x:c r="AB609" s="9" t="str">
        <x:v>Unknown</x:v>
      </x:c>
    </x:row>
    <x:row r="610" ht="50" customHeight="1">
      <x:c r="A610" s="10" t="n">
        <x:f>IF(ISNUMBER(F610),RANK(F610,$F$7:$F$1929,0),"")</x:f>
        <x:v>581</x:v>
      </x:c>
      <x:c r="B610" s="9" t="str">
        <x:v>Azzaro</x:v>
      </x:c>
      <x:c r="C610" s="9" t="str">
        <x:v>The Most Wanted</x:v>
      </x:c>
      <x:c r="D610" s="9" t="str">
        <x:v>Eau de Parfum Intense</x:v>
      </x:c>
      <x:c r="E610" s="11" t="n">
        <x:v>2021</x:v>
      </x:c>
      <x:c r="F610" s="13" t="n">
        <x:v>8</x:v>
      </x:c>
      <x:c r="G610" s="10" t="n">
        <x:v>1162</x:v>
      </x:c>
      <x:c r="H610" s="12" t="n">
        <x:v>4.58</x:v>
      </x:c>
      <x:c r="I610" s="10" t="n">
        <x:v>10571</x:v>
      </x:c>
      <x:c r="J610" s="12" t="str">
        <x:f>IF(AND(M610="URL identity aligns",ISNUMBER(F610),ISNUMBER(H610),G610&gt;0,I610&gt;0,SUM(V610:W610)&gt;0),(F610*V610+((H610-1)/4*10)*W610)/SUM(V610:W610),"")</x:f>
      </x:c>
      <x:c r="K610" s="12" t="str">
        <x:f>IF(ISNUMBER(J610),(X610*J610+'Method'!$B$10*'Method'!$B$11)/(X610+'Method'!$B$10),"")</x:f>
      </x:c>
      <x:c r="L610" s="10" t="str">
        <x:f>IF(ISNUMBER(J610),COUNTIFS($J$7:$J$1929,"&gt;"&amp;J610)+1,"")</x:f>
      </x:c>
      <x:c r="M610" s="9" t="str">
        <x:v>Review required</x:v>
      </x:c>
      <x:c r="N610" s="9" t="str">
        <x:v>Product, variant, gender or year terms differ between URLs; Concentration not explicit on both saved identities</x:v>
      </x:c>
      <x:c r="O610" s="9" t="str">
        <x:v>https://www.parfumo.com/Perfumes/Azzaro/the-most-wanted-eau-de-parfum-intense</x:v>
      </x:c>
      <x:c r="P610" s="9" t="str">
        <x:v>https://www.fragrantica.com/perfume/Azzaro/The-Most-Wanted-66826.html</x:v>
      </x:c>
      <x:c r="Q610" s="9" t="str">
        <x:v>https://media.parfumo.com/perfumes/93/93509c-the-most-wanted-azzaro_1200.jpg?width=480&amp;aspect_ratio=1:1</x:v>
      </x:c>
      <x:c r="R610" s="9" t="str">
        <x:v>https://fimgs.net/mdimg/perfume-thumbs/375x500.66826.jpg</x:v>
      </x:c>
      <x:c r="S610" s="9" t="str">
        <x:v>The Most Wanted</x:v>
      </x:c>
      <x:c r="T610" s="11" t="str">
        <x:v>2021</x:v>
      </x:c>
      <x:c r="U610" s="10" t="n">
        <x:v>1772</x:v>
      </x:c>
      <x:c r="V610" s="14" t="n">
        <x:f>IF(AND(ISNUMBER(G610),G610&gt;0),LOG10(G610)*'Method'!$B$8,"")</x:f>
        <x:v>3.678247353665172</x:v>
      </x:c>
      <x:c r="W610" s="14" t="n">
        <x:f>IF(AND(ISNUMBER(I610),I610&gt;0),LOG10(I610)*'Method'!$B$9,"")</x:f>
        <x:v>3.219292858261416</x:v>
      </x:c>
      <x:c r="X610" s="10" t="str">
        <x:f>IF(ISNUMBER(J610),SUM(G610,I610),"")</x:f>
      </x:c>
      <x:c r="Y610" s="10" t="str">
        <x:f>IF(ISNUMBER(K610),COUNTIFS($K$7:$K$1929,"&gt;"&amp;K610)+1,"")</x:f>
      </x:c>
      <x:c r="Z610" s="9" t="str"/>
      <x:c r="AA610" s="15" t="n">
        <x:v>46108</x:v>
      </x:c>
      <x:c r="AB610" s="9" t="str">
        <x:v>Unknown</x:v>
      </x:c>
    </x:row>
    <x:row r="611" ht="50" customHeight="1">
      <x:c r="A611" s="10" t="n">
        <x:f>IF(ISNUMBER(F611),RANK(F611,$F$7:$F$1929,0),"")</x:f>
        <x:v>581</x:v>
      </x:c>
      <x:c r="B611" s="9" t="str">
        <x:v>Chanel</x:v>
      </x:c>
      <x:c r="C611" s="9" t="str">
        <x:v>Allure Homme</x:v>
      </x:c>
      <x:c r="D611" s="9" t="str">
        <x:v>Eau de Toilette</x:v>
      </x:c>
      <x:c r="E611" s="11" t="n">
        <x:v>1999</x:v>
      </x:c>
      <x:c r="F611" s="13" t="n">
        <x:v>8</x:v>
      </x:c>
      <x:c r="G611" s="10" t="n">
        <x:v>1158</x:v>
      </x:c>
      <x:c r="H611" s="12" t="n">
        <x:v>4.32</x:v>
      </x:c>
      <x:c r="I611" s="10" t="n">
        <x:v>6939</x:v>
      </x:c>
      <x:c r="J611" s="12" t="str">
        <x:f>IF(AND(M611="URL identity aligns",ISNUMBER(F611),ISNUMBER(H611),G611&gt;0,I611&gt;0,SUM(V611:W611)&gt;0),(F611*V611+((H611-1)/4*10)*W611)/SUM(V611:W611),"")</x:f>
      </x:c>
      <x:c r="K611" s="12" t="str">
        <x:f>IF(ISNUMBER(J611),(X611*J611+'Method'!$B$10*'Method'!$B$11)/(X611+'Method'!$B$10),"")</x:f>
      </x:c>
      <x:c r="L611" s="10" t="str">
        <x:f>IF(ISNUMBER(J611),COUNTIFS($J$7:$J$1929,"&gt;"&amp;J611)+1,"")</x:f>
      </x:c>
      <x:c r="M611" s="9" t="str">
        <x:v>Review required</x:v>
      </x:c>
      <x:c r="N611" s="9" t="str">
        <x:v>Concentration not explicit on both saved identities</x:v>
      </x:c>
      <x:c r="O611" s="9" t="str">
        <x:v>https://www.parfumo.com/Perfumes/Chanel/Allure_Homme</x:v>
      </x:c>
      <x:c r="P611" s="9" t="str">
        <x:v>https://www.fragrantica.com/perfume/Chanel/Allure-Homme-523.html</x:v>
      </x:c>
      <x:c r="Q611" s="9" t="str">
        <x:v>https://media.parfumo.com/perfumes/3c/3c80d4-allure-homme-eau-de-toilette-chanel_1200.jpg?width=240&amp;aspect_ratio=1:1</x:v>
      </x:c>
      <x:c r="R611" s="9" t="str">
        <x:v>https://fimgs.net/mdimg/perfume-thumbs/375x500.523.jpg</x:v>
      </x:c>
      <x:c r="S611" s="9" t="str">
        <x:v>Allure Homme</x:v>
      </x:c>
      <x:c r="T611" s="11" t="str">
        <x:v>1999</x:v>
      </x:c>
      <x:c r="U611" s="10" t="n">
        <x:v>982</x:v>
      </x:c>
      <x:c r="V611" s="14" t="n">
        <x:f>IF(AND(ISNUMBER(G611),G611&gt;0),LOG10(G611)*'Method'!$B$8,"")</x:f>
        <x:v>3.6764502712697036</x:v>
      </x:c>
      <x:c r="W611" s="14" t="n">
        <x:f>IF(AND(ISNUMBER(I611),I611&gt;0),LOG10(I611)*'Method'!$B$9,"")</x:f>
        <x:v>3.0730375099922242</x:v>
      </x:c>
      <x:c r="X611" s="10" t="str">
        <x:f>IF(ISNUMBER(J611),SUM(G611,I611),"")</x:f>
      </x:c>
      <x:c r="Y611" s="10" t="str">
        <x:f>IF(ISNUMBER(K611),COUNTIFS($K$7:$K$1929,"&gt;"&amp;K611)+1,"")</x:f>
      </x:c>
      <x:c r="Z611" s="9" t="str"/>
      <x:c r="AA611" s="15" t="n">
        <x:v>46108</x:v>
      </x:c>
      <x:c r="AB611" s="9" t="str">
        <x:v>Unknown</x:v>
      </x:c>
    </x:row>
    <x:row r="612" ht="50" customHeight="1">
      <x:c r="A612" s="10" t="n">
        <x:f>IF(ISNUMBER(F612),RANK(F612,$F$7:$F$1929,0),"")</x:f>
        <x:v>581</x:v>
      </x:c>
      <x:c r="B612" s="9" t="str">
        <x:v>Rasasi</x:v>
      </x:c>
      <x:c r="C612" s="9" t="str">
        <x:v>La Yuqawam pour Homme</x:v>
      </x:c>
      <x:c r="D612" s="9" t="str">
        <x:v>Not recorded</x:v>
      </x:c>
      <x:c r="E612" s="11" t="n">
        <x:v>2012</x:v>
      </x:c>
      <x:c r="F612" s="13" t="n">
        <x:v>8</x:v>
      </x:c>
      <x:c r="G612" s="10" t="n">
        <x:v>1158</x:v>
      </x:c>
      <x:c r="H612" s="12" t="n">
        <x:v>4.4</x:v>
      </x:c>
      <x:c r="I612" s="10" t="n">
        <x:v>3827</x:v>
      </x:c>
      <x:c r="J612" s="12" t="str">
        <x:f>IF(AND(M612="URL identity aligns",ISNUMBER(F612),ISNUMBER(H612),G612&gt;0,I612&gt;0,SUM(V612:W612)&gt;0),(F612*V612+((H612-1)/4*10)*W612)/SUM(V612:W612),"")</x:f>
      </x:c>
      <x:c r="K612" s="12" t="str">
        <x:f>IF(ISNUMBER(J612),(X612*J612+'Method'!$B$10*'Method'!$B$11)/(X612+'Method'!$B$10),"")</x:f>
      </x:c>
      <x:c r="L612" s="10" t="str">
        <x:f>IF(ISNUMBER(J612),COUNTIFS($J$7:$J$1929,"&gt;"&amp;J612)+1,"")</x:f>
      </x:c>
      <x:c r="M612" s="9" t="str">
        <x:v>Review required</x:v>
      </x:c>
      <x:c r="N612" s="9" t="str">
        <x:v>Product, variant, gender or year terms differ between URLs; Concentration not explicit on both saved identities</x:v>
      </x:c>
      <x:c r="O612" s="9" t="str">
        <x:v>https://www.parfumo.com/Perfumes/Rasasi/La_Yuqawam_pour_Homme</x:v>
      </x:c>
      <x:c r="P612" s="9" t="str">
        <x:v>https://www.fragrantica.com/perfume/Rasasi/La-Yuqawam-Homme-19668.html</x:v>
      </x:c>
      <x:c r="Q612" s="9" t="str">
        <x:v>https://media.parfumo.com/perfumes/9e/9efa96-la-yuqawam-pour-homme-rasasi_1200.jpg?width=720&amp;aspect_ratio=1:1</x:v>
      </x:c>
      <x:c r="R612" s="9" t="str">
        <x:v>https://fimgs.net/mdimg/perfume-thumbs/375x500.19668.jpg</x:v>
      </x:c>
      <x:c r="S612" s="9" t="str">
        <x:v>La Yuqawam pour Homme</x:v>
      </x:c>
      <x:c r="T612" s="11" t="str">
        <x:v>2012</x:v>
      </x:c>
      <x:c r="U612" s="10" t="n">
        <x:v>898</x:v>
      </x:c>
      <x:c r="V612" s="14" t="n">
        <x:f>IF(AND(ISNUMBER(G612),G612&gt;0),LOG10(G612)*'Method'!$B$8,"")</x:f>
        <x:v>3.6764502712697036</x:v>
      </x:c>
      <x:c r="W612" s="14" t="n">
        <x:f>IF(AND(ISNUMBER(I612),I612&gt;0),LOG10(I612)*'Method'!$B$9,"")</x:f>
        <x:v>2.8662867697796</x:v>
      </x:c>
      <x:c r="X612" s="10" t="str">
        <x:f>IF(ISNUMBER(J612),SUM(G612,I612),"")</x:f>
      </x:c>
      <x:c r="Y612" s="10" t="str">
        <x:f>IF(ISNUMBER(K612),COUNTIFS($K$7:$K$1929,"&gt;"&amp;K612)+1,"")</x:f>
      </x:c>
      <x:c r="Z612" s="9" t="str"/>
      <x:c r="AA612" s="15" t="n">
        <x:v>46108</x:v>
      </x:c>
      <x:c r="AB612" s="9" t="str">
        <x:v>Unknown</x:v>
      </x:c>
    </x:row>
    <x:row r="613" ht="50" customHeight="1">
      <x:c r="A613" s="10" t="n">
        <x:f>IF(ISNUMBER(F613),RANK(F613,$F$7:$F$1929,0),"")</x:f>
        <x:v>581</x:v>
      </x:c>
      <x:c r="B613" s="9" t="str">
        <x:v>BDK Parfums</x:v>
      </x:c>
      <x:c r="C613" s="9" t="str">
        <x:v>Velvet Tonka</x:v>
      </x:c>
      <x:c r="D613" s="9" t="str">
        <x:v>Parfum</x:v>
      </x:c>
      <x:c r="E613" s="11" t="n">
        <x:v>2021</x:v>
      </x:c>
      <x:c r="F613" s="13" t="n">
        <x:v>8</x:v>
      </x:c>
      <x:c r="G613" s="10" t="n">
        <x:v>1154</x:v>
      </x:c>
      <x:c r="H613" s="12" t="n">
        <x:v>3.74</x:v>
      </x:c>
      <x:c r="I613" s="10" t="n">
        <x:v>2216</x:v>
      </x:c>
      <x:c r="J613" s="12" t="str">
        <x:f>IF(AND(M613="URL identity aligns",ISNUMBER(F613),ISNUMBER(H613),G613&gt;0,I613&gt;0,SUM(V613:W613)&gt;0),(F613*V613+((H613-1)/4*10)*W613)/SUM(V613:W613),"")</x:f>
      </x:c>
      <x:c r="K613" s="12" t="str">
        <x:f>IF(ISNUMBER(J613),(X613*J613+'Method'!$B$10*'Method'!$B$11)/(X613+'Method'!$B$10),"")</x:f>
      </x:c>
      <x:c r="L613" s="10" t="str">
        <x:f>IF(ISNUMBER(J613),COUNTIFS($J$7:$J$1929,"&gt;"&amp;J613)+1,"")</x:f>
      </x:c>
      <x:c r="M613" s="9" t="str">
        <x:v>Review required</x:v>
      </x:c>
      <x:c r="N613" s="9" t="str">
        <x:v>Concentration not explicit on both saved identities</x:v>
      </x:c>
      <x:c r="O613" s="9" t="str">
        <x:v>https://www.parfumo.com/Perfumes/bdk_Parfums/velvet-tonka</x:v>
      </x:c>
      <x:c r="P613" s="9" t="str">
        <x:v>https://www.fragrantica.com/perfume/BDK-Parfums/Velvet-Tonka-68119.html</x:v>
      </x:c>
      <x:c r="Q613" s="9" t="str">
        <x:v>https://media.parfumo.com/perfumes/3e/3e671a-velvet-tonka-bdk-parfums_1200.jpg?width=720&amp;aspect_ratio=1:1</x:v>
      </x:c>
      <x:c r="R613" s="9" t="str">
        <x:v>https://fimgs.net/mdimg/perfume-thumbs/375x500.68119.jpg</x:v>
      </x:c>
      <x:c r="S613" s="9" t="str">
        <x:v>Velvet Tonka</x:v>
      </x:c>
      <x:c r="T613" s="11" t="str">
        <x:v>2021</x:v>
      </x:c>
      <x:c r="U613" s="10" t="n">
        <x:v>1226</x:v>
      </x:c>
      <x:c r="V613" s="14" t="n">
        <x:f>IF(AND(ISNUMBER(G613),G613&gt;0),LOG10(G613)*'Method'!$B$8,"")</x:f>
        <x:v>3.6746469705836518</x:v>
      </x:c>
      <x:c r="W613" s="14" t="n">
        <x:f>IF(AND(ISNUMBER(I613),I613&gt;0),LOG10(I613)*'Method'!$B$9,"")</x:f>
        <x:v>2.676455804845112</x:v>
      </x:c>
      <x:c r="X613" s="10" t="str">
        <x:f>IF(ISNUMBER(J613),SUM(G613,I613),"")</x:f>
      </x:c>
      <x:c r="Y613" s="10" t="str">
        <x:f>IF(ISNUMBER(K613),COUNTIFS($K$7:$K$1929,"&gt;"&amp;K613)+1,"")</x:f>
      </x:c>
      <x:c r="Z613" s="9" t="str"/>
      <x:c r="AA613" s="15" t="n">
        <x:v>46108</x:v>
      </x:c>
      <x:c r="AB613" s="9" t="str">
        <x:v>Unknown</x:v>
      </x:c>
    </x:row>
    <x:row r="614" ht="50" customHeight="1">
      <x:c r="A614" s="10" t="n">
        <x:f>IF(ISNUMBER(F614),RANK(F614,$F$7:$F$1929,0),"")</x:f>
        <x:v>581</x:v>
      </x:c>
      <x:c r="B614" s="9" t="str">
        <x:v>Amouage</x:v>
      </x:c>
      <x:c r="C614" s="9" t="str">
        <x:v>Memoir Man</x:v>
      </x:c>
      <x:c r="D614" s="9" t="str">
        <x:v>Not recorded</x:v>
      </x:c>
      <x:c r="E614" s="11" t="n">
        <x:v>2010</x:v>
      </x:c>
      <x:c r="F614" s="13" t="n">
        <x:v>8</x:v>
      </x:c>
      <x:c r="G614" s="10" t="n">
        <x:v>1130</x:v>
      </x:c>
      <x:c r="H614" s="12" t="n">
        <x:v>4.28</x:v>
      </x:c>
      <x:c r="I614" s="10" t="n">
        <x:v>3902</x:v>
      </x:c>
      <x:c r="J614" s="12" t="str">
        <x:f>IF(AND(M614="URL identity aligns",ISNUMBER(F614),ISNUMBER(H614),G614&gt;0,I614&gt;0,SUM(V614:W614)&gt;0),(F614*V614+((H614-1)/4*10)*W614)/SUM(V614:W614),"")</x:f>
      </x:c>
      <x:c r="K614" s="12" t="str">
        <x:f>IF(ISNUMBER(J614),(X614*J614+'Method'!$B$10*'Method'!$B$11)/(X614+'Method'!$B$10),"")</x:f>
      </x:c>
      <x:c r="L614" s="10" t="str">
        <x:f>IF(ISNUMBER(J614),COUNTIFS($J$7:$J$1929,"&gt;"&amp;J614)+1,"")</x:f>
      </x:c>
      <x:c r="M614" s="9" t="str">
        <x:v>Review required</x:v>
      </x:c>
      <x:c r="N614" s="9" t="str">
        <x:v>Concentration not explicit on both saved identities</x:v>
      </x:c>
      <x:c r="O614" s="9" t="str">
        <x:v>https://www.parfumo.com/Perfumes/Amouage/Memoir_Man</x:v>
      </x:c>
      <x:c r="P614" s="9" t="str">
        <x:v>https://www.fragrantica.com/perfume/Amouage/Memoir-Man-10145.html</x:v>
      </x:c>
      <x:c r="Q614" s="9" t="str">
        <x:v>https://media.parfumo.com/perfumes/54/54928a-memoir-man-amouage_1200.jpg?width=720&amp;aspect_ratio=1:1</x:v>
      </x:c>
      <x:c r="R614" s="9" t="str">
        <x:v>https://fimgs.net/mdimg/perfume-thumbs/375x500.10145.jpg</x:v>
      </x:c>
      <x:c r="S614" s="9" t="str">
        <x:v>Memoir Man</x:v>
      </x:c>
      <x:c r="T614" s="11" t="str">
        <x:v>2010</x:v>
      </x:c>
      <x:c r="U614" s="10" t="n">
        <x:v>15</x:v>
      </x:c>
      <x:c r="V614" s="14" t="n">
        <x:f>IF(AND(ISNUMBER(G614),G614&gt;0),LOG10(G614)*'Method'!$B$8,"")</x:f>
        <x:v>3.6636941321801038</x:v>
      </x:c>
      <x:c r="W614" s="14" t="n">
        <x:f>IF(AND(ISNUMBER(I614),I614&gt;0),LOG10(I614)*'Method'!$B$9,"")</x:f>
        <x:v>2.8730298120468003</x:v>
      </x:c>
      <x:c r="X614" s="10" t="str">
        <x:f>IF(ISNUMBER(J614),SUM(G614,I614),"")</x:f>
      </x:c>
      <x:c r="Y614" s="10" t="str">
        <x:f>IF(ISNUMBER(K614),COUNTIFS($K$7:$K$1929,"&gt;"&amp;K614)+1,"")</x:f>
      </x:c>
      <x:c r="Z614" s="9" t="str"/>
      <x:c r="AA614" s="15" t="n">
        <x:v>46108</x:v>
      </x:c>
      <x:c r="AB614" s="9" t="str">
        <x:v>Unknown</x:v>
      </x:c>
    </x:row>
    <x:row r="615" ht="50" customHeight="1">
      <x:c r="A615" s="10" t="n">
        <x:f>IF(ISNUMBER(F615),RANK(F615,$F$7:$F$1929,0),"")</x:f>
        <x:v>581</x:v>
      </x:c>
      <x:c r="B615" s="9" t="str">
        <x:v>Creed</x:v>
      </x:c>
      <x:c r="C615" s="9" t="str">
        <x:v>Original Vetiver</x:v>
      </x:c>
      <x:c r="D615" s="9" t="str">
        <x:v>Not recorded</x:v>
      </x:c>
      <x:c r="E615" s="11" t="n">
        <x:v>2004</x:v>
      </x:c>
      <x:c r="F615" s="13" t="n">
        <x:v>8</x:v>
      </x:c>
      <x:c r="G615" s="10" t="n">
        <x:v>1092</x:v>
      </x:c>
      <x:c r="H615" s="12" t="n">
        <x:v>4.23</x:v>
      </x:c>
      <x:c r="I615" s="10" t="n">
        <x:v>3411</x:v>
      </x:c>
      <x:c r="J615" s="12" t="str">
        <x:f>IF(AND(M615="URL identity aligns",ISNUMBER(F615),ISNUMBER(H615),G615&gt;0,I615&gt;0,SUM(V615:W615)&gt;0),(F615*V615+((H615-1)/4*10)*W615)/SUM(V615:W615),"")</x:f>
      </x:c>
      <x:c r="K615" s="12" t="str">
        <x:f>IF(ISNUMBER(J615),(X615*J615+'Method'!$B$10*'Method'!$B$11)/(X615+'Method'!$B$10),"")</x:f>
      </x:c>
      <x:c r="L615" s="10" t="str">
        <x:f>IF(ISNUMBER(J615),COUNTIFS($J$7:$J$1929,"&gt;"&amp;J615)+1,"")</x:f>
      </x:c>
      <x:c r="M615" s="9" t="str">
        <x:v>Review required</x:v>
      </x:c>
      <x:c r="N615" s="9" t="str">
        <x:v>Concentration not explicit on both saved identities</x:v>
      </x:c>
      <x:c r="O615" s="9" t="str">
        <x:v>https://www.parfumo.com/Perfumes/Creed/Original_Vetiver</x:v>
      </x:c>
      <x:c r="P615" s="9" t="str">
        <x:v>https://www.fragrantica.com/perfume/Creed/Original-Vetiver-468.html</x:v>
      </x:c>
      <x:c r="Q615" s="9" t="str">
        <x:v>https://media.parfumo.com/perfumes/0f/0f1fcb-original-vetiver-creed_1200.jpg?width=720&amp;aspect_ratio=1:1</x:v>
      </x:c>
      <x:c r="R615" s="9" t="str">
        <x:v>https://fimgs.net/mdimg/perfume-thumbs/375x500.468.jpg</x:v>
      </x:c>
      <x:c r="S615" s="9" t="str">
        <x:v>Original Vetiver</x:v>
      </x:c>
      <x:c r="T615" s="11" t="str">
        <x:v>2004</x:v>
      </x:c>
      <x:c r="U615" s="10" t="n">
        <x:v>127</x:v>
      </x:c>
      <x:c r="V615" s="14" t="n">
        <x:f>IF(AND(ISNUMBER(G615),G615&gt;0),LOG10(G615)*'Method'!$B$8,"")</x:f>
        <x:v>3.6458671660424637</x:v>
      </x:c>
      <x:c r="W615" s="14" t="n">
        <x:f>IF(AND(ISNUMBER(I615),I615&gt;0),LOG10(I615)*'Method'!$B$9,"")</x:f>
        <x:v>2.82630537552592</x:v>
      </x:c>
      <x:c r="X615" s="10" t="str">
        <x:f>IF(ISNUMBER(J615),SUM(G615,I615),"")</x:f>
      </x:c>
      <x:c r="Y615" s="10" t="str">
        <x:f>IF(ISNUMBER(K615),COUNTIFS($K$7:$K$1929,"&gt;"&amp;K615)+1,"")</x:f>
      </x:c>
      <x:c r="Z615" s="9" t="str"/>
      <x:c r="AA615" s="15" t="n">
        <x:v>46108</x:v>
      </x:c>
      <x:c r="AB615" s="9" t="str">
        <x:v>Unknown</x:v>
      </x:c>
    </x:row>
    <x:row r="616" ht="50" customHeight="1">
      <x:c r="A616" s="10" t="n">
        <x:f>IF(ISNUMBER(F616),RANK(F616,$F$7:$F$1929,0),"")</x:f>
        <x:v>581</x:v>
      </x:c>
      <x:c r="B616" s="9" t="str">
        <x:v>Jean Paul Gaultier</x:v>
      </x:c>
      <x:c r="C616" s="9" t="str">
        <x:v>Gaultier²</x:v>
      </x:c>
      <x:c r="D616" s="9" t="str">
        <x:v>Not recorded</x:v>
      </x:c>
      <x:c r="E616" s="11" t="n">
        <x:v>2005</x:v>
      </x:c>
      <x:c r="F616" s="13" t="n">
        <x:v>8</x:v>
      </x:c>
      <x:c r="G616" s="10" t="n">
        <x:v>1086</x:v>
      </x:c>
      <x:c r="H616" s="12" t="n">
        <x:v>4.16</x:v>
      </x:c>
      <x:c r="I616" s="10" t="n">
        <x:v>3109</x:v>
      </x:c>
      <x:c r="J616" s="12" t="str">
        <x:f>IF(AND(M616="URL identity aligns",ISNUMBER(F616),ISNUMBER(H616),G616&gt;0,I616&gt;0,SUM(V616:W616)&gt;0),(F616*V616+((H616-1)/4*10)*W616)/SUM(V616:W616),"")</x:f>
      </x:c>
      <x:c r="K616" s="12" t="str">
        <x:f>IF(ISNUMBER(J616),(X616*J616+'Method'!$B$10*'Method'!$B$11)/(X616+'Method'!$B$10),"")</x:f>
      </x:c>
      <x:c r="L616" s="10" t="str">
        <x:f>IF(ISNUMBER(J616),COUNTIFS($J$7:$J$1929,"&gt;"&amp;J616)+1,"")</x:f>
      </x:c>
      <x:c r="M616" s="9" t="str">
        <x:v>Review required</x:v>
      </x:c>
      <x:c r="N616" s="9" t="str">
        <x:v>Concentration not explicit on both saved identities</x:v>
      </x:c>
      <x:c r="O616" s="9" t="str">
        <x:v>https://www.parfumo.com/Perfumes/Jean_Paul_Gaultier/Gaultier_2</x:v>
      </x:c>
      <x:c r="P616" s="9" t="str">
        <x:v>https://www.fragrantica.com/perfume/Jean-Paul-Gaultier/Gaultier-2-433.html</x:v>
      </x:c>
      <x:c r="Q616" s="9" t="str">
        <x:v>https://media.parfumo.com/perfumes/69/6969db-gaultier-2005-jean-paul-gaultier_1200.jpg?width=720&amp;aspect_ratio=1:1</x:v>
      </x:c>
      <x:c r="R616" s="9" t="str">
        <x:v>https://fimgs.net/mdimg/perfume-thumbs/375x500.433.jpg</x:v>
      </x:c>
      <x:c r="S616" s="9" t="str">
        <x:v>Gaultier²</x:v>
      </x:c>
      <x:c r="T616" s="11" t="str">
        <x:v>2005</x:v>
      </x:c>
      <x:c r="U616" s="10" t="n">
        <x:v>1667</x:v>
      </x:c>
      <x:c r="V616" s="14" t="n">
        <x:f>IF(AND(ISNUMBER(G616),G616&gt;0),LOG10(G616)*'Method'!$B$8,"")</x:f>
        <x:v>3.642995790303396</x:v>
      </x:c>
      <x:c r="W616" s="14" t="n">
        <x:f>IF(AND(ISNUMBER(I616),I616&gt;0),LOG10(I616)*'Method'!$B$9,"")</x:f>
        <x:v>2.7940965776345523</x:v>
      </x:c>
      <x:c r="X616" s="10" t="str">
        <x:f>IF(ISNUMBER(J616),SUM(G616,I616),"")</x:f>
      </x:c>
      <x:c r="Y616" s="10" t="str">
        <x:f>IF(ISNUMBER(K616),COUNTIFS($K$7:$K$1929,"&gt;"&amp;K616)+1,"")</x:f>
      </x:c>
      <x:c r="Z616" s="9" t="str"/>
      <x:c r="AA616" s="15" t="n">
        <x:v>46108</x:v>
      </x:c>
      <x:c r="AB616" s="9" t="str">
        <x:v>Unknown</x:v>
      </x:c>
    </x:row>
    <x:row r="617" ht="50" customHeight="1">
      <x:c r="A617" s="10" t="n">
        <x:f>IF(ISNUMBER(F617),RANK(F617,$F$7:$F$1929,0),"")</x:f>
        <x:v>581</x:v>
      </x:c>
      <x:c r="B617" s="9" t="str">
        <x:v>Xerjoff</x:v>
      </x:c>
      <x:c r="C617" s="9" t="str">
        <x:v>Cruz del Sur II</x:v>
      </x:c>
      <x:c r="D617" s="9" t="str">
        <x:v>Not recorded</x:v>
      </x:c>
      <x:c r="E617" s="11" t="n">
        <x:v>2017</x:v>
      </x:c>
      <x:c r="F617" s="13" t="n">
        <x:v>8</x:v>
      </x:c>
      <x:c r="G617" s="10" t="n">
        <x:v>1081</x:v>
      </x:c>
      <x:c r="H617" s="12" t="n">
        <x:v>4.01</x:v>
      </x:c>
      <x:c r="I617" s="10" t="n">
        <x:v>2943</x:v>
      </x:c>
      <x:c r="J617" s="12" t="str">
        <x:f>IF(AND(M617="URL identity aligns",ISNUMBER(F617),ISNUMBER(H617),G617&gt;0,I617&gt;0,SUM(V617:W617)&gt;0),(F617*V617+((H617-1)/4*10)*W617)/SUM(V617:W617),"")</x:f>
      </x:c>
      <x:c r="K617" s="12" t="str">
        <x:f>IF(ISNUMBER(J617),(X617*J617+'Method'!$B$10*'Method'!$B$11)/(X617+'Method'!$B$10),"")</x:f>
      </x:c>
      <x:c r="L617" s="10" t="str">
        <x:f>IF(ISNUMBER(J617),COUNTIFS($J$7:$J$1929,"&gt;"&amp;J617)+1,"")</x:f>
      </x:c>
      <x:c r="M617" s="9" t="str">
        <x:v>Review required</x:v>
      </x:c>
      <x:c r="N617" s="9" t="str">
        <x:v>Concentration not explicit on both saved identities</x:v>
      </x:c>
      <x:c r="O617" s="9" t="str">
        <x:v>https://www.parfumo.com/Perfumes/Xerjoff/cruz-del-sur-ii</x:v>
      </x:c>
      <x:c r="P617" s="9" t="str">
        <x:v>https://www.fragrantica.com/perfume/Xerjoff/Cruz-del-Sur-II-46098.html</x:v>
      </x:c>
      <x:c r="Q617" s="9" t="str">
        <x:v>https://media.parfumo.com/perfumes/34/349006_cruz-del-sur-ii-xerjoff_1200.jpg?width=720&amp;aspect_ratio=1:1</x:v>
      </x:c>
      <x:c r="R617" s="9" t="str">
        <x:v>https://fimgs.net/mdimg/perfume-thumbs/375x500.46098.jpg</x:v>
      </x:c>
      <x:c r="S617" s="9" t="str">
        <x:v>Cruz del Sur II</x:v>
      </x:c>
      <x:c r="T617" s="11" t="str">
        <x:v>2017</x:v>
      </x:c>
      <x:c r="U617" s="10" t="n">
        <x:v>653</x:v>
      </x:c>
      <x:c r="V617" s="14" t="n">
        <x:f>IF(AND(ISNUMBER(G617),G617&gt;0),LOG10(G617)*'Method'!$B$8,"")</x:f>
        <x:v>3.640590832743972</x:v>
      </x:c>
      <x:c r="W617" s="14" t="n">
        <x:f>IF(AND(ISNUMBER(I617),I617&gt;0),LOG10(I617)*'Method'!$B$9,"")</x:f>
        <x:v>2.7750322096796882</x:v>
      </x:c>
      <x:c r="X617" s="10" t="str">
        <x:f>IF(ISNUMBER(J617),SUM(G617,I617),"")</x:f>
      </x:c>
      <x:c r="Y617" s="10" t="str">
        <x:f>IF(ISNUMBER(K617),COUNTIFS($K$7:$K$1929,"&gt;"&amp;K617)+1,"")</x:f>
      </x:c>
      <x:c r="Z617" s="9" t="str"/>
      <x:c r="AA617" s="15" t="n">
        <x:v>46108</x:v>
      </x:c>
      <x:c r="AB617" s="9" t="str">
        <x:v>Unknown</x:v>
      </x:c>
    </x:row>
    <x:row r="618" ht="50" customHeight="1">
      <x:c r="A618" s="10" t="n">
        <x:f>IF(ISNUMBER(F618),RANK(F618,$F$7:$F$1929,0),"")</x:f>
        <x:v>581</x:v>
      </x:c>
      <x:c r="B618" s="9" t="str">
        <x:v>Essential Parfums</x:v>
      </x:c>
      <x:c r="C618" s="9" t="str">
        <x:v>Divine Vanille</x:v>
      </x:c>
      <x:c r="D618" s="9" t="str">
        <x:v>Parfum</x:v>
      </x:c>
      <x:c r="E618" s="11" t="n">
        <x:v>2019</x:v>
      </x:c>
      <x:c r="F618" s="13" t="n">
        <x:v>8</x:v>
      </x:c>
      <x:c r="G618" s="10" t="n">
        <x:v>1078</x:v>
      </x:c>
      <x:c r="H618" s="12" t="n">
        <x:v>4.01</x:v>
      </x:c>
      <x:c r="I618" s="10" t="n">
        <x:v>3502</x:v>
      </x:c>
      <x:c r="J618" s="12" t="str">
        <x:f>IF(AND(M618="URL identity aligns",ISNUMBER(F618),ISNUMBER(H618),G618&gt;0,I618&gt;0,SUM(V618:W618)&gt;0),(F618*V618+((H618-1)/4*10)*W618)/SUM(V618:W618),"")</x:f>
      </x:c>
      <x:c r="K618" s="12" t="str">
        <x:f>IF(ISNUMBER(J618),(X618*J618+'Method'!$B$10*'Method'!$B$11)/(X618+'Method'!$B$10),"")</x:f>
      </x:c>
      <x:c r="L618" s="10" t="str">
        <x:f>IF(ISNUMBER(J618),COUNTIFS($J$7:$J$1929,"&gt;"&amp;J618)+1,"")</x:f>
      </x:c>
      <x:c r="M618" s="9" t="str">
        <x:v>Review required</x:v>
      </x:c>
      <x:c r="N618" s="9" t="str">
        <x:v>Concentration not explicit on both saved identities</x:v>
      </x:c>
      <x:c r="O618" s="9" t="str">
        <x:v>https://www.parfumo.com/Perfumes/Essential_Parfums/divine-vanille</x:v>
      </x:c>
      <x:c r="P618" s="9" t="str">
        <x:v>https://www.fragrantica.com/perfume/Essential-Parfums/Divine-Vanille-57088.html</x:v>
      </x:c>
      <x:c r="Q618" s="9" t="str">
        <x:v>https://media.parfumo.com/perfumes/07/07d60c-divine-vanille-essential-parfums_1200.jpg?width=720&amp;aspect_ratio=1:1</x:v>
      </x:c>
      <x:c r="R618" s="9" t="str">
        <x:v>https://fimgs.net/mdimg/perfume-thumbs/375x500.57088.jpg</x:v>
      </x:c>
      <x:c r="S618" s="9" t="str">
        <x:v>Divine Vanille</x:v>
      </x:c>
      <x:c r="T618" s="11" t="str">
        <x:v>2019</x:v>
      </x:c>
      <x:c r="U618" s="10" t="n">
        <x:v>24</x:v>
      </x:c>
      <x:c r="V618" s="14" t="n">
        <x:f>IF(AND(ISNUMBER(G618),G618&gt;0),LOG10(G618)*'Method'!$B$8,"")</x:f>
        <x:v>3.6391425130208637</x:v>
      </x:c>
      <x:c r="W618" s="14" t="n">
        <x:f>IF(AND(ISNUMBER(I618),I618&gt;0),LOG10(I618)*'Method'!$B$9,"")</x:f>
        <x:v>2.835452913397944</x:v>
      </x:c>
      <x:c r="X618" s="10" t="str">
        <x:f>IF(ISNUMBER(J618),SUM(G618,I618),"")</x:f>
      </x:c>
      <x:c r="Y618" s="10" t="str">
        <x:f>IF(ISNUMBER(K618),COUNTIFS($K$7:$K$1929,"&gt;"&amp;K618)+1,"")</x:f>
      </x:c>
      <x:c r="Z618" s="9" t="str"/>
      <x:c r="AA618" s="15" t="n">
        <x:v>46108</x:v>
      </x:c>
      <x:c r="AB618" s="9" t="str">
        <x:v>Unknown</x:v>
      </x:c>
    </x:row>
    <x:row r="619" ht="50" customHeight="1">
      <x:c r="A619" s="10" t="n">
        <x:f>IF(ISNUMBER(F619),RANK(F619,$F$7:$F$1929,0),"")</x:f>
        <x:v>581</x:v>
      </x:c>
      <x:c r="B619" s="9" t="str">
        <x:v>Diptyque</x:v>
      </x:c>
      <x:c r="C619" s="9" t="str">
        <x:v>Fleur de Peau</x:v>
      </x:c>
      <x:c r="D619" s="9" t="str">
        <x:v>Eau de Parfum</x:v>
      </x:c>
      <x:c r="E619" s="11" t="n">
        <x:v>2018</x:v>
      </x:c>
      <x:c r="F619" s="13" t="n">
        <x:v>8</x:v>
      </x:c>
      <x:c r="G619" s="10" t="n">
        <x:v>1060</x:v>
      </x:c>
      <x:c r="H619" s="12" t="n">
        <x:v>4.11</x:v>
      </x:c>
      <x:c r="I619" s="10" t="n">
        <x:v>5178</x:v>
      </x:c>
      <x:c r="J619" s="12" t="n">
        <x:f>IF(AND(M619="URL identity aligns",ISNUMBER(F619),ISNUMBER(H619),G619&gt;0,I619&gt;0,SUM(V619:W619)&gt;0),(F619*V619+((H619-1)/4*10)*W619)/SUM(V619:W619),"")</x:f>
        <x:v>7.898730704970196</x:v>
      </x:c>
      <x:c r="K619" s="12" t="n">
        <x:f>IF(ISNUMBER(J619),(X619*J619+'Method'!$B$10*'Method'!$B$11)/(X619+'Method'!$B$10),"")</x:f>
        <x:v>7.899867617751337</x:v>
      </x:c>
      <x:c r="L619" s="10" t="n">
        <x:f>IF(ISNUMBER(J619),COUNTIFS($J$7:$J$1929,"&gt;"&amp;J619)+1,"")</x:f>
        <x:v>89</x:v>
      </x:c>
      <x:c r="M619" s="9" t="str">
        <x:v>URL identity aligns</x:v>
      </x:c>
      <x:c r="N619" s="9" t="str">
        <x:v>Brand, name tokens and concentration agree in saved URLs</x:v>
      </x:c>
      <x:c r="O619" s="9" t="str">
        <x:v>https://www.parfumo.com/Perfumes/Diptyque/fleur-de-peau-eau-de-parfum</x:v>
      </x:c>
      <x:c r="P619" s="9" t="str">
        <x:v>https://www.fragrantica.com/perfume/Diptyque/Fleur-de-Peau-Eau-de-Parfum-48681.html</x:v>
      </x:c>
      <x:c r="Q619" s="9" t="str">
        <x:v>https://media.parfumo.com/perfumes/68/681715-fleur-de-peau-eau-de-parfum-diptyque_1200.jpg?width=720&amp;aspect_ratio=1:1</x:v>
      </x:c>
      <x:c r="R619" s="9" t="str">
        <x:v>https://fimgs.net/mdimg/perfume-thumbs/375x500.48681.jpg</x:v>
      </x:c>
      <x:c r="S619" s="9" t="str">
        <x:v>Fleur de Peau</x:v>
      </x:c>
      <x:c r="T619" s="11" t="str">
        <x:v>2018</x:v>
      </x:c>
      <x:c r="U619" s="10" t="n">
        <x:v>1738</x:v>
      </x:c>
      <x:c r="V619" s="14" t="n">
        <x:f>IF(AND(ISNUMBER(G619),G619&gt;0),LOG10(G619)*'Method'!$B$8,"")</x:f>
        <x:v>3.630367038317724</x:v>
      </x:c>
      <x:c r="W619" s="14" t="n">
        <x:f>IF(AND(ISNUMBER(I619),I619&gt;0),LOG10(I619)*'Method'!$B$9,"")</x:f>
        <x:v>2.97132963687908</x:v>
      </x:c>
      <x:c r="X619" s="10" t="n">
        <x:f>IF(ISNUMBER(J619),SUM(G619,I619),"")</x:f>
        <x:v>6238</x:v>
      </x:c>
      <x:c r="Y619" s="10" t="n">
        <x:f>IF(ISNUMBER(K619),COUNTIFS($K$7:$K$1929,"&gt;"&amp;K619)+1,"")</x:f>
        <x:v>89</x:v>
      </x:c>
      <x:c r="Z619" s="9" t="str"/>
      <x:c r="AA619" s="15" t="n">
        <x:v>46108</x:v>
      </x:c>
      <x:c r="AB619" s="9" t="str">
        <x:v>Unknown</x:v>
      </x:c>
    </x:row>
    <x:row r="620" ht="50" customHeight="1">
      <x:c r="A620" s="10" t="n">
        <x:f>IF(ISNUMBER(F620),RANK(F620,$F$7:$F$1929,0),"")</x:f>
        <x:v>581</x:v>
      </x:c>
      <x:c r="B620" s="9" t="str">
        <x:v>Diptyque</x:v>
      </x:c>
      <x:c r="C620" s="9" t="str">
        <x:v>Eau Duelle</x:v>
      </x:c>
      <x:c r="D620" s="9" t="str">
        <x:v>Eau de Toilette</x:v>
      </x:c>
      <x:c r="E620" s="11" t="n">
        <x:v>2010</x:v>
      </x:c>
      <x:c r="F620" s="13" t="n">
        <x:v>8</x:v>
      </x:c>
      <x:c r="G620" s="10" t="n">
        <x:v>1040</x:v>
      </x:c>
      <x:c r="H620" s="12" t="n">
        <x:v>4.23</x:v>
      </x:c>
      <x:c r="I620" s="10" t="n">
        <x:v>5880</x:v>
      </x:c>
      <x:c r="J620" s="12" t="n">
        <x:f>IF(AND(M620="URL identity aligns",ISNUMBER(F620),ISNUMBER(H620),G620&gt;0,I620&gt;0,SUM(V620:W620)&gt;0),(F620*V620+((H620-1)/4*10)*W620)/SUM(V620:W620),"")</x:f>
        <x:v>8.034081467870374</x:v>
      </x:c>
      <x:c r="K620" s="12" t="n">
        <x:f>IF(ISNUMBER(J620),(X620*J620+'Method'!$B$10*'Method'!$B$11)/(X620+'Method'!$B$10),"")</x:f>
        <x:v>8.003689661766478</x:v>
      </x:c>
      <x:c r="L620" s="10" t="n">
        <x:f>IF(ISNUMBER(J620),COUNTIFS($J$7:$J$1929,"&gt;"&amp;J620)+1,"")</x:f>
        <x:v>72</x:v>
      </x:c>
      <x:c r="M620" s="9" t="str">
        <x:v>URL identity aligns</x:v>
      </x:c>
      <x:c r="N620" s="9" t="str">
        <x:v>Brand, name tokens and concentration agree in saved URLs</x:v>
      </x:c>
      <x:c r="O620" s="9" t="str">
        <x:v>https://www.parfumo.com/Perfumes/Diptyque/Eau_Duelle</x:v>
      </x:c>
      <x:c r="P620" s="9" t="str">
        <x:v>https://www.fragrantica.com/perfume/Diptyque/Eau-Duelle-Eau-de-Toilette-9241.html</x:v>
      </x:c>
      <x:c r="Q620" s="9" t="str">
        <x:v>https://media.parfumo.com/perfumes/c1/c17bec-eau-duelle-eau-de-toilette-diptyque_1200.jpg?width=720&amp;aspect_ratio=1:1</x:v>
      </x:c>
      <x:c r="R620" s="9" t="str">
        <x:v>https://fimgs.net/mdimg/perfume-thumbs/375x500.9241.jpg</x:v>
      </x:c>
      <x:c r="S620" s="9" t="str">
        <x:v>Eau Duelle</x:v>
      </x:c>
      <x:c r="T620" s="11" t="str">
        <x:v>2010</x:v>
      </x:c>
      <x:c r="U620" s="10" t="n">
        <x:v>1804</x:v>
      </x:c>
      <x:c r="V620" s="14" t="n">
        <x:f>IF(AND(ISNUMBER(G620),G620&gt;0),LOG10(G620)*'Method'!$B$8,"")</x:f>
        <x:v>3.6204400071585354</x:v>
      </x:c>
      <x:c r="W620" s="14" t="n">
        <x:f>IF(AND(ISNUMBER(I620),I620&gt;0),LOG10(I620)*'Method'!$B$9,"")</x:f>
        <x:v>3.015501860860912</x:v>
      </x:c>
      <x:c r="X620" s="10" t="n">
        <x:f>IF(ISNUMBER(J620),SUM(G620,I620),"")</x:f>
        <x:v>6920</x:v>
      </x:c>
      <x:c r="Y620" s="10" t="n">
        <x:f>IF(ISNUMBER(K620),COUNTIFS($K$7:$K$1929,"&gt;"&amp;K620)+1,"")</x:f>
        <x:v>52</x:v>
      </x:c>
      <x:c r="Z620" s="9" t="str"/>
      <x:c r="AA620" s="15" t="n">
        <x:v>46108</x:v>
      </x:c>
      <x:c r="AB620" s="9" t="str">
        <x:v>Unknown</x:v>
      </x:c>
    </x:row>
    <x:row r="621" ht="50" customHeight="1">
      <x:c r="A621" s="10" t="n">
        <x:f>IF(ISNUMBER(F621),RANK(F621,$F$7:$F$1929,0),"")</x:f>
        <x:v>581</x:v>
      </x:c>
      <x:c r="B621" s="9" t="str">
        <x:v>Creed</x:v>
      </x:c>
      <x:c r="C621" s="9" t="str">
        <x:v>Bois du Portugal</x:v>
      </x:c>
      <x:c r="D621" s="9" t="str">
        <x:v>Not recorded</x:v>
      </x:c>
      <x:c r="E621" s="11" t="n">
        <x:v>1987</x:v>
      </x:c>
      <x:c r="F621" s="13" t="n">
        <x:v>8</x:v>
      </x:c>
      <x:c r="G621" s="10" t="n">
        <x:v>1001</x:v>
      </x:c>
      <x:c r="H621" s="12" t="n">
        <x:v>4.19</x:v>
      </x:c>
      <x:c r="I621" s="10" t="n">
        <x:v>2649</x:v>
      </x:c>
      <x:c r="J621" s="12" t="str">
        <x:f>IF(AND(M621="URL identity aligns",ISNUMBER(F621),ISNUMBER(H621),G621&gt;0,I621&gt;0,SUM(V621:W621)&gt;0),(F621*V621+((H621-1)/4*10)*W621)/SUM(V621:W621),"")</x:f>
      </x:c>
      <x:c r="K621" s="12" t="str">
        <x:f>IF(ISNUMBER(J621),(X621*J621+'Method'!$B$10*'Method'!$B$11)/(X621+'Method'!$B$10),"")</x:f>
      </x:c>
      <x:c r="L621" s="10" t="str">
        <x:f>IF(ISNUMBER(J621),COUNTIFS($J$7:$J$1929,"&gt;"&amp;J621)+1,"")</x:f>
      </x:c>
      <x:c r="M621" s="9" t="str">
        <x:v>Review required</x:v>
      </x:c>
      <x:c r="N621" s="9" t="str">
        <x:v>Concentration not explicit on both saved identities</x:v>
      </x:c>
      <x:c r="O621" s="9" t="str">
        <x:v>https://www.parfumo.com/Perfumes/Creed/Bois_du_Portugal</x:v>
      </x:c>
      <x:c r="P621" s="9" t="str">
        <x:v>https://www.fragrantica.com/perfume/Creed/Bois-du-Portugal-3805.html</x:v>
      </x:c>
      <x:c r="Q621" s="9" t="str">
        <x:v>https://media.parfumo.com/perfumes/98/985a0b-bois-du-portugal-creed_1200.jpg?width=720&amp;aspect_ratio=1:1</x:v>
      </x:c>
      <x:c r="R621" s="9" t="str">
        <x:v>https://fimgs.net/mdimg/perfume-thumbs/375x500.3805.jpg</x:v>
      </x:c>
      <x:c r="S621" s="9" t="str">
        <x:v>Bois du Portugal</x:v>
      </x:c>
      <x:c r="T621" s="11" t="str">
        <x:v>1987</x:v>
      </x:c>
      <x:c r="U621" s="10" t="n">
        <x:v>1304</x:v>
      </x:c>
      <x:c r="V621" s="14" t="n">
        <x:f>IF(AND(ISNUMBER(G621),G621&gt;0),LOG10(G621)*'Method'!$B$8,"")</x:f>
        <x:v>3.600520892975184</x:v>
      </x:c>
      <x:c r="W621" s="14" t="n">
        <x:f>IF(AND(ISNUMBER(I621),I621&gt;0),LOG10(I621)*'Method'!$B$9,"")</x:f>
        <x:v>2.738465566637784</x:v>
      </x:c>
      <x:c r="X621" s="10" t="str">
        <x:f>IF(ISNUMBER(J621),SUM(G621,I621),"")</x:f>
      </x:c>
      <x:c r="Y621" s="10" t="str">
        <x:f>IF(ISNUMBER(K621),COUNTIFS($K$7:$K$1929,"&gt;"&amp;K621)+1,"")</x:f>
      </x:c>
      <x:c r="Z621" s="9" t="str"/>
      <x:c r="AA621" s="15" t="n">
        <x:v>46108</x:v>
      </x:c>
      <x:c r="AB621" s="9" t="str">
        <x:v>Unknown</x:v>
      </x:c>
    </x:row>
    <x:row r="622" ht="50" customHeight="1">
      <x:c r="A622" s="10" t="n">
        <x:f>IF(ISNUMBER(F622),RANK(F622,$F$7:$F$1929,0),"")</x:f>
        <x:v>581</x:v>
      </x:c>
      <x:c r="B622" s="9" t="str">
        <x:v>Xerjoff</x:v>
      </x:c>
      <x:c r="C622" s="9" t="str">
        <x:v>Golden Dallah</x:v>
      </x:c>
      <x:c r="D622" s="9" t="str">
        <x:v>Not recorded</x:v>
      </x:c>
      <x:c r="E622" s="11" t="n">
        <x:v>2018</x:v>
      </x:c>
      <x:c r="F622" s="13" t="n">
        <x:v>8</x:v>
      </x:c>
      <x:c r="G622" s="10" t="n">
        <x:v>956</x:v>
      </x:c>
      <x:c r="H622" s="12" t="n">
        <x:v>4.14</x:v>
      </x:c>
      <x:c r="I622" s="10" t="n">
        <x:v>1244</x:v>
      </x:c>
      <x:c r="J622" s="12" t="str">
        <x:f>IF(AND(M622="URL identity aligns",ISNUMBER(F622),ISNUMBER(H622),G622&gt;0,I622&gt;0,SUM(V622:W622)&gt;0),(F622*V622+((H622-1)/4*10)*W622)/SUM(V622:W622),"")</x:f>
      </x:c>
      <x:c r="K622" s="12" t="str">
        <x:f>IF(ISNUMBER(J622),(X622*J622+'Method'!$B$10*'Method'!$B$11)/(X622+'Method'!$B$10),"")</x:f>
      </x:c>
      <x:c r="L622" s="10" t="str">
        <x:f>IF(ISNUMBER(J622),COUNTIFS($J$7:$J$1929,"&gt;"&amp;J622)+1,"")</x:f>
      </x:c>
      <x:c r="M622" s="9" t="str">
        <x:v>Review required</x:v>
      </x:c>
      <x:c r="N622" s="9" t="str">
        <x:v>Concentration not explicit on both saved identities</x:v>
      </x:c>
      <x:c r="O622" s="9" t="str">
        <x:v>https://www.parfumo.com/Perfumes/Xerjoff/golden-dallah</x:v>
      </x:c>
      <x:c r="P622" s="9" t="str">
        <x:v>https://www.fragrantica.com/perfume/Xerjoff/Golden-Dallah-51728.html</x:v>
      </x:c>
      <x:c r="Q622" s="9" t="str">
        <x:v>https://media.parfumo.com/perfumes/2a/2a7b9a-golden-dallah-xerjoff_1200.jpg?width=480&amp;aspect_ratio=1:1</x:v>
      </x:c>
      <x:c r="R622" s="9" t="str">
        <x:v>https://fimgs.net/mdimg/perfume-thumbs/375x500.51728.jpg</x:v>
      </x:c>
      <x:c r="S622" s="9" t="str">
        <x:v>Golden Dallah</x:v>
      </x:c>
      <x:c r="T622" s="11" t="str">
        <x:v>2018</x:v>
      </x:c>
      <x:c r="U622" s="10" t="n">
        <x:v>745</x:v>
      </x:c>
      <x:c r="V622" s="14" t="n">
        <x:f>IF(AND(ISNUMBER(G622),G622&gt;0),LOG10(G622)*'Method'!$B$8,"")</x:f>
        <x:v>3.57654947073132</x:v>
      </x:c>
      <x:c r="W622" s="14" t="n">
        <x:f>IF(AND(ISNUMBER(I622),I622&gt;0),LOG10(I622)*'Method'!$B$9,"")</x:f>
        <x:v>2.47585630428384</x:v>
      </x:c>
      <x:c r="X622" s="10" t="str">
        <x:f>IF(ISNUMBER(J622),SUM(G622,I622),"")</x:f>
      </x:c>
      <x:c r="Y622" s="10" t="str">
        <x:f>IF(ISNUMBER(K622),COUNTIFS($K$7:$K$1929,"&gt;"&amp;K622)+1,"")</x:f>
      </x:c>
      <x:c r="Z622" s="9" t="str"/>
      <x:c r="AA622" s="15" t="n">
        <x:v>46108</x:v>
      </x:c>
      <x:c r="AB622" s="9" t="str">
        <x:v>Unknown</x:v>
      </x:c>
    </x:row>
    <x:row r="623" ht="50" customHeight="1">
      <x:c r="A623" s="10" t="n">
        <x:f>IF(ISNUMBER(F623),RANK(F623,$F$7:$F$1929,0),"")</x:f>
        <x:v>581</x:v>
      </x:c>
      <x:c r="B623" s="9" t="str">
        <x:v>Louis Vuitton</x:v>
      </x:c>
      <x:c r="C623" s="9" t="str">
        <x:v>Orage</x:v>
      </x:c>
      <x:c r="D623" s="9" t="str">
        <x:v>Not recorded</x:v>
      </x:c>
      <x:c r="E623" s="11" t="n">
        <x:v>2018</x:v>
      </x:c>
      <x:c r="F623" s="13" t="n">
        <x:v>8</x:v>
      </x:c>
      <x:c r="G623" s="10" t="n">
        <x:v>953</x:v>
      </x:c>
      <x:c r="H623" s="12" t="n">
        <x:v>4.28</x:v>
      </x:c>
      <x:c r="I623" s="10" t="n">
        <x:v>1254</x:v>
      </x:c>
      <x:c r="J623" s="12" t="str">
        <x:f>IF(AND(M623="URL identity aligns",ISNUMBER(F623),ISNUMBER(H623),G623&gt;0,I623&gt;0,SUM(V623:W623)&gt;0),(F623*V623+((H623-1)/4*10)*W623)/SUM(V623:W623),"")</x:f>
      </x:c>
      <x:c r="K623" s="12" t="str">
        <x:f>IF(ISNUMBER(J623),(X623*J623+'Method'!$B$10*'Method'!$B$11)/(X623+'Method'!$B$10),"")</x:f>
      </x:c>
      <x:c r="L623" s="10" t="str">
        <x:f>IF(ISNUMBER(J623),COUNTIFS($J$7:$J$1929,"&gt;"&amp;J623)+1,"")</x:f>
      </x:c>
      <x:c r="M623" s="9" t="str">
        <x:v>Review required</x:v>
      </x:c>
      <x:c r="N623" s="9" t="str">
        <x:v>Concentration not explicit on both saved identities</x:v>
      </x:c>
      <x:c r="O623" s="9" t="str">
        <x:v>https://www.parfumo.com/Perfumes/Louis_Vuitton/Orage</x:v>
      </x:c>
      <x:c r="P623" s="9" t="str">
        <x:v>https://www.fragrantica.com/perfume/Louis-Vuitton/Orage-49752.html</x:v>
      </x:c>
      <x:c r="Q623" s="9" t="str">
        <x:v>https://media.parfumo.com/perfumes/e0/e0dd05-orage-louis-vuitton_1200.jpg?width=480&amp;aspect_ratio=1:1</x:v>
      </x:c>
      <x:c r="R623" s="9" t="str">
        <x:v>https://fimgs.net/mdimg/perfume-thumbs/375x500.49752.jpg</x:v>
      </x:c>
      <x:c r="S623" s="9" t="str">
        <x:v>Orage</x:v>
      </x:c>
      <x:c r="T623" s="11" t="str">
        <x:v>2018</x:v>
      </x:c>
      <x:c r="U623" s="10" t="n">
        <x:v>682</x:v>
      </x:c>
      <x:c r="V623" s="14" t="n">
        <x:f>IF(AND(ISNUMBER(G623),G623&gt;0),LOG10(G623)*'Method'!$B$8,"")</x:f>
        <x:v>3.574911480765996</x:v>
      </x:c>
      <x:c r="W623" s="14" t="n">
        <x:f>IF(AND(ISNUMBER(I623),I623&gt;0),LOG10(I623)*'Method'!$B$9,"")</x:f>
        <x:v>2.47863802919576</x:v>
      </x:c>
      <x:c r="X623" s="10" t="str">
        <x:f>IF(ISNUMBER(J623),SUM(G623,I623),"")</x:f>
      </x:c>
      <x:c r="Y623" s="10" t="str">
        <x:f>IF(ISNUMBER(K623),COUNTIFS($K$7:$K$1929,"&gt;"&amp;K623)+1,"")</x:f>
      </x:c>
      <x:c r="Z623" s="9" t="str"/>
      <x:c r="AA623" s="15" t="n">
        <x:v>46108</x:v>
      </x:c>
      <x:c r="AB623" s="9" t="str">
        <x:v>Unknown</x:v>
      </x:c>
    </x:row>
    <x:row r="624" ht="50" customHeight="1">
      <x:c r="A624" s="10" t="n">
        <x:f>IF(ISNUMBER(F624),RANK(F624,$F$7:$F$1929,0),"")</x:f>
        <x:v>581</x:v>
      </x:c>
      <x:c r="B624" s="9" t="str">
        <x:v>Louis Vuitton</x:v>
      </x:c>
      <x:c r="C624" s="9" t="str">
        <x:v>On the Beach</x:v>
      </x:c>
      <x:c r="D624" s="9" t="str">
        <x:v>Not recorded</x:v>
      </x:c>
      <x:c r="E624" s="11" t="n">
        <x:v>2021</x:v>
      </x:c>
      <x:c r="F624" s="13" t="n">
        <x:v>8</x:v>
      </x:c>
      <x:c r="G624" s="10" t="n">
        <x:v>903</x:v>
      </x:c>
      <x:c r="H624" s="12" t="n">
        <x:v>4.23</x:v>
      </x:c>
      <x:c r="I624" s="10" t="n">
        <x:v>1046</x:v>
      </x:c>
      <x:c r="J624" s="12" t="str">
        <x:f>IF(AND(M624="URL identity aligns",ISNUMBER(F624),ISNUMBER(H624),G624&gt;0,I624&gt;0,SUM(V624:W624)&gt;0),(F624*V624+((H624-1)/4*10)*W624)/SUM(V624:W624),"")</x:f>
      </x:c>
      <x:c r="K624" s="12" t="str">
        <x:f>IF(ISNUMBER(J624),(X624*J624+'Method'!$B$10*'Method'!$B$11)/(X624+'Method'!$B$10),"")</x:f>
      </x:c>
      <x:c r="L624" s="10" t="str">
        <x:f>IF(ISNUMBER(J624),COUNTIFS($J$7:$J$1929,"&gt;"&amp;J624)+1,"")</x:f>
      </x:c>
      <x:c r="M624" s="9" t="str">
        <x:v>Review required</x:v>
      </x:c>
      <x:c r="N624" s="9" t="str">
        <x:v>Concentration not explicit on both saved identities</x:v>
      </x:c>
      <x:c r="O624" s="9" t="str">
        <x:v>https://www.parfumo.com/Perfumes/Louis_Vuitton/on-the-beach</x:v>
      </x:c>
      <x:c r="P624" s="9" t="str">
        <x:v>https://www.fragrantica.com/perfume/Louis-Vuitton/On-The-Beach-66060.html</x:v>
      </x:c>
      <x:c r="Q624" s="9" t="str">
        <x:v>https://media.parfumo.com/perfumes/02/027eb6-on-the-beach-louis-vuitton_1200.jpg?width=720&amp;aspect_ratio=1:1</x:v>
      </x:c>
      <x:c r="R624" s="9" t="str">
        <x:v>https://fimgs.net/mdimg/perfume-thumbs/375x500.66060.jpg</x:v>
      </x:c>
      <x:c r="S624" s="9" t="str">
        <x:v>On the Beach</x:v>
      </x:c>
      <x:c r="T624" s="11" t="str">
        <x:v>2021</x:v>
      </x:c>
      <x:c r="U624" s="10" t="n">
        <x:v>1313</x:v>
      </x:c>
      <x:c r="V624" s="14" t="n">
        <x:f>IF(AND(ISNUMBER(G624),G624&gt;0),LOG10(G624)*'Method'!$B$8,"")</x:f>
        <x:v>3.546825300376212</x:v>
      </x:c>
      <x:c r="W624" s="14" t="n">
        <x:f>IF(AND(ISNUMBER(I624),I624&gt;0),LOG10(I624)*'Method'!$B$9,"")</x:f>
        <x:v>2.4156253476250082</x:v>
      </x:c>
      <x:c r="X624" s="10" t="str">
        <x:f>IF(ISNUMBER(J624),SUM(G624,I624),"")</x:f>
      </x:c>
      <x:c r="Y624" s="10" t="str">
        <x:f>IF(ISNUMBER(K624),COUNTIFS($K$7:$K$1929,"&gt;"&amp;K624)+1,"")</x:f>
      </x:c>
      <x:c r="Z624" s="9" t="str"/>
      <x:c r="AA624" s="15" t="n">
        <x:v>46108</x:v>
      </x:c>
      <x:c r="AB624" s="9" t="str">
        <x:v>Unknown</x:v>
      </x:c>
    </x:row>
    <x:row r="625" ht="50" customHeight="1">
      <x:c r="A625" s="10" t="n">
        <x:f>IF(ISNUMBER(F625),RANK(F625,$F$7:$F$1929,0),"")</x:f>
        <x:v>581</x:v>
      </x:c>
      <x:c r="B625" s="9" t="str">
        <x:v>Yves Saint Laurent</x:v>
      </x:c>
      <x:c r="C625" s="9" t="str">
        <x:v>La Nuit de L'Homme Le Parfum</x:v>
      </x:c>
      <x:c r="D625" s="9" t="str">
        <x:v>Parfum</x:v>
      </x:c>
      <x:c r="E625" s="11" t="n">
        <x:v>2010</x:v>
      </x:c>
      <x:c r="F625" s="13" t="n">
        <x:v>8</x:v>
      </x:c>
      <x:c r="G625" s="10" t="n">
        <x:v>895</x:v>
      </x:c>
      <x:c r="H625" s="12" t="n">
        <x:v>4.25</x:v>
      </x:c>
      <x:c r="I625" s="10" t="n">
        <x:v>3458</x:v>
      </x:c>
      <x:c r="J625" s="12" t="n">
        <x:f>IF(AND(M625="URL identity aligns",ISNUMBER(F625),ISNUMBER(H625),G625&gt;0,I625&gt;0,SUM(V625:W625)&gt;0),(F625*V625+((H625-1)/4*10)*W625)/SUM(V625:W625),"")</x:f>
        <x:v>8.055526243328758</x:v>
      </x:c>
      <x:c r="K625" s="12" t="n">
        <x:f>IF(ISNUMBER(J625),(X625*J625+'Method'!$B$10*'Method'!$B$11)/(X625+'Method'!$B$10),"")</x:f>
        <x:v>8.006068030201664</x:v>
      </x:c>
      <x:c r="L625" s="10" t="n">
        <x:f>IF(ISNUMBER(J625),COUNTIFS($J$7:$J$1929,"&gt;"&amp;J625)+1,"")</x:f>
        <x:v>69</x:v>
      </x:c>
      <x:c r="M625" s="9" t="str">
        <x:v>URL identity aligns</x:v>
      </x:c>
      <x:c r="N625" s="9" t="str">
        <x:v>Brand, name tokens and concentration agree in saved URLs</x:v>
      </x:c>
      <x:c r="O625" s="9" t="str">
        <x:v>https://www.parfumo.com/Perfumes/Yves_Saint_Laurent/La_Nuit_de_L_Homme_Le_Parfum</x:v>
      </x:c>
      <x:c r="P625" s="9" t="str">
        <x:v>https://www.fragrantica.com/perfume/Yves-Saint-Laurent/La-Nuit-de-L-Homme-Le-Parfum-10206.html</x:v>
      </x:c>
      <x:c r="Q625" s="9" t="str">
        <x:v>https://media.parfumo.com/perfumes/f8/f8eecd-la-nuit-de-l-homme-le-parfum-yves-saint-laurent_1200.jpg?width=720&amp;aspect_ratio=1:1</x:v>
      </x:c>
      <x:c r="R625" s="9" t="str">
        <x:v>https://fimgs.net/mdimg/perfume-thumbs/375x500.10206.jpg</x:v>
      </x:c>
      <x:c r="S625" s="9" t="str">
        <x:v>La Nuit de L'Homme Le Parfum</x:v>
      </x:c>
      <x:c r="T625" s="11" t="str">
        <x:v>2010</x:v>
      </x:c>
      <x:c r="U625" s="10" t="n">
        <x:v>314</x:v>
      </x:c>
      <x:c r="V625" s="14" t="n">
        <x:f>IF(AND(ISNUMBER(G625),G625&gt;0),LOG10(G625)*'Method'!$B$8,"")</x:f>
        <x:v>3.542187642379092</x:v>
      </x:c>
      <x:c r="W625" s="14" t="n">
        <x:f>IF(AND(ISNUMBER(I625),I625&gt;0),LOG10(I625)*'Method'!$B$9,"")</x:f>
        <x:v>2.8310599911503203</x:v>
      </x:c>
      <x:c r="X625" s="10" t="n">
        <x:f>IF(ISNUMBER(J625),SUM(G625,I625),"")</x:f>
        <x:v>4353</x:v>
      </x:c>
      <x:c r="Y625" s="10" t="n">
        <x:f>IF(ISNUMBER(K625),COUNTIFS($K$7:$K$1929,"&gt;"&amp;K625)+1,"")</x:f>
        <x:v>50</x:v>
      </x:c>
      <x:c r="Z625" s="9" t="str"/>
      <x:c r="AA625" s="15" t="n">
        <x:v>46108</x:v>
      </x:c>
      <x:c r="AB625" s="9" t="str">
        <x:v>Unknown</x:v>
      </x:c>
    </x:row>
    <x:row r="626" ht="50" customHeight="1">
      <x:c r="A626" s="10" t="n">
        <x:f>IF(ISNUMBER(F626),RANK(F626,$F$7:$F$1929,0),"")</x:f>
        <x:v>581</x:v>
      </x:c>
      <x:c r="B626" s="9" t="str">
        <x:v>Gucci</x:v>
      </x:c>
      <x:c r="C626" s="9" t="str">
        <x:v>Gucci pour Homme II</x:v>
      </x:c>
      <x:c r="D626" s="9" t="str">
        <x:v>Eau de Toilette</x:v>
      </x:c>
      <x:c r="E626" s="11" t="n">
        <x:v>2007</x:v>
      </x:c>
      <x:c r="F626" s="13" t="n">
        <x:v>8</x:v>
      </x:c>
      <x:c r="G626" s="10" t="n">
        <x:v>885</x:v>
      </x:c>
      <x:c r="H626" s="12" t="n">
        <x:v>4.37</x:v>
      </x:c>
      <x:c r="I626" s="10" t="n">
        <x:v>5193</x:v>
      </x:c>
      <x:c r="J626" s="12" t="str">
        <x:f>IF(AND(M626="URL identity aligns",ISNUMBER(F626),ISNUMBER(H626),G626&gt;0,I626&gt;0,SUM(V626:W626)&gt;0),(F626*V626+((H626-1)/4*10)*W626)/SUM(V626:W626),"")</x:f>
      </x:c>
      <x:c r="K626" s="12" t="str">
        <x:f>IF(ISNUMBER(J626),(X626*J626+'Method'!$B$10*'Method'!$B$11)/(X626+'Method'!$B$10),"")</x:f>
      </x:c>
      <x:c r="L626" s="10" t="str">
        <x:f>IF(ISNUMBER(J626),COUNTIFS($J$7:$J$1929,"&gt;"&amp;J626)+1,"")</x:f>
      </x:c>
      <x:c r="M626" s="9" t="str">
        <x:v>Review required</x:v>
      </x:c>
      <x:c r="N626" s="9" t="str">
        <x:v>Concentration not explicit on both saved identities</x:v>
      </x:c>
      <x:c r="O626" s="9" t="str">
        <x:v>https://www.parfumo.com/Perfumes/Gucci/Gucci_pour_Homme_II_Eau_de_Toilette</x:v>
      </x:c>
      <x:c r="P626" s="9" t="str">
        <x:v>https://www.fragrantica.com/perfume/Gucci/Gucci-Pour-Homme-II-1119.html</x:v>
      </x:c>
      <x:c r="Q626" s="9" t="str">
        <x:v>https://media.parfumo.com/perfumes/42/42a270-gucci-pour-homme-ii-eau-de-toilette-gucci_1200.jpg?width=720&amp;aspect_ratio=1:1</x:v>
      </x:c>
      <x:c r="R626" s="9" t="str">
        <x:v>https://fimgs.net/mdimg/perfume-thumbs/375x500.1119.jpg</x:v>
      </x:c>
      <x:c r="S626" s="9" t="str">
        <x:v>Gucci pour Homme II</x:v>
      </x:c>
      <x:c r="T626" s="11" t="str">
        <x:v>2007</x:v>
      </x:c>
      <x:c r="U626" s="10" t="n">
        <x:v>1469</x:v>
      </x:c>
      <x:c r="V626" s="14" t="n">
        <x:f>IF(AND(ISNUMBER(G626),G626&gt;0),LOG10(G626)*'Method'!$B$8,"")</x:f>
        <x:v>3.536331924837396</x:v>
      </x:c>
      <x:c r="W626" s="14" t="n">
        <x:f>IF(AND(ISNUMBER(I626),I626&gt;0),LOG10(I626)*'Method'!$B$9,"")</x:f>
        <x:v>2.9723346580760484</x:v>
      </x:c>
      <x:c r="X626" s="10" t="str">
        <x:f>IF(ISNUMBER(J626),SUM(G626,I626),"")</x:f>
      </x:c>
      <x:c r="Y626" s="10" t="str">
        <x:f>IF(ISNUMBER(K626),COUNTIFS($K$7:$K$1929,"&gt;"&amp;K626)+1,"")</x:f>
      </x:c>
      <x:c r="Z626" s="9" t="str"/>
      <x:c r="AA626" s="15" t="n">
        <x:v>46108</x:v>
      </x:c>
      <x:c r="AB626" s="9" t="str">
        <x:v>Unknown</x:v>
      </x:c>
    </x:row>
    <x:row r="627" ht="50" customHeight="1">
      <x:c r="A627" s="10" t="n">
        <x:f>IF(ISNUMBER(F627),RANK(F627,$F$7:$F$1929,0),"")</x:f>
        <x:v>581</x:v>
      </x:c>
      <x:c r="B627" s="9" t="str">
        <x:v>Prada</x:v>
      </x:c>
      <x:c r="C627" s="9" t="str">
        <x:v>Luna Rossa Sport</x:v>
      </x:c>
      <x:c r="D627" s="9" t="str">
        <x:v>Not recorded</x:v>
      </x:c>
      <x:c r="E627" s="11" t="n">
        <x:v>2015</x:v>
      </x:c>
      <x:c r="F627" s="13" t="n">
        <x:v>8</x:v>
      </x:c>
      <x:c r="G627" s="10" t="n">
        <x:v>842</x:v>
      </x:c>
      <x:c r="H627" s="12" t="n">
        <x:v>4.18</x:v>
      </x:c>
      <x:c r="I627" s="10" t="n">
        <x:v>2666</x:v>
      </x:c>
      <x:c r="J627" s="12" t="str">
        <x:f>IF(AND(M627="URL identity aligns",ISNUMBER(F627),ISNUMBER(H627),G627&gt;0,I627&gt;0,SUM(V627:W627)&gt;0),(F627*V627+((H627-1)/4*10)*W627)/SUM(V627:W627),"")</x:f>
      </x:c>
      <x:c r="K627" s="12" t="str">
        <x:f>IF(ISNUMBER(J627),(X627*J627+'Method'!$B$10*'Method'!$B$11)/(X627+'Method'!$B$10),"")</x:f>
      </x:c>
      <x:c r="L627" s="10" t="str">
        <x:f>IF(ISNUMBER(J627),COUNTIFS($J$7:$J$1929,"&gt;"&amp;J627)+1,"")</x:f>
      </x:c>
      <x:c r="M627" s="9" t="str">
        <x:v>Review required</x:v>
      </x:c>
      <x:c r="N627" s="9" t="str">
        <x:v>Concentration not explicit on both saved identities</x:v>
      </x:c>
      <x:c r="O627" s="9" t="str">
        <x:v>https://www.parfumo.com/Perfumes/Prada/Luna_Rossa_Sport</x:v>
      </x:c>
      <x:c r="P627" s="9" t="str">
        <x:v>https://www.fragrantica.com/perfume/Prada/Luna-Rossa-Sport-31116.html</x:v>
      </x:c>
      <x:c r="Q627" s="9" t="str">
        <x:v>https://media.parfumo.com/perfumes/ac/ac6a94_luna-rossa-sport-prada_1200.jpg?width=720&amp;aspect_ratio=1:1</x:v>
      </x:c>
      <x:c r="R627" s="9" t="str">
        <x:v>https://fimgs.net/mdimg/perfume-thumbs/375x500.31116.jpg</x:v>
      </x:c>
      <x:c r="S627" s="9" t="str">
        <x:v>Luna Rossa Sport</x:v>
      </x:c>
      <x:c r="T627" s="11" t="str">
        <x:v>2015</x:v>
      </x:c>
      <x:c r="U627" s="10" t="n">
        <x:v>1580</x:v>
      </x:c>
      <x:c r="V627" s="14" t="n">
        <x:f>IF(AND(ISNUMBER(G627),G627&gt;0),LOG10(G627)*'Method'!$B$8,"")</x:f>
        <x:v>3.51037450979958</x:v>
      </x:c>
      <x:c r="W627" s="14" t="n">
        <x:f>IF(AND(ISNUMBER(I627),I627&gt;0),LOG10(I627)*'Method'!$B$9,"")</x:f>
        <x:v>2.7406881160622723</x:v>
      </x:c>
      <x:c r="X627" s="10" t="str">
        <x:f>IF(ISNUMBER(J627),SUM(G627,I627),"")</x:f>
      </x:c>
      <x:c r="Y627" s="10" t="str">
        <x:f>IF(ISNUMBER(K627),COUNTIFS($K$7:$K$1929,"&gt;"&amp;K627)+1,"")</x:f>
      </x:c>
      <x:c r="Z627" s="9" t="str"/>
      <x:c r="AA627" s="15" t="n">
        <x:v>46108</x:v>
      </x:c>
      <x:c r="AB627" s="9" t="str">
        <x:v>Unknown</x:v>
      </x:c>
    </x:row>
    <x:row r="628" ht="50" customHeight="1">
      <x:c r="A628" s="10" t="n">
        <x:f>IF(ISNUMBER(F628),RANK(F628,$F$7:$F$1929,0),"")</x:f>
        <x:v>581</x:v>
      </x:c>
      <x:c r="B628" s="9" t="str">
        <x:v>Paco Rabanne</x:v>
      </x:c>
      <x:c r="C628" s="9" t="str">
        <x:v>1 Million Lucky Rabanne</x:v>
      </x:c>
      <x:c r="D628" s="9" t="str">
        <x:v>Not recorded</x:v>
      </x:c>
      <x:c r="E628" s="11" t="n">
        <x:v>2018</x:v>
      </x:c>
      <x:c r="F628" s="13" t="n">
        <x:v>8</x:v>
      </x:c>
      <x:c r="G628" s="10" t="n">
        <x:v>827</x:v>
      </x:c>
      <x:c r="H628" s="12" t="n">
        <x:v>4.4</x:v>
      </x:c>
      <x:c r="I628" s="10" t="n">
        <x:v>7047</x:v>
      </x:c>
      <x:c r="J628" s="12" t="str">
        <x:f>IF(AND(M628="URL identity aligns",ISNUMBER(F628),ISNUMBER(H628),G628&gt;0,I628&gt;0,SUM(V628:W628)&gt;0),(F628*V628+((H628-1)/4*10)*W628)/SUM(V628:W628),"")</x:f>
      </x:c>
      <x:c r="K628" s="12" t="str">
        <x:f>IF(ISNUMBER(J628),(X628*J628+'Method'!$B$10*'Method'!$B$11)/(X628+'Method'!$B$10),"")</x:f>
      </x:c>
      <x:c r="L628" s="10" t="str">
        <x:f>IF(ISNUMBER(J628),COUNTIFS($J$7:$J$1929,"&gt;"&amp;J628)+1,"")</x:f>
      </x:c>
      <x:c r="M628" s="9" t="str">
        <x:v>Review required</x:v>
      </x:c>
      <x:c r="N628" s="9" t="str">
        <x:v>Concentration not explicit on both saved identities</x:v>
      </x:c>
      <x:c r="O628" s="9" t="str">
        <x:v>https://www.parfumo.com/Perfumes/Rabanne/1_Million_Lucky</x:v>
      </x:c>
      <x:c r="P628" s="9" t="str">
        <x:v>https://www.fragrantica.com/perfume/Rabanne/1-Million-Lucky-48903.html</x:v>
      </x:c>
      <x:c r="Q628" s="9" t="str">
        <x:v>https://media.parfumo.com/perfumes/a2/a2caea-1-million-lucky-rabanne_1200.jpg?width=720&amp;aspect_ratio=1:1</x:v>
      </x:c>
      <x:c r="R628" s="9" t="str">
        <x:v>https://fimgs.net/mdimg/perfume-thumbs/375x500.48903.jpg</x:v>
      </x:c>
      <x:c r="S628" s="9" t="str">
        <x:v>1 Million Lucky Rabanne</x:v>
      </x:c>
      <x:c r="T628" s="11" t="str">
        <x:v>2018</x:v>
      </x:c>
      <x:c r="U628" s="10" t="n">
        <x:v>491</x:v>
      </x:c>
      <x:c r="V628" s="14" t="n">
        <x:f>IF(AND(ISNUMBER(G628),G628&gt;0),LOG10(G628)*'Method'!$B$8,"")</x:f>
        <x:v>3.50100661146306</x:v>
      </x:c>
      <x:c r="W628" s="14" t="n">
        <x:f>IF(AND(ISNUMBER(I628),I628&gt;0),LOG10(I628)*'Method'!$B$9,"")</x:f>
        <x:v>3.078403417197816</x:v>
      </x:c>
      <x:c r="X628" s="10" t="str">
        <x:f>IF(ISNUMBER(J628),SUM(G628,I628),"")</x:f>
      </x:c>
      <x:c r="Y628" s="10" t="str">
        <x:f>IF(ISNUMBER(K628),COUNTIFS($K$7:$K$1929,"&gt;"&amp;K628)+1,"")</x:f>
      </x:c>
      <x:c r="Z628" s="9" t="str"/>
      <x:c r="AA628" s="15" t="n">
        <x:v>46108</x:v>
      </x:c>
      <x:c r="AB628" s="9" t="str">
        <x:v>Unknown</x:v>
      </x:c>
    </x:row>
    <x:row r="629" ht="50" customHeight="1">
      <x:c r="A629" s="10" t="n">
        <x:f>IF(ISNUMBER(F629),RANK(F629,$F$7:$F$1929,0),"")</x:f>
        <x:v>581</x:v>
      </x:c>
      <x:c r="B629" s="9" t="str">
        <x:v>Guerlain</x:v>
      </x:c>
      <x:c r="C629" s="9" t="str">
        <x:v>Homme</x:v>
      </x:c>
      <x:c r="D629" s="9" t="str">
        <x:v>Eau de Parfum</x:v>
      </x:c>
      <x:c r="E629" s="11" t="n">
        <x:v>2009</x:v>
      </x:c>
      <x:c r="F629" s="13" t="n">
        <x:v>8</x:v>
      </x:c>
      <x:c r="G629" s="10" t="n">
        <x:v>805</x:v>
      </x:c>
      <x:c r="H629" s="12" t="n">
        <x:v>4.24</x:v>
      </x:c>
      <x:c r="I629" s="10" t="n">
        <x:v>2463</x:v>
      </x:c>
      <x:c r="J629" s="12" t="str">
        <x:f>IF(AND(M629="URL identity aligns",ISNUMBER(F629),ISNUMBER(H629),G629&gt;0,I629&gt;0,SUM(V629:W629)&gt;0),(F629*V629+((H629-1)/4*10)*W629)/SUM(V629:W629),"")</x:f>
      </x:c>
      <x:c r="K629" s="12" t="str">
        <x:f>IF(ISNUMBER(J629),(X629*J629+'Method'!$B$10*'Method'!$B$11)/(X629+'Method'!$B$10),"")</x:f>
      </x:c>
      <x:c r="L629" s="10" t="str">
        <x:f>IF(ISNUMBER(J629),COUNTIFS($J$7:$J$1929,"&gt;"&amp;J629)+1,"")</x:f>
      </x:c>
      <x:c r="M629" s="9" t="str">
        <x:v>Review required</x:v>
      </x:c>
      <x:c r="N629" s="9" t="str">
        <x:v>Concentration not explicit on both saved identities</x:v>
      </x:c>
      <x:c r="O629" s="9" t="str">
        <x:v>https://www.parfumo.com/Perfumes/Guerlain/Guerlain_Homme_Eau_de_Parfum</x:v>
      </x:c>
      <x:c r="P629" s="9" t="str">
        <x:v>https://www.fragrantica.com/perfume/Guerlain/Guerlain-Homme-3638.html</x:v>
      </x:c>
      <x:c r="Q629" s="9" t="str">
        <x:v>https://media.parfumo.com/perfumes/0b/0b941b-guerlain-homme-eau-de-parfum-guerlain_1200.jpg?width=720&amp;aspect_ratio=1:1</x:v>
      </x:c>
      <x:c r="R629" s="9" t="str">
        <x:v>https://fimgs.net/mdimg/perfume-thumbs/375x500.3638.jpg</x:v>
      </x:c>
      <x:c r="S629" s="9" t="str">
        <x:v>Homme</x:v>
      </x:c>
      <x:c r="T629" s="11" t="str">
        <x:v>2009</x:v>
      </x:c>
      <x:c r="U629" s="10" t="n">
        <x:v>1726</x:v>
      </x:c>
      <x:c r="V629" s="14" t="n">
        <x:f>IF(AND(ISNUMBER(G629),G629&gt;0),LOG10(G629)*'Method'!$B$8,"")</x:f>
        <x:v>3.486955056441444</x:v>
      </x:c>
      <x:c r="W629" s="14" t="n">
        <x:f>IF(AND(ISNUMBER(I629),I629&gt;0),LOG10(I629)*'Method'!$B$9,"")</x:f>
        <x:v>2.71317152947128</x:v>
      </x:c>
      <x:c r="X629" s="10" t="str">
        <x:f>IF(ISNUMBER(J629),SUM(G629,I629),"")</x:f>
      </x:c>
      <x:c r="Y629" s="10" t="str">
        <x:f>IF(ISNUMBER(K629),COUNTIFS($K$7:$K$1929,"&gt;"&amp;K629)+1,"")</x:f>
      </x:c>
      <x:c r="Z629" s="9" t="str"/>
      <x:c r="AA629" s="15" t="n">
        <x:v>46108</x:v>
      </x:c>
      <x:c r="AB629" s="9" t="str">
        <x:v>Unknown</x:v>
      </x:c>
    </x:row>
    <x:row r="630" ht="50" customHeight="1">
      <x:c r="A630" s="10" t="n">
        <x:f>IF(ISNUMBER(F630),RANK(F630,$F$7:$F$1929,0),"")</x:f>
        <x:v>581</x:v>
      </x:c>
      <x:c r="B630" s="9" t="str">
        <x:v>Giorgio Armani</x:v>
      </x:c>
      <x:c r="C630" s="9" t="str">
        <x:v>Armani Code Absolu pour Homme</x:v>
      </x:c>
      <x:c r="D630" s="9" t="str">
        <x:v>Absolu</x:v>
      </x:c>
      <x:c r="E630" s="11" t="n">
        <x:v>2019</x:v>
      </x:c>
      <x:c r="F630" s="13" t="n">
        <x:v>8</x:v>
      </x:c>
      <x:c r="G630" s="10" t="n">
        <x:v>797</x:v>
      </x:c>
      <x:c r="H630" s="12" t="n">
        <x:v>4.4</x:v>
      </x:c>
      <x:c r="I630" s="10" t="n">
        <x:v>4399</x:v>
      </x:c>
      <x:c r="J630" s="12" t="str">
        <x:f>IF(AND(M630="URL identity aligns",ISNUMBER(F630),ISNUMBER(H630),G630&gt;0,I630&gt;0,SUM(V630:W630)&gt;0),(F630*V630+((H630-1)/4*10)*W630)/SUM(V630:W630),"")</x:f>
      </x:c>
      <x:c r="K630" s="12" t="str">
        <x:f>IF(ISNUMBER(J630),(X630*J630+'Method'!$B$10*'Method'!$B$11)/(X630+'Method'!$B$10),"")</x:f>
      </x:c>
      <x:c r="L630" s="10" t="str">
        <x:f>IF(ISNUMBER(J630),COUNTIFS($J$7:$J$1929,"&gt;"&amp;J630)+1,"")</x:f>
      </x:c>
      <x:c r="M630" s="9" t="str">
        <x:v>Review required</x:v>
      </x:c>
      <x:c r="N630" s="9" t="str">
        <x:v>Product, variant, gender or year terms differ between URLs; Concentration not explicit on both saved identities</x:v>
      </x:c>
      <x:c r="O630" s="9" t="str">
        <x:v>https://www.parfumo.com/Perfumes/Giorgio_Armani/Armani_Code_Absolu_pour_Homme</x:v>
      </x:c>
      <x:c r="P630" s="9" t="str">
        <x:v>https://www.fragrantica.com/perfume/Giorgio-Armani/Armani-Code-Absolu-53106.html</x:v>
      </x:c>
      <x:c r="Q630" s="9" t="str">
        <x:v>https://media.parfumo.com/perfumes/9f/9fdf59-armani-code-absolu-pour-homme-giorgio-armani_1200.jpg?width=720&amp;aspect_ratio=1:1</x:v>
      </x:c>
      <x:c r="R630" s="9" t="str">
        <x:v>https://fimgs.net/mdimg/perfume-thumbs/375x500.53106.jpg</x:v>
      </x:c>
      <x:c r="S630" s="9" t="str">
        <x:v>Armani Code Absolu pour Homme</x:v>
      </x:c>
      <x:c r="T630" s="11" t="str">
        <x:v>2019</x:v>
      </x:c>
      <x:c r="U630" s="10" t="n">
        <x:v>1031</x:v>
      </x:c>
      <x:c r="V630" s="14" t="n">
        <x:f>IF(AND(ISNUMBER(G630),G630&gt;0),LOG10(G630)*'Method'!$B$8,"")</x:f>
        <x:v>3.481749985675332</x:v>
      </x:c>
      <x:c r="W630" s="14" t="n">
        <x:f>IF(AND(ISNUMBER(I630),I630&gt;0),LOG10(I630)*'Method'!$B$9,"")</x:f>
        <x:v>2.914683169581488</x:v>
      </x:c>
      <x:c r="X630" s="10" t="str">
        <x:f>IF(ISNUMBER(J630),SUM(G630,I630),"")</x:f>
      </x:c>
      <x:c r="Y630" s="10" t="str">
        <x:f>IF(ISNUMBER(K630),COUNTIFS($K$7:$K$1929,"&gt;"&amp;K630)+1,"")</x:f>
      </x:c>
      <x:c r="Z630" s="9" t="str"/>
      <x:c r="AA630" s="15" t="n">
        <x:v>46108</x:v>
      </x:c>
      <x:c r="AB630" s="9" t="str">
        <x:v>Unknown</x:v>
      </x:c>
    </x:row>
    <x:row r="631" ht="50" customHeight="1">
      <x:c r="A631" s="10" t="n">
        <x:f>IF(ISNUMBER(F631),RANK(F631,$F$7:$F$1929,0),"")</x:f>
        <x:v>581</x:v>
      </x:c>
      <x:c r="B631" s="9" t="str">
        <x:v>Editions de Parfums Frédéric Malle</x:v>
      </x:c>
      <x:c r="C631" s="9" t="str">
        <x:v>Carnal Flower</x:v>
      </x:c>
      <x:c r="D631" s="9" t="str">
        <x:v>Eau de Parfum</x:v>
      </x:c>
      <x:c r="E631" s="11" t="n">
        <x:v>2005</x:v>
      </x:c>
      <x:c r="F631" s="13" t="n">
        <x:v>8</x:v>
      </x:c>
      <x:c r="G631" s="10" t="n">
        <x:v>762</x:v>
      </x:c>
      <x:c r="H631" s="12" t="n">
        <x:v>4.16</x:v>
      </x:c>
      <x:c r="I631" s="10" t="n">
        <x:v>6653</x:v>
      </x:c>
      <x:c r="J631" s="12" t="str">
        <x:f>IF(AND(M631="URL identity aligns",ISNUMBER(F631),ISNUMBER(H631),G631&gt;0,I631&gt;0,SUM(V631:W631)&gt;0),(F631*V631+((H631-1)/4*10)*W631)/SUM(V631:W631),"")</x:f>
      </x:c>
      <x:c r="K631" s="12" t="str">
        <x:f>IF(ISNUMBER(J631),(X631*J631+'Method'!$B$10*'Method'!$B$11)/(X631+'Method'!$B$10),"")</x:f>
      </x:c>
      <x:c r="L631" s="10" t="str">
        <x:f>IF(ISNUMBER(J631),COUNTIFS($J$7:$J$1929,"&gt;"&amp;J631)+1,"")</x:f>
      </x:c>
      <x:c r="M631" s="9" t="str">
        <x:v>Review required</x:v>
      </x:c>
      <x:c r="N631" s="9" t="str">
        <x:v>Brand differs between product URLs; Export brand differs from Parfumo URL; Concentration not explicit on both saved identities</x:v>
      </x:c>
      <x:c r="O631" s="9" t="str">
        <x:v>https://www.parfumo.com/Perfumes/Editions_de_Parfum_Frederic_Malle/carnal-flower-eau-de-parfum</x:v>
      </x:c>
      <x:c r="P631" s="9" t="str">
        <x:v>https://www.fragrantica.com/perfume/Frederic-Malle/Carnal-Flower-1024.html</x:v>
      </x:c>
      <x:c r="Q631" s="9" t="str">
        <x:v>https://media.parfumo.com/perfumes/b6/b61389-carnal-flower-eau-de-parfum-editions-de-parfums-frederic-malle_1200.jpg?width=720&amp;aspect_ratio=1:1</x:v>
      </x:c>
      <x:c r="R631" s="9" t="str">
        <x:v>https://fimgs.net/mdimg/perfume-thumbs/375x500.1024.jpg?t=1772748497</x:v>
      </x:c>
      <x:c r="S631" s="9" t="str">
        <x:v>Carnal Flower</x:v>
      </x:c>
      <x:c r="T631" s="11" t="str">
        <x:v>2005</x:v>
      </x:c>
      <x:c r="U631" s="10" t="n">
        <x:v>1132</x:v>
      </x:c>
      <x:c r="V631" s="14" t="n">
        <x:f>IF(AND(ISNUMBER(G631),G631&gt;0),LOG10(G631)*'Method'!$B$8,"")</x:f>
        <x:v>3.45834596560752</x:v>
      </x:c>
      <x:c r="W631" s="14" t="n">
        <x:f>IF(AND(ISNUMBER(I631),I631&gt;0),LOG10(I631)*'Method'!$B$9,"")</x:f>
        <x:v>3.0584140187568405</x:v>
      </x:c>
      <x:c r="X631" s="10" t="str">
        <x:f>IF(ISNUMBER(J631),SUM(G631,I631),"")</x:f>
      </x:c>
      <x:c r="Y631" s="10" t="str">
        <x:f>IF(ISNUMBER(K631),COUNTIFS($K$7:$K$1929,"&gt;"&amp;K631)+1,"")</x:f>
      </x:c>
      <x:c r="Z631" s="9" t="str"/>
      <x:c r="AA631" s="15" t="n">
        <x:v>46108</x:v>
      </x:c>
      <x:c r="AB631" s="9" t="str">
        <x:v>Unknown</x:v>
      </x:c>
    </x:row>
    <x:row r="632" ht="50" customHeight="1">
      <x:c r="A632" s="10" t="n">
        <x:f>IF(ISNUMBER(F632),RANK(F632,$F$7:$F$1929,0),"")</x:f>
        <x:v>581</x:v>
      </x:c>
      <x:c r="B632" s="9" t="str">
        <x:v>Penhaligon’s</x:v>
      </x:c>
      <x:c r="C632" s="9" t="str">
        <x:v>Sartorial</x:v>
      </x:c>
      <x:c r="D632" s="9" t="str">
        <x:v>Not recorded</x:v>
      </x:c>
      <x:c r="E632" s="11" t="n">
        <x:v>2010</x:v>
      </x:c>
      <x:c r="F632" s="13" t="n">
        <x:v>8</x:v>
      </x:c>
      <x:c r="G632" s="10" t="n">
        <x:v>752</x:v>
      </x:c>
      <x:c r="H632" s="12" t="n">
        <x:v>4.26</x:v>
      </x:c>
      <x:c r="I632" s="10" t="n">
        <x:v>2722</x:v>
      </x:c>
      <x:c r="J632" s="12" t="str">
        <x:f>IF(AND(M632="URL identity aligns",ISNUMBER(F632),ISNUMBER(H632),G632&gt;0,I632&gt;0,SUM(V632:W632)&gt;0),(F632*V632+((H632-1)/4*10)*W632)/SUM(V632:W632),"")</x:f>
      </x:c>
      <x:c r="K632" s="12" t="str">
        <x:f>IF(ISNUMBER(J632),(X632*J632+'Method'!$B$10*'Method'!$B$11)/(X632+'Method'!$B$10),"")</x:f>
      </x:c>
      <x:c r="L632" s="10" t="str">
        <x:f>IF(ISNUMBER(J632),COUNTIFS($J$7:$J$1929,"&gt;"&amp;J632)+1,"")</x:f>
      </x:c>
      <x:c r="M632" s="9" t="str">
        <x:v>Review required</x:v>
      </x:c>
      <x:c r="N632" s="9" t="str">
        <x:v>Brand differs between product URLs; Export brand differs from Parfumo URL; Concentration not explicit on both saved identities</x:v>
      </x:c>
      <x:c r="O632" s="9" t="str">
        <x:v>https://www.parfumo.com/Perfumes/Penhaligons/Sartorial</x:v>
      </x:c>
      <x:c r="P632" s="9" t="str">
        <x:v>https://www.fragrantica.com/perfume/Penhaligon-s/Sartorial-10559.html</x:v>
      </x:c>
      <x:c r="Q632" s="9" t="str">
        <x:v>https://media.parfumo.com/perfumes/30/30dad9-sartorial-penhaligon-s_1200.jpg?width=720&amp;aspect_ratio=1:1</x:v>
      </x:c>
      <x:c r="R632" s="9" t="str">
        <x:v>https://fimgs.net/mdimg/perfume-thumbs/375x500.10559.jpg</x:v>
      </x:c>
      <x:c r="S632" s="9" t="str">
        <x:v>Sartorial Penhaligon's</x:v>
      </x:c>
      <x:c r="T632" s="11" t="str">
        <x:v>2010</x:v>
      </x:c>
      <x:c r="U632" s="10" t="n">
        <x:v>1517</x:v>
      </x:c>
      <x:c r="V632" s="14" t="n">
        <x:f>IF(AND(ISNUMBER(G632),G632&gt;0),LOG10(G632)*'Method'!$B$8,"")</x:f>
        <x:v>3.4514614087099678</x:v>
      </x:c>
      <x:c r="W632" s="14" t="n">
        <x:f>IF(AND(ISNUMBER(I632),I632&gt;0),LOG10(I632)*'Method'!$B$9,"")</x:f>
        <x:v>2.7479104966938563</x:v>
      </x:c>
      <x:c r="X632" s="10" t="str">
        <x:f>IF(ISNUMBER(J632),SUM(G632,I632),"")</x:f>
      </x:c>
      <x:c r="Y632" s="10" t="str">
        <x:f>IF(ISNUMBER(K632),COUNTIFS($K$7:$K$1929,"&gt;"&amp;K632)+1,"")</x:f>
      </x:c>
      <x:c r="Z632" s="9" t="str">
        <x:v>Removed repeated brand suffix from display name</x:v>
      </x:c>
      <x:c r="AA632" s="15" t="n">
        <x:v>46108</x:v>
      </x:c>
      <x:c r="AB632" s="9" t="str">
        <x:v>Unknown</x:v>
      </x:c>
    </x:row>
    <x:row r="633" ht="50" customHeight="1">
      <x:c r="A633" s="10" t="n">
        <x:f>IF(ISNUMBER(F633),RANK(F633,$F$7:$F$1929,0),"")</x:f>
        <x:v>581</x:v>
      </x:c>
      <x:c r="B633" s="9" t="str">
        <x:v>Le Labo</x:v>
      </x:c>
      <x:c r="C633" s="9" t="str">
        <x:v>Bergamote 22</x:v>
      </x:c>
      <x:c r="D633" s="9" t="str">
        <x:v>Eau de Parfum</x:v>
      </x:c>
      <x:c r="E633" s="11" t="n">
        <x:v>2006</x:v>
      </x:c>
      <x:c r="F633" s="13" t="n">
        <x:v>8</x:v>
      </x:c>
      <x:c r="G633" s="10" t="n">
        <x:v>737</x:v>
      </x:c>
      <x:c r="H633" s="12" t="n">
        <x:v>4.15</x:v>
      </x:c>
      <x:c r="I633" s="10" t="n">
        <x:v>3728</x:v>
      </x:c>
      <x:c r="J633" s="12" t="str">
        <x:f>IF(AND(M633="URL identity aligns",ISNUMBER(F633),ISNUMBER(H633),G633&gt;0,I633&gt;0,SUM(V633:W633)&gt;0),(F633*V633+((H633-1)/4*10)*W633)/SUM(V633:W633),"")</x:f>
      </x:c>
      <x:c r="K633" s="12" t="str">
        <x:f>IF(ISNUMBER(J633),(X633*J633+'Method'!$B$10*'Method'!$B$11)/(X633+'Method'!$B$10),"")</x:f>
      </x:c>
      <x:c r="L633" s="10" t="str">
        <x:f>IF(ISNUMBER(J633),COUNTIFS($J$7:$J$1929,"&gt;"&amp;J633)+1,"")</x:f>
      </x:c>
      <x:c r="M633" s="9" t="str">
        <x:v>Review required</x:v>
      </x:c>
      <x:c r="N633" s="9" t="str">
        <x:v>Concentration not explicit on both saved identities</x:v>
      </x:c>
      <x:c r="O633" s="9" t="str">
        <x:v>https://www.parfumo.com/Perfumes/Le_Labo/Bergamote_22_Eau_de_Parfum</x:v>
      </x:c>
      <x:c r="P633" s="9" t="str">
        <x:v>https://www.fragrantica.com/perfume/Le-Labo/Bergamote-22-6327.html</x:v>
      </x:c>
      <x:c r="Q633" s="9" t="str">
        <x:v>https://media.parfumo.com/perfumes/cb/cbdc98-bergamote-22-eau-de-parfum-le-labo_1200.jpg?width=720&amp;aspect_ratio=1:1</x:v>
      </x:c>
      <x:c r="R633" s="9" t="str">
        <x:v>https://fimgs.net/mdimg/perfume-thumbs/375x500.6327.jpg</x:v>
      </x:c>
      <x:c r="S633" s="9" t="str">
        <x:v>Bergamote 22</x:v>
      </x:c>
      <x:c r="T633" s="11" t="str">
        <x:v>2006</x:v>
      </x:c>
      <x:c r="U633" s="10" t="n">
        <x:v>27</x:v>
      </x:c>
      <x:c r="V633" s="14" t="n">
        <x:f>IF(AND(ISNUMBER(G633),G633&gt;0),LOG10(G633)*'Method'!$B$8,"")</x:f>
        <x:v>3.44096098543086</x:v>
      </x:c>
      <x:c r="W633" s="14" t="n">
        <x:f>IF(AND(ISNUMBER(I633),I633&gt;0),LOG10(I633)*'Method'!$B$9,"")</x:f>
        <x:v>2.857180722945552</x:v>
      </x:c>
      <x:c r="X633" s="10" t="str">
        <x:f>IF(ISNUMBER(J633),SUM(G633,I633),"")</x:f>
      </x:c>
      <x:c r="Y633" s="10" t="str">
        <x:f>IF(ISNUMBER(K633),COUNTIFS($K$7:$K$1929,"&gt;"&amp;K633)+1,"")</x:f>
      </x:c>
      <x:c r="Z633" s="9" t="str"/>
      <x:c r="AA633" s="15" t="n">
        <x:v>46108</x:v>
      </x:c>
      <x:c r="AB633" s="9" t="str">
        <x:v>Unknown</x:v>
      </x:c>
    </x:row>
    <x:row r="634" ht="50" customHeight="1">
      <x:c r="A634" s="10" t="n">
        <x:f>IF(ISNUMBER(F634),RANK(F634,$F$7:$F$1929,0),"")</x:f>
        <x:v>581</x:v>
      </x:c>
      <x:c r="B634" s="9" t="str">
        <x:v>Kilian</x:v>
      </x:c>
      <x:c r="C634" s="9" t="str">
        <x:v>Apple Brandy on the Rocks</x:v>
      </x:c>
      <x:c r="D634" s="9" t="str">
        <x:v>Not recorded</x:v>
      </x:c>
      <x:c r="E634" s="11" t="n">
        <x:v>2021</x:v>
      </x:c>
      <x:c r="F634" s="13" t="n">
        <x:v>8</x:v>
      </x:c>
      <x:c r="G634" s="10" t="n">
        <x:v>713</x:v>
      </x:c>
      <x:c r="H634" s="12" t="n">
        <x:v>4.13</x:v>
      </x:c>
      <x:c r="I634" s="10" t="n">
        <x:v>4551</x:v>
      </x:c>
      <x:c r="J634" s="12" t="str">
        <x:f>IF(AND(M634="URL identity aligns",ISNUMBER(F634),ISNUMBER(H634),G634&gt;0,I634&gt;0,SUM(V634:W634)&gt;0),(F634*V634+((H634-1)/4*10)*W634)/SUM(V634:W634),"")</x:f>
      </x:c>
      <x:c r="K634" s="12" t="str">
        <x:f>IF(ISNUMBER(J634),(X634*J634+'Method'!$B$10*'Method'!$B$11)/(X634+'Method'!$B$10),"")</x:f>
      </x:c>
      <x:c r="L634" s="10" t="str">
        <x:f>IF(ISNUMBER(J634),COUNTIFS($J$7:$J$1929,"&gt;"&amp;J634)+1,"")</x:f>
      </x:c>
      <x:c r="M634" s="9" t="str">
        <x:v>Review required</x:v>
      </x:c>
      <x:c r="N634" s="9" t="str">
        <x:v>Concentration not explicit on both saved identities</x:v>
      </x:c>
      <x:c r="O634" s="9" t="str">
        <x:v>https://www.parfumo.com/Perfumes/Kilian/apple-brandy-on-the-rocks</x:v>
      </x:c>
      <x:c r="P634" s="9" t="str">
        <x:v>https://www.fragrantica.com/perfume/By-Kilian/Apple-Brandy-on-the-Rocks-68326.html</x:v>
      </x:c>
      <x:c r="Q634" s="9" t="str">
        <x:v>https://media.parfumo.com/perfumes/e3/e39bad-apple-brandy-on-the-rocks-kilian_1200.jpg?width=720&amp;aspect_ratio=1:1</x:v>
      </x:c>
      <x:c r="R634" s="9" t="str">
        <x:v>https://fimgs.net/mdimg/perfume-thumbs/375x500.68326.jpg</x:v>
      </x:c>
      <x:c r="S634" s="9" t="str">
        <x:v>Apple Brandy on the Rocks</x:v>
      </x:c>
      <x:c r="T634" s="11" t="str">
        <x:v>2021</x:v>
      </x:c>
      <x:c r="U634" s="10" t="n">
        <x:v>1143</x:v>
      </x:c>
      <x:c r="V634" s="14" t="n">
        <x:f>IF(AND(ISNUMBER(G634),G634&gt;0),LOG10(G634)*'Method'!$B$8,"")</x:f>
        <x:v>3.423707435822244</x:v>
      </x:c>
      <x:c r="W634" s="14" t="n">
        <x:f>IF(AND(ISNUMBER(I634),I634&gt;0),LOG10(I634)*'Method'!$B$9,"")</x:f>
        <x:v>2.926485468405112</x:v>
      </x:c>
      <x:c r="X634" s="10" t="str">
        <x:f>IF(ISNUMBER(J634),SUM(G634,I634),"")</x:f>
      </x:c>
      <x:c r="Y634" s="10" t="str">
        <x:f>IF(ISNUMBER(K634),COUNTIFS($K$7:$K$1929,"&gt;"&amp;K634)+1,"")</x:f>
      </x:c>
      <x:c r="Z634" s="9" t="str"/>
      <x:c r="AA634" s="15" t="n">
        <x:v>46108</x:v>
      </x:c>
      <x:c r="AB634" s="9" t="str">
        <x:v>Unknown</x:v>
      </x:c>
    </x:row>
    <x:row r="635" ht="50" customHeight="1">
      <x:c r="A635" s="10" t="n">
        <x:f>IF(ISNUMBER(F635),RANK(F635,$F$7:$F$1929,0),"")</x:f>
        <x:v>581</x:v>
      </x:c>
      <x:c r="B635" s="9" t="str">
        <x:v>Paco Rabanne</x:v>
      </x:c>
      <x:c r="C635" s="9" t="str">
        <x:v>1 Million Privé Rabanne</x:v>
      </x:c>
      <x:c r="D635" s="9" t="str">
        <x:v>Not recorded</x:v>
      </x:c>
      <x:c r="E635" s="11" t="n">
        <x:v>2016</x:v>
      </x:c>
      <x:c r="F635" s="13" t="n">
        <x:v>8</x:v>
      </x:c>
      <x:c r="G635" s="10" t="n">
        <x:v>669</x:v>
      </x:c>
      <x:c r="H635" s="12" t="n">
        <x:v>4.37</x:v>
      </x:c>
      <x:c r="I635" s="10" t="n">
        <x:v>4193</x:v>
      </x:c>
      <x:c r="J635" s="12" t="str">
        <x:f>IF(AND(M635="URL identity aligns",ISNUMBER(F635),ISNUMBER(H635),G635&gt;0,I635&gt;0,SUM(V635:W635)&gt;0),(F635*V635+((H635-1)/4*10)*W635)/SUM(V635:W635),"")</x:f>
      </x:c>
      <x:c r="K635" s="12" t="str">
        <x:f>IF(ISNUMBER(J635),(X635*J635+'Method'!$B$10*'Method'!$B$11)/(X635+'Method'!$B$10),"")</x:f>
      </x:c>
      <x:c r="L635" s="10" t="str">
        <x:f>IF(ISNUMBER(J635),COUNTIFS($J$7:$J$1929,"&gt;"&amp;J635)+1,"")</x:f>
      </x:c>
      <x:c r="M635" s="9" t="str">
        <x:v>Review required</x:v>
      </x:c>
      <x:c r="N635" s="9" t="str">
        <x:v>Concentration not explicit on both saved identities</x:v>
      </x:c>
      <x:c r="O635" s="9" t="str">
        <x:v>https://www.parfumo.com/Perfumes/Rabanne/1_Million_Prive</x:v>
      </x:c>
      <x:c r="P635" s="9" t="str">
        <x:v>https://www.fragrantica.com/perfume/Rabanne/1-Million-Prive-37698.html</x:v>
      </x:c>
      <x:c r="Q635" s="9" t="str">
        <x:v>https://media.parfumo.com/perfumes/93/93fe2a-1-million-prive-rabanne_1200.jpg?width=720&amp;aspect_ratio=1:1</x:v>
      </x:c>
      <x:c r="R635" s="9" t="str">
        <x:v>https://fimgs.net/mdimg/perfume-thumbs/375x500.37698.jpg</x:v>
      </x:c>
      <x:c r="S635" s="9" t="str">
        <x:v>1 Million Privé Rabanne</x:v>
      </x:c>
      <x:c r="T635" s="11" t="str">
        <x:v>2016</x:v>
      </x:c>
      <x:c r="U635" s="10" t="n">
        <x:v>299</x:v>
      </x:c>
      <x:c r="V635" s="14" t="n">
        <x:f>IF(AND(ISNUMBER(G635),G635&gt;0),LOG10(G635)*'Method'!$B$8,"")</x:f>
        <x:v>3.390511341321384</x:v>
      </x:c>
      <x:c r="W635" s="14" t="n">
        <x:f>IF(AND(ISNUMBER(I635),I635&gt;0),LOG10(I635)*'Method'!$B$9,"")</x:f>
        <x:v>2.8980198899228564</x:v>
      </x:c>
      <x:c r="X635" s="10" t="str">
        <x:f>IF(ISNUMBER(J635),SUM(G635,I635),"")</x:f>
      </x:c>
      <x:c r="Y635" s="10" t="str">
        <x:f>IF(ISNUMBER(K635),COUNTIFS($K$7:$K$1929,"&gt;"&amp;K635)+1,"")</x:f>
      </x:c>
      <x:c r="Z635" s="9" t="str"/>
      <x:c r="AA635" s="15" t="n">
        <x:v>46108</x:v>
      </x:c>
      <x:c r="AB635" s="9" t="str">
        <x:v>Unknown</x:v>
      </x:c>
    </x:row>
    <x:row r="636" ht="50" customHeight="1">
      <x:c r="A636" s="10" t="n">
        <x:f>IF(ISNUMBER(F636),RANK(F636,$F$7:$F$1929,0),"")</x:f>
        <x:v>581</x:v>
      </x:c>
      <x:c r="B636" s="9" t="str">
        <x:v>Guerlain</x:v>
      </x:c>
      <x:c r="C636" s="9" t="str">
        <x:v>Habit Rouge</x:v>
      </x:c>
      <x:c r="D636" s="9" t="str">
        <x:v>Eau de Parfum</x:v>
      </x:c>
      <x:c r="E636" s="11" t="n">
        <x:v>2003</x:v>
      </x:c>
      <x:c r="F636" s="13" t="n">
        <x:v>8</x:v>
      </x:c>
      <x:c r="G636" s="10" t="n">
        <x:v>656</x:v>
      </x:c>
      <x:c r="H636" s="12" t="n">
        <x:v>4.28</x:v>
      </x:c>
      <x:c r="I636" s="10" t="n">
        <x:v>2021</x:v>
      </x:c>
      <x:c r="J636" s="12" t="n">
        <x:f>IF(AND(M636="URL identity aligns",ISNUMBER(F636),ISNUMBER(H636),G636&gt;0,I636&gt;0,SUM(V636:W636)&gt;0),(F636*V636+((H636-1)/4*10)*W636)/SUM(V636:W636),"")</x:f>
        <x:v>8.087786496305714</x:v>
      </x:c>
      <x:c r="K636" s="12" t="n">
        <x:f>IF(ISNUMBER(J636),(X636*J636+'Method'!$B$10*'Method'!$B$11)/(X636+'Method'!$B$10),"")</x:f>
        <x:v>8.006795075269428</x:v>
      </x:c>
      <x:c r="L636" s="10" t="n">
        <x:f>IF(ISNUMBER(J636),COUNTIFS($J$7:$J$1929,"&gt;"&amp;J636)+1,"")</x:f>
        <x:v>65</x:v>
      </x:c>
      <x:c r="M636" s="9" t="str">
        <x:v>URL identity aligns</x:v>
      </x:c>
      <x:c r="N636" s="9" t="str">
        <x:v>Brand, name tokens and concentration agree in saved URLs</x:v>
      </x:c>
      <x:c r="O636" s="9" t="str">
        <x:v>https://www.parfumo.com/Perfumes/Guerlain/Habit_Rouge_Eau_de_Parfum</x:v>
      </x:c>
      <x:c r="P636" s="9" t="str">
        <x:v>https://www.fragrantica.com/perfume/Guerlain/Habit-Rouge-Eau-de-Parfum-25313.html</x:v>
      </x:c>
      <x:c r="Q636" s="9" t="str">
        <x:v>https://media.parfumo.com/perfumes/b0/b0a51c-habit-rouge-eau-de-parfum-guerlain_1200.jpg?width=720&amp;aspect_ratio=1:1</x:v>
      </x:c>
      <x:c r="R636" s="9" t="str">
        <x:v>https://fimgs.net/mdimg/perfume-thumbs/375x500.25313.jpg</x:v>
      </x:c>
      <x:c r="S636" s="9" t="str">
        <x:v>Habit Rouge</x:v>
      </x:c>
      <x:c r="T636" s="11" t="str">
        <x:v>2003</x:v>
      </x:c>
      <x:c r="U636" s="10" t="n">
        <x:v>39</x:v>
      </x:c>
      <x:c r="V636" s="14" t="n">
        <x:f>IF(AND(ISNUMBER(G636),G636&gt;0),LOG10(G636)*'Method'!$B$8,"")</x:f>
        <x:v>3.380284607250792</x:v>
      </x:c>
      <x:c r="W636" s="14" t="n">
        <x:f>IF(AND(ISNUMBER(I636),I636&gt;0),LOG10(I636)*'Method'!$B$9,"")</x:f>
        <x:v>2.64445305081224</x:v>
      </x:c>
      <x:c r="X636" s="10" t="n">
        <x:f>IF(ISNUMBER(J636),SUM(G636,I636),"")</x:f>
        <x:v>2677</x:v>
      </x:c>
      <x:c r="Y636" s="10" t="n">
        <x:f>IF(ISNUMBER(K636),COUNTIFS($K$7:$K$1929,"&gt;"&amp;K636)+1,"")</x:f>
        <x:v>48</x:v>
      </x:c>
      <x:c r="Z636" s="9" t="str"/>
      <x:c r="AA636" s="15" t="n">
        <x:v>46108</x:v>
      </x:c>
      <x:c r="AB636" s="9" t="str">
        <x:v>Unknown</x:v>
      </x:c>
    </x:row>
    <x:row r="637" ht="50" customHeight="1">
      <x:c r="A637" s="10" t="n">
        <x:f>IF(ISNUMBER(F637),RANK(F637,$F$7:$F$1929,0),"")</x:f>
        <x:v>581</x:v>
      </x:c>
      <x:c r="B637" s="9" t="str">
        <x:v>Tom Ford</x:v>
      </x:c>
      <x:c r="C637" s="9" t="str">
        <x:v>Ébène Fumé</x:v>
      </x:c>
      <x:c r="D637" s="9" t="str">
        <x:v>Eau de Parfum</x:v>
      </x:c>
      <x:c r="E637" s="11" t="n">
        <x:v>2021</x:v>
      </x:c>
      <x:c r="F637" s="13" t="n">
        <x:v>8</x:v>
      </x:c>
      <x:c r="G637" s="10" t="n">
        <x:v>644</x:v>
      </x:c>
      <x:c r="H637" s="12" t="n">
        <x:v>4.11</x:v>
      </x:c>
      <x:c r="I637" s="10" t="n">
        <x:v>3252</x:v>
      </x:c>
      <x:c r="J637" s="12" t="str">
        <x:f>IF(AND(M637="URL identity aligns",ISNUMBER(F637),ISNUMBER(H637),G637&gt;0,I637&gt;0,SUM(V637:W637)&gt;0),(F637*V637+((H637-1)/4*10)*W637)/SUM(V637:W637),"")</x:f>
      </x:c>
      <x:c r="K637" s="12" t="str">
        <x:f>IF(ISNUMBER(J637),(X637*J637+'Method'!$B$10*'Method'!$B$11)/(X637+'Method'!$B$10),"")</x:f>
      </x:c>
      <x:c r="L637" s="10" t="str">
        <x:f>IF(ISNUMBER(J637),COUNTIFS($J$7:$J$1929,"&gt;"&amp;J637)+1,"")</x:f>
      </x:c>
      <x:c r="M637" s="9" t="str">
        <x:v>Review required</x:v>
      </x:c>
      <x:c r="N637" s="9" t="str">
        <x:v>Concentration not explicit on both saved identities</x:v>
      </x:c>
      <x:c r="O637" s="9" t="str">
        <x:v>https://www.parfumo.com/Perfumes/Tom_Ford/ebene-fume-eau-de-parfum</x:v>
      </x:c>
      <x:c r="P637" s="9" t="str">
        <x:v>https://www.fragrantica.com/perfume/Tom-Ford/Ebene-Fume-69008.html</x:v>
      </x:c>
      <x:c r="Q637" s="9" t="str">
        <x:v>https://media.parfumo.com/perfumes/c2/c2d4a0-ebene-fume-eau-de-parfum-tom-ford_1200.jpg?width=720&amp;aspect_ratio=1:1</x:v>
      </x:c>
      <x:c r="R637" s="9" t="str">
        <x:v>https://fimgs.net/mdimg/perfume-thumbs/375x500.69008.jpg</x:v>
      </x:c>
      <x:c r="S637" s="9" t="str">
        <x:v>Ébène Fumé</x:v>
      </x:c>
      <x:c r="T637" s="11" t="str">
        <x:v>2021</x:v>
      </x:c>
      <x:c r="U637" s="10" t="n">
        <x:v>270</x:v>
      </x:c>
      <x:c r="V637" s="14" t="n">
        <x:f>IF(AND(ISNUMBER(G637),G637&gt;0),LOG10(G637)*'Method'!$B$8,"")</x:f>
        <x:v>3.3706630408317717</x:v>
      </x:c>
      <x:c r="W637" s="14" t="n">
        <x:f>IF(AND(ISNUMBER(I637),I637&gt;0),LOG10(I637)*'Method'!$B$9,"")</x:f>
        <x:v>2.809720429537624</x:v>
      </x:c>
      <x:c r="X637" s="10" t="str">
        <x:f>IF(ISNUMBER(J637),SUM(G637,I637),"")</x:f>
      </x:c>
      <x:c r="Y637" s="10" t="str">
        <x:f>IF(ISNUMBER(K637),COUNTIFS($K$7:$K$1929,"&gt;"&amp;K637)+1,"")</x:f>
      </x:c>
      <x:c r="Z637" s="9" t="str"/>
      <x:c r="AA637" s="15" t="n">
        <x:v>46108</x:v>
      </x:c>
      <x:c r="AB637" s="9" t="str">
        <x:v>Unknown</x:v>
      </x:c>
    </x:row>
    <x:row r="638" ht="50" customHeight="1">
      <x:c r="A638" s="10" t="n">
        <x:f>IF(ISNUMBER(F638),RANK(F638,$F$7:$F$1929,0),"")</x:f>
        <x:v>581</x:v>
      </x:c>
      <x:c r="B638" s="9" t="str">
        <x:v>Hermès</x:v>
      </x:c>
      <x:c r="C638" s="9" t="str">
        <x:v>Eau de Rhubarbe Écarlate</x:v>
      </x:c>
      <x:c r="D638" s="9" t="str">
        <x:v>Not recorded</x:v>
      </x:c>
      <x:c r="E638" s="11" t="n">
        <x:v>2016</x:v>
      </x:c>
      <x:c r="F638" s="13" t="n">
        <x:v>8</x:v>
      </x:c>
      <x:c r="G638" s="10" t="n">
        <x:v>612</x:v>
      </x:c>
      <x:c r="H638" s="12" t="n">
        <x:v>4.18</x:v>
      </x:c>
      <x:c r="I638" s="10" t="n">
        <x:v>3804</x:v>
      </x:c>
      <x:c r="J638" s="12" t="str">
        <x:f>IF(AND(M638="URL identity aligns",ISNUMBER(F638),ISNUMBER(H638),G638&gt;0,I638&gt;0,SUM(V638:W638)&gt;0),(F638*V638+((H638-1)/4*10)*W638)/SUM(V638:W638),"")</x:f>
      </x:c>
      <x:c r="K638" s="12" t="str">
        <x:f>IF(ISNUMBER(J638),(X638*J638+'Method'!$B$10*'Method'!$B$11)/(X638+'Method'!$B$10),"")</x:f>
      </x:c>
      <x:c r="L638" s="10" t="str">
        <x:f>IF(ISNUMBER(J638),COUNTIFS($J$7:$J$1929,"&gt;"&amp;J638)+1,"")</x:f>
      </x:c>
      <x:c r="M638" s="9" t="str">
        <x:v>Review required</x:v>
      </x:c>
      <x:c r="N638" s="9" t="str">
        <x:v>Concentration not explicit on both saved identities</x:v>
      </x:c>
      <x:c r="O638" s="9" t="str">
        <x:v>https://www.parfumo.com/Perfumes/Hermes/Eau_de_Rhubarbe_Ecarlate</x:v>
      </x:c>
      <x:c r="P638" s="9" t="str">
        <x:v>https://www.fragrantica.com/perfume/Hermes/Eau-de-Rhubarbe-Ecarlate-35375.html</x:v>
      </x:c>
      <x:c r="Q638" s="9" t="str">
        <x:v>https://media.parfumo.com/perfumes/1d/1dbc1b-eau-de-rhubarbe-ecarlate-hermes_1200.jpg?width=480&amp;aspect_ratio=1:1</x:v>
      </x:c>
      <x:c r="R638" s="9" t="str">
        <x:v>https://fimgs.net/mdimg/perfume-thumbs/375x500.35375.jpg</x:v>
      </x:c>
      <x:c r="S638" s="9" t="str">
        <x:v>Eau de Rhubarbe Écarlate</x:v>
      </x:c>
      <x:c r="T638" s="11" t="str">
        <x:v>2016</x:v>
      </x:c>
      <x:c r="U638" s="10" t="n">
        <x:v>944</x:v>
      </x:c>
      <x:c r="V638" s="14" t="n">
        <x:f>IF(AND(ISNUMBER(G638),G638&gt;0),LOG10(G638)*'Method'!$B$8,"")</x:f>
        <x:v>3.344101706574672</x:v>
      </x:c>
      <x:c r="W638" s="14" t="n">
        <x:f>IF(AND(ISNUMBER(I638),I638&gt;0),LOG10(I638)*'Method'!$B$9,"")</x:f>
        <x:v>2.864192406612304</x:v>
      </x:c>
      <x:c r="X638" s="10" t="str">
        <x:f>IF(ISNUMBER(J638),SUM(G638,I638),"")</x:f>
      </x:c>
      <x:c r="Y638" s="10" t="str">
        <x:f>IF(ISNUMBER(K638),COUNTIFS($K$7:$K$1929,"&gt;"&amp;K638)+1,"")</x:f>
      </x:c>
      <x:c r="Z638" s="9" t="str"/>
      <x:c r="AA638" s="15" t="n">
        <x:v>46108</x:v>
      </x:c>
      <x:c r="AB638" s="9" t="str">
        <x:v>Unknown</x:v>
      </x:c>
    </x:row>
    <x:row r="639" ht="50" customHeight="1">
      <x:c r="A639" s="10" t="n">
        <x:f>IF(ISNUMBER(F639),RANK(F639,$F$7:$F$1929,0),"")</x:f>
        <x:v>581</x:v>
      </x:c>
      <x:c r="B639" s="9" t="str">
        <x:v>Tom Ford</x:v>
      </x:c>
      <x:c r="C639" s="9" t="str">
        <x:v>Soleil Neige</x:v>
      </x:c>
      <x:c r="D639" s="9" t="str">
        <x:v>Eau de Parfum</x:v>
      </x:c>
      <x:c r="E639" s="11" t="n">
        <x:v>2019</x:v>
      </x:c>
      <x:c r="F639" s="13" t="n">
        <x:v>8</x:v>
      </x:c>
      <x:c r="G639" s="10" t="n">
        <x:v>612</x:v>
      </x:c>
      <x:c r="H639" s="12" t="n">
        <x:v>4.13</x:v>
      </x:c>
      <x:c r="I639" s="10" t="n">
        <x:v>3008</x:v>
      </x:c>
      <x:c r="J639" s="12" t="str">
        <x:f>IF(AND(M639="URL identity aligns",ISNUMBER(F639),ISNUMBER(H639),G639&gt;0,I639&gt;0,SUM(V639:W639)&gt;0),(F639*V639+((H639-1)/4*10)*W639)/SUM(V639:W639),"")</x:f>
      </x:c>
      <x:c r="K639" s="12" t="str">
        <x:f>IF(ISNUMBER(J639),(X639*J639+'Method'!$B$10*'Method'!$B$11)/(X639+'Method'!$B$10),"")</x:f>
      </x:c>
      <x:c r="L639" s="10" t="str">
        <x:f>IF(ISNUMBER(J639),COUNTIFS($J$7:$J$1929,"&gt;"&amp;J639)+1,"")</x:f>
      </x:c>
      <x:c r="M639" s="9" t="str">
        <x:v>Review required</x:v>
      </x:c>
      <x:c r="N639" s="9" t="str">
        <x:v>Concentration not explicit on both saved identities</x:v>
      </x:c>
      <x:c r="O639" s="9" t="str">
        <x:v>https://www.parfumo.com/Perfumes/Tom_Ford/soleil-neige</x:v>
      </x:c>
      <x:c r="P639" s="9" t="str">
        <x:v>https://www.fragrantica.com/perfume/Tom-Ford/Soleil-Neige-56737.html</x:v>
      </x:c>
      <x:c r="Q639" s="9" t="str">
        <x:v>https://media.parfumo.com/perfumes/f4/f462fe_soleil-neige-eau-de-parfum-tom-ford_1200.jpg?width=720&amp;aspect_ratio=1:1</x:v>
      </x:c>
      <x:c r="R639" s="9" t="str">
        <x:v>https://fimgs.net/mdimg/perfume-thumbs/375x500.56737.jpg</x:v>
      </x:c>
      <x:c r="S639" s="9" t="str">
        <x:v>Soleil Neige</x:v>
      </x:c>
      <x:c r="T639" s="11" t="str">
        <x:v>2019</x:v>
      </x:c>
      <x:c r="U639" s="10" t="n">
        <x:v>836</x:v>
      </x:c>
      <x:c r="V639" s="14" t="n">
        <x:f>IF(AND(ISNUMBER(G639),G639&gt;0),LOG10(G639)*'Method'!$B$8,"")</x:f>
        <x:v>3.344101706574672</x:v>
      </x:c>
      <x:c r="W639" s="14" t="n">
        <x:f>IF(AND(ISNUMBER(I639),I639&gt;0),LOG10(I639)*'Method'!$B$9,"")</x:f>
        <x:v>2.7826222655356805</x:v>
      </x:c>
      <x:c r="X639" s="10" t="str">
        <x:f>IF(ISNUMBER(J639),SUM(G639,I639),"")</x:f>
      </x:c>
      <x:c r="Y639" s="10" t="str">
        <x:f>IF(ISNUMBER(K639),COUNTIFS($K$7:$K$1929,"&gt;"&amp;K639)+1,"")</x:f>
      </x:c>
      <x:c r="Z639" s="9" t="str"/>
      <x:c r="AA639" s="15" t="n">
        <x:v>46108</x:v>
      </x:c>
      <x:c r="AB639" s="9" t="str">
        <x:v>Unknown</x:v>
      </x:c>
    </x:row>
    <x:row r="640" ht="50" customHeight="1">
      <x:c r="A640" s="10" t="n">
        <x:f>IF(ISNUMBER(F640),RANK(F640,$F$7:$F$1929,0),"")</x:f>
        <x:v>581</x:v>
      </x:c>
      <x:c r="B640" s="9" t="str">
        <x:v>Givenchy</x:v>
      </x:c>
      <x:c r="C640" s="9" t="str">
        <x:v>Gentleman Givenchy Givenchy  Eau de Parfum Boisée</x:v>
      </x:c>
      <x:c r="D640" s="9" t="str">
        <x:v>Eau de Parfum Boisée</x:v>
      </x:c>
      <x:c r="E640" s="11" t="n">
        <x:v>2020</x:v>
      </x:c>
      <x:c r="F640" s="13" t="n">
        <x:v>8</x:v>
      </x:c>
      <x:c r="G640" s="10" t="n">
        <x:v>606</x:v>
      </x:c>
      <x:c r="H640" s="12" t="n">
        <x:v>4.33</x:v>
      </x:c>
      <x:c r="I640" s="10" t="n">
        <x:v>3656</x:v>
      </x:c>
      <x:c r="J640" s="12" t="n">
        <x:f>IF(AND(M640="URL identity aligns",ISNUMBER(F640),ISNUMBER(H640),G640&gt;0,I640&gt;0,SUM(V640:W640)&gt;0),(F640*V640+((H640-1)/4*10)*W640)/SUM(V640:W640),"")</x:f>
        <x:v>8.14967295452123</x:v>
      </x:c>
      <x:c r="K640" s="12" t="n">
        <x:f>IF(ISNUMBER(J640),(X640*J640+'Method'!$B$10*'Method'!$B$11)/(X640+'Method'!$B$10),"")</x:f>
        <x:v>8.06848977118778</x:v>
      </x:c>
      <x:c r="L640" s="10" t="n">
        <x:f>IF(ISNUMBER(J640),COUNTIFS($J$7:$J$1929,"&gt;"&amp;J640)+1,"")</x:f>
        <x:v>52</x:v>
      </x:c>
      <x:c r="M640" s="9" t="str">
        <x:v>URL identity aligns</x:v>
      </x:c>
      <x:c r="N640" s="9" t="str">
        <x:v>Brand, name tokens and concentration agree in saved URLs</x:v>
      </x:c>
      <x:c r="O640" s="9" t="str">
        <x:v>https://www.parfumo.com/Perfumes/Givenchy/gentleman-eau-de-parfum-boisee</x:v>
      </x:c>
      <x:c r="P640" s="9" t="str">
        <x:v>https://www.fragrantica.com/perfume/Givenchy/Gentleman-Eau-de-Parfum-Boisee-59009.html</x:v>
      </x:c>
      <x:c r="Q640" s="9" t="str">
        <x:v>https://media.parfumo.com/perfumes/05/051685-gentleman-givenchy-eau-de-parfum-boisee-givenchy_1200.jpg?width=720&amp;aspect_ratio=1:1</x:v>
      </x:c>
      <x:c r="R640" s="9" t="str">
        <x:v>https://fimgs.net/mdimg/perfume-thumbs/375x500.59009.jpg</x:v>
      </x:c>
      <x:c r="S640" s="9" t="str">
        <x:v>Gentleman Givenchy Givenchy  Eau de Parfum Boisée</x:v>
      </x:c>
      <x:c r="T640" s="11" t="str">
        <x:v>2020</x:v>
      </x:c>
      <x:c r="U640" s="10" t="n">
        <x:v>1688</x:v>
      </x:c>
      <x:c r="V640" s="14" t="n">
        <x:f>IF(AND(ISNUMBER(G640),G640&gt;0),LOG10(G640)*'Method'!$B$8,"")</x:f>
        <x:v>3.338967148999548</x:v>
      </x:c>
      <x:c r="W640" s="14" t="n">
        <x:f>IF(AND(ISNUMBER(I640),I640&gt;0),LOG10(I640)*'Method'!$B$9,"")</x:f>
        <x:v>2.850404949649432</x:v>
      </x:c>
      <x:c r="X640" s="10" t="n">
        <x:f>IF(ISNUMBER(J640),SUM(G640,I640),"")</x:f>
        <x:v>4262</x:v>
      </x:c>
      <x:c r="Y640" s="10" t="n">
        <x:f>IF(ISNUMBER(K640),COUNTIFS($K$7:$K$1929,"&gt;"&amp;K640)+1,"")</x:f>
        <x:v>35</x:v>
      </x:c>
      <x:c r="Z640" s="9" t="str"/>
      <x:c r="AA640" s="15" t="n">
        <x:v>46108</x:v>
      </x:c>
      <x:c r="AB640" s="9" t="str">
        <x:v>Unknown</x:v>
      </x:c>
    </x:row>
    <x:row r="641" ht="50" customHeight="1">
      <x:c r="A641" s="10" t="n">
        <x:f>IF(ISNUMBER(F641),RANK(F641,$F$7:$F$1929,0),"")</x:f>
        <x:v>581</x:v>
      </x:c>
      <x:c r="B641" s="9" t="str">
        <x:v>Tom Ford</x:v>
      </x:c>
      <x:c r="C641" s="9" t="str">
        <x:v>White Suede</x:v>
      </x:c>
      <x:c r="D641" s="9" t="str">
        <x:v>Eau de Parfum</x:v>
      </x:c>
      <x:c r="E641" s="11" t="n">
        <x:v>2009</x:v>
      </x:c>
      <x:c r="F641" s="13" t="n">
        <x:v>8</x:v>
      </x:c>
      <x:c r="G641" s="10" t="n">
        <x:v>604</x:v>
      </x:c>
      <x:c r="H641" s="12" t="n">
        <x:v>4.13</x:v>
      </x:c>
      <x:c r="I641" s="10" t="n">
        <x:v>4540</x:v>
      </x:c>
      <x:c r="J641" s="12" t="str">
        <x:f>IF(AND(M641="URL identity aligns",ISNUMBER(F641),ISNUMBER(H641),G641&gt;0,I641&gt;0,SUM(V641:W641)&gt;0),(F641*V641+((H641-1)/4*10)*W641)/SUM(V641:W641),"")</x:f>
      </x:c>
      <x:c r="K641" s="12" t="str">
        <x:f>IF(ISNUMBER(J641),(X641*J641+'Method'!$B$10*'Method'!$B$11)/(X641+'Method'!$B$10),"")</x:f>
      </x:c>
      <x:c r="L641" s="10" t="str">
        <x:f>IF(ISNUMBER(J641),COUNTIFS($J$7:$J$1929,"&gt;"&amp;J641)+1,"")</x:f>
      </x:c>
      <x:c r="M641" s="9" t="str">
        <x:v>Review required</x:v>
      </x:c>
      <x:c r="N641" s="9" t="str">
        <x:v>Concentration not explicit on both saved identities</x:v>
      </x:c>
      <x:c r="O641" s="9" t="str">
        <x:v>https://www.parfumo.com/Perfumes/Tom_Ford/White_Suede</x:v>
      </x:c>
      <x:c r="P641" s="9" t="str">
        <x:v>https://www.fragrantica.com/perfume/Tom-Ford/White-Suede-6386.html</x:v>
      </x:c>
      <x:c r="Q641" s="9" t="str">
        <x:v>https://media.parfumo.com/perfumes/95/957f14-white-suede-eau-de-parfum-tom-ford_1200.jpg?width=720&amp;aspect_ratio=1:1</x:v>
      </x:c>
      <x:c r="R641" s="9" t="str">
        <x:v>https://fimgs.net/mdimg/perfume-thumbs/375x500.6386.jpg</x:v>
      </x:c>
      <x:c r="S641" s="9" t="str">
        <x:v>White Suede</x:v>
      </x:c>
      <x:c r="T641" s="11" t="str">
        <x:v>2009</x:v>
      </x:c>
      <x:c r="U641" s="10" t="n">
        <x:v>1383</x:v>
      </x:c>
      <x:c r="V641" s="14" t="n">
        <x:f>IF(AND(ISNUMBER(G641),G641&gt;0),LOG10(G641)*'Method'!$B$8,"")</x:f>
        <x:v>3.3372443263453557</x:v>
      </x:c>
      <x:c r="W641" s="14" t="n">
        <x:f>IF(AND(ISNUMBER(I641),I641&gt;0),LOG10(I641)*'Method'!$B$9,"")</x:f>
        <x:v>2.9256446822856805</x:v>
      </x:c>
      <x:c r="X641" s="10" t="str">
        <x:f>IF(ISNUMBER(J641),SUM(G641,I641),"")</x:f>
      </x:c>
      <x:c r="Y641" s="10" t="str">
        <x:f>IF(ISNUMBER(K641),COUNTIFS($K$7:$K$1929,"&gt;"&amp;K641)+1,"")</x:f>
      </x:c>
      <x:c r="Z641" s="9" t="str"/>
      <x:c r="AA641" s="15" t="n">
        <x:v>46108</x:v>
      </x:c>
      <x:c r="AB641" s="9" t="str">
        <x:v>Unknown</x:v>
      </x:c>
    </x:row>
    <x:row r="642" ht="50" customHeight="1">
      <x:c r="A642" s="10" t="n">
        <x:f>IF(ISNUMBER(F642),RANK(F642,$F$7:$F$1929,0),"")</x:f>
        <x:v>581</x:v>
      </x:c>
      <x:c r="B642" s="9" t="str">
        <x:v>Comme des Garçons</x:v>
      </x:c>
      <x:c r="C642" s="9" t="str">
        <x:v>Series 3: Incense - Kyoto</x:v>
      </x:c>
      <x:c r="D642" s="9" t="str">
        <x:v>Not recorded</x:v>
      </x:c>
      <x:c r="E642" s="11" t="n">
        <x:v>2002</x:v>
      </x:c>
      <x:c r="F642" s="13" t="n">
        <x:v>8</x:v>
      </x:c>
      <x:c r="G642" s="10" t="n">
        <x:v>600</x:v>
      </x:c>
      <x:c r="H642" s="12" t="n">
        <x:v>4.31</x:v>
      </x:c>
      <x:c r="I642" s="10" t="n">
        <x:v>2175</x:v>
      </x:c>
      <x:c r="J642" s="12" t="str">
        <x:f>IF(AND(M642="URL identity aligns",ISNUMBER(F642),ISNUMBER(H642),G642&gt;0,I642&gt;0,SUM(V642:W642)&gt;0),(F642*V642+((H642-1)/4*10)*W642)/SUM(V642:W642),"")</x:f>
      </x:c>
      <x:c r="K642" s="12" t="str">
        <x:f>IF(ISNUMBER(J642),(X642*J642+'Method'!$B$10*'Method'!$B$11)/(X642+'Method'!$B$10),"")</x:f>
      </x:c>
      <x:c r="L642" s="10" t="str">
        <x:f>IF(ISNUMBER(J642),COUNTIFS($J$7:$J$1929,"&gt;"&amp;J642)+1,"")</x:f>
      </x:c>
      <x:c r="M642" s="9" t="str">
        <x:v>Review required</x:v>
      </x:c>
      <x:c r="N642" s="9" t="str">
        <x:v>Concentration not explicit on both saved identities</x:v>
      </x:c>
      <x:c r="O642" s="9" t="str">
        <x:v>https://www.parfumo.com/Perfumes/Comme_des_Garons/Series_3_Incense_Kyoto</x:v>
      </x:c>
      <x:c r="P642" s="9" t="str">
        <x:v>https://www.fragrantica.com/perfume/Comme-des-Garcons/Comme-des-Garcons-Series-3-Incense-Kyoto-1232.html</x:v>
      </x:c>
      <x:c r="Q642" s="9" t="str">
        <x:v>https://media.parfumo.com/perfumes/5a/5a5a42-series-3-incense-kyoto-comme-des-garcons_1200.jpg?width=720&amp;aspect_ratio=1:1</x:v>
      </x:c>
      <x:c r="R642" s="9" t="str">
        <x:v>https://fimgs.net/mdimg/perfume-thumbs/375x500.1232.jpg</x:v>
      </x:c>
      <x:c r="S642" s="9" t="str">
        <x:v>Series 3: Incense - Kyoto</x:v>
      </x:c>
      <x:c r="T642" s="11" t="str">
        <x:v>2002</x:v>
      </x:c>
      <x:c r="U642" s="10" t="n">
        <x:v>1507</x:v>
      </x:c>
      <x:c r="V642" s="14" t="n">
        <x:f>IF(AND(ISNUMBER(G642),G642&gt;0),LOG10(G642)*'Method'!$B$8,"")</x:f>
        <x:v>3.333781500460368</x:v>
      </x:c>
      <x:c r="W642" s="14" t="n">
        <x:f>IF(AND(ISNUMBER(I642),I642&gt;0),LOG10(I642)*'Method'!$B$9,"")</x:f>
        <x:v>2.6699674090325285</x:v>
      </x:c>
      <x:c r="X642" s="10" t="str">
        <x:f>IF(ISNUMBER(J642),SUM(G642,I642),"")</x:f>
      </x:c>
      <x:c r="Y642" s="10" t="str">
        <x:f>IF(ISNUMBER(K642),COUNTIFS($K$7:$K$1929,"&gt;"&amp;K642)+1,"")</x:f>
      </x:c>
      <x:c r="Z642" s="9" t="str"/>
      <x:c r="AA642" s="15" t="n">
        <x:v>46108</x:v>
      </x:c>
      <x:c r="AB642" s="9" t="str">
        <x:v>Unknown</x:v>
      </x:c>
    </x:row>
    <x:row r="643" ht="50" customHeight="1">
      <x:c r="A643" s="10" t="n">
        <x:f>IF(ISNUMBER(F643),RANK(F643,$F$7:$F$1929,0),"")</x:f>
        <x:v>581</x:v>
      </x:c>
      <x:c r="B643" s="9" t="str">
        <x:v>Giorgio Armani</x:v>
      </x:c>
      <x:c r="C643" s="9" t="str">
        <x:v>Armani Privé - Rose d'Arabie</x:v>
      </x:c>
      <x:c r="D643" s="9" t="str">
        <x:v>Not recorded</x:v>
      </x:c>
      <x:c r="E643" s="11" t="n">
        <x:v>2010</x:v>
      </x:c>
      <x:c r="F643" s="13" t="n">
        <x:v>8</x:v>
      </x:c>
      <x:c r="G643" s="10" t="n">
        <x:v>598</x:v>
      </x:c>
      <x:c r="H643" s="12" t="n">
        <x:v>4.35</x:v>
      </x:c>
      <x:c r="I643" s="10" t="n">
        <x:v>2453</x:v>
      </x:c>
      <x:c r="J643" s="12" t="str">
        <x:f>IF(AND(M643="URL identity aligns",ISNUMBER(F643),ISNUMBER(H643),G643&gt;0,I643&gt;0,SUM(V643:W643)&gt;0),(F643*V643+((H643-1)/4*10)*W643)/SUM(V643:W643),"")</x:f>
      </x:c>
      <x:c r="K643" s="12" t="str">
        <x:f>IF(ISNUMBER(J643),(X643*J643+'Method'!$B$10*'Method'!$B$11)/(X643+'Method'!$B$10),"")</x:f>
      </x:c>
      <x:c r="L643" s="10" t="str">
        <x:f>IF(ISNUMBER(J643),COUNTIFS($J$7:$J$1929,"&gt;"&amp;J643)+1,"")</x:f>
      </x:c>
      <x:c r="M643" s="9" t="str">
        <x:v>Review required</x:v>
      </x:c>
      <x:c r="N643" s="9" t="str">
        <x:v>Concentration not explicit on both saved identities</x:v>
      </x:c>
      <x:c r="O643" s="9" t="str">
        <x:v>https://www.parfumo.com/Perfumes/Giorgio_Armani/Armani_Prive_Rose_d_Arabie</x:v>
      </x:c>
      <x:c r="P643" s="9" t="str">
        <x:v>https://www.fragrantica.com/perfume/Giorgio-Armani/Armani-Prive-Rose-d-Arabie-10886.html</x:v>
      </x:c>
      <x:c r="Q643" s="9" t="str">
        <x:v>https://media.parfumo.com/perfumes/c8/c89da6-armani-prive-rose-d-arabie-giorgio-armani_1200.jpg?width=720&amp;aspect_ratio=1:1</x:v>
      </x:c>
      <x:c r="R643" s="9" t="str">
        <x:v>https://fimgs.net/mdimg/perfume-thumbs/375x500.10886.jpg</x:v>
      </x:c>
      <x:c r="S643" s="9" t="str">
        <x:v>Armani Privé - Rose d'Arabie</x:v>
      </x:c>
      <x:c r="T643" s="11" t="str">
        <x:v>2010</x:v>
      </x:c>
      <x:c r="U643" s="10" t="n">
        <x:v>389</x:v>
      </x:c>
      <x:c r="V643" s="14" t="n">
        <x:f>IF(AND(ISNUMBER(G643),G643&gt;0),LOG10(G643)*'Method'!$B$8,"")</x:f>
        <x:v>3.332041420786092</x:v>
      </x:c>
      <x:c r="W643" s="14" t="n">
        <x:f>IF(AND(ISNUMBER(I643),I643&gt;0),LOG10(I643)*'Method'!$B$9,"")</x:f>
        <x:v>2.711758038565112</x:v>
      </x:c>
      <x:c r="X643" s="10" t="str">
        <x:f>IF(ISNUMBER(J643),SUM(G643,I643),"")</x:f>
      </x:c>
      <x:c r="Y643" s="10" t="str">
        <x:f>IF(ISNUMBER(K643),COUNTIFS($K$7:$K$1929,"&gt;"&amp;K643)+1,"")</x:f>
      </x:c>
      <x:c r="Z643" s="9" t="str"/>
      <x:c r="AA643" s="15" t="n">
        <x:v>46108</x:v>
      </x:c>
      <x:c r="AB643" s="9" t="str">
        <x:v>Unknown</x:v>
      </x:c>
    </x:row>
    <x:row r="644" ht="50" customHeight="1">
      <x:c r="A644" s="10" t="n">
        <x:f>IF(ISNUMBER(F644),RANK(F644,$F$7:$F$1929,0),"")</x:f>
        <x:v>581</x:v>
      </x:c>
      <x:c r="B644" s="9" t="str">
        <x:v>Editions de Parfums Frédéric Malle</x:v>
      </x:c>
      <x:c r="C644" s="9" t="str">
        <x:v>Monsieur.</x:v>
      </x:c>
      <x:c r="D644" s="9" t="str">
        <x:v>Parfum</x:v>
      </x:c>
      <x:c r="E644" s="11" t="n">
        <x:v>2016</x:v>
      </x:c>
      <x:c r="F644" s="13" t="n">
        <x:v>8</x:v>
      </x:c>
      <x:c r="G644" s="10" t="n">
        <x:v>582</x:v>
      </x:c>
      <x:c r="H644" s="12" t="n">
        <x:v>4.08</x:v>
      </x:c>
      <x:c r="I644" s="10" t="n">
        <x:v>1663</x:v>
      </x:c>
      <x:c r="J644" s="12" t="str">
        <x:f>IF(AND(M644="URL identity aligns",ISNUMBER(F644),ISNUMBER(H644),G644&gt;0,I644&gt;0,SUM(V644:W644)&gt;0),(F644*V644+((H644-1)/4*10)*W644)/SUM(V644:W644),"")</x:f>
      </x:c>
      <x:c r="K644" s="12" t="str">
        <x:f>IF(ISNUMBER(J644),(X644*J644+'Method'!$B$10*'Method'!$B$11)/(X644+'Method'!$B$10),"")</x:f>
      </x:c>
      <x:c r="L644" s="10" t="str">
        <x:f>IF(ISNUMBER(J644),COUNTIFS($J$7:$J$1929,"&gt;"&amp;J644)+1,"")</x:f>
      </x:c>
      <x:c r="M644" s="9" t="str">
        <x:v>Review required</x:v>
      </x:c>
      <x:c r="N644" s="9" t="str">
        <x:v>Brand differs between product URLs; Export brand differs from Parfumo URL; Concentration not explicit on both saved identities</x:v>
      </x:c>
      <x:c r="O644" s="9" t="str">
        <x:v>https://www.parfumo.com/Perfumes/Editions_de_Parfum_Frederic_Malle/Monsieur_</x:v>
      </x:c>
      <x:c r="P644" s="9" t="str">
        <x:v>https://www.fragrantica.com/perfume/Frederic-Malle/Monsieur-32590.html</x:v>
      </x:c>
      <x:c r="Q644" s="9" t="str">
        <x:v>https://media.parfumo.com/perfumes/a9/a90531-monsieur-editions-de-parfums-frederic-malle_1200.jpg?width=720&amp;aspect_ratio=1:1</x:v>
      </x:c>
      <x:c r="R644" s="9" t="str">
        <x:v>https://fimgs.net/mdimg/perfume-thumbs/375x500.32590.jpg?t=1772752678</x:v>
      </x:c>
      <x:c r="S644" s="9" t="str">
        <x:v>Monsieur.</x:v>
      </x:c>
      <x:c r="T644" s="11" t="str">
        <x:v>2016</x:v>
      </x:c>
      <x:c r="U644" s="10" t="n">
        <x:v>12</x:v>
      </x:c>
      <x:c r="V644" s="14" t="n">
        <x:f>IF(AND(ISNUMBER(G644),G644&gt;0),LOG10(G644)*'Method'!$B$8,"")</x:f>
        <x:v>3.3179075815798678</x:v>
      </x:c>
      <x:c r="W644" s="14" t="n">
        <x:f>IF(AND(ISNUMBER(I644),I644&gt;0),LOG10(I644)*'Method'!$B$9,"")</x:f>
        <x:v>2.576713799375616</x:v>
      </x:c>
      <x:c r="X644" s="10" t="str">
        <x:f>IF(ISNUMBER(J644),SUM(G644,I644),"")</x:f>
      </x:c>
      <x:c r="Y644" s="10" t="str">
        <x:f>IF(ISNUMBER(K644),COUNTIFS($K$7:$K$1929,"&gt;"&amp;K644)+1,"")</x:f>
      </x:c>
      <x:c r="Z644" s="9" t="str"/>
      <x:c r="AA644" s="15" t="n">
        <x:v>46108</x:v>
      </x:c>
      <x:c r="AB644" s="9" t="str">
        <x:v>Unknown</x:v>
      </x:c>
    </x:row>
    <x:row r="645" ht="50" customHeight="1">
      <x:c r="A645" s="10" t="n">
        <x:f>IF(ISNUMBER(F645),RANK(F645,$F$7:$F$1929,0),"")</x:f>
        <x:v>581</x:v>
      </x:c>
      <x:c r="B645" s="9" t="str">
        <x:v>Stéphane Humbert Lucas</x:v>
      </x:c>
      <x:c r="C645" s="9" t="str">
        <x:v>Mortal Skin</x:v>
      </x:c>
      <x:c r="D645" s="9" t="str">
        <x:v>Not recorded</x:v>
      </x:c>
      <x:c r="E645" s="11" t="n">
        <x:v>2015</x:v>
      </x:c>
      <x:c r="F645" s="13" t="n">
        <x:v>8</x:v>
      </x:c>
      <x:c r="G645" s="10" t="n">
        <x:v>580</x:v>
      </x:c>
      <x:c r="H645" s="12" t="n">
        <x:v>4.12</x:v>
      </x:c>
      <x:c r="I645" s="10" t="n">
        <x:v>1280</x:v>
      </x:c>
      <x:c r="J645" s="12" t="str">
        <x:f>IF(AND(M645="URL identity aligns",ISNUMBER(F645),ISNUMBER(H645),G645&gt;0,I645&gt;0,SUM(V645:W645)&gt;0),(F645*V645+((H645-1)/4*10)*W645)/SUM(V645:W645),"")</x:f>
      </x:c>
      <x:c r="K645" s="12" t="str">
        <x:f>IF(ISNUMBER(J645),(X645*J645+'Method'!$B$10*'Method'!$B$11)/(X645+'Method'!$B$10),"")</x:f>
      </x:c>
      <x:c r="L645" s="10" t="str">
        <x:f>IF(ISNUMBER(J645),COUNTIFS($J$7:$J$1929,"&gt;"&amp;J645)+1,"")</x:f>
      </x:c>
      <x:c r="M645" s="9" t="str">
        <x:v>Review required</x:v>
      </x:c>
      <x:c r="N645" s="9" t="str">
        <x:v>Concentration not explicit on both saved identities</x:v>
      </x:c>
      <x:c r="O645" s="9" t="str">
        <x:v>https://www.parfumo.com/Perfumes/Stephane_Humbert_Lucas/Mortal_Skin</x:v>
      </x:c>
      <x:c r="P645" s="9" t="str">
        <x:v>https://www.fragrantica.com/perfume/Stephane-Humbert-Lucas-777/Mortal-Skin-31518.html</x:v>
      </x:c>
      <x:c r="Q645" s="9" t="str">
        <x:v>https://media.parfumo.com/perfumes/cc/cc43f7-mortal-skin-stephane-humbert-lucas_1200.jpg?width=720&amp;aspect_ratio=1:1</x:v>
      </x:c>
      <x:c r="R645" s="9" t="str">
        <x:v>https://fimgs.net/mdimg/perfume-thumbs/375x500.31518.jpg</x:v>
      </x:c>
      <x:c r="S645" s="9" t="str">
        <x:v>Mortal Skin</x:v>
      </x:c>
      <x:c r="T645" s="11" t="str">
        <x:v>2015</x:v>
      </x:c>
      <x:c r="U645" s="10" t="n">
        <x:v>1467</x:v>
      </x:c>
      <x:c r="V645" s="14" t="n">
        <x:f>IF(AND(ISNUMBER(G645),G645&gt;0),LOG10(G645)*'Method'!$B$8,"")</x:f>
        <x:v>3.316113592275528</x:v>
      </x:c>
      <x:c r="W645" s="14" t="n">
        <x:f>IF(AND(ISNUMBER(I645),I645&gt;0),LOG10(I645)*'Method'!$B$9,"")</x:f>
        <x:v>2.4857679757182964</x:v>
      </x:c>
      <x:c r="X645" s="10" t="str">
        <x:f>IF(ISNUMBER(J645),SUM(G645,I645),"")</x:f>
      </x:c>
      <x:c r="Y645" s="10" t="str">
        <x:f>IF(ISNUMBER(K645),COUNTIFS($K$7:$K$1929,"&gt;"&amp;K645)+1,"")</x:f>
      </x:c>
      <x:c r="Z645" s="9" t="str"/>
      <x:c r="AA645" s="15" t="n">
        <x:v>46108</x:v>
      </x:c>
      <x:c r="AB645" s="9" t="str">
        <x:v>Unknown</x:v>
      </x:c>
    </x:row>
    <x:row r="646" ht="50" customHeight="1">
      <x:c r="A646" s="10" t="n">
        <x:f>IF(ISNUMBER(F646),RANK(F646,$F$7:$F$1929,0),"")</x:f>
        <x:v>581</x:v>
      </x:c>
      <x:c r="B646" s="9" t="str">
        <x:v>Mancera</x:v>
      </x:c>
      <x:c r="C646" s="9" t="str">
        <x:v>Aoud Vanille</x:v>
      </x:c>
      <x:c r="D646" s="9" t="str">
        <x:v>Not recorded</x:v>
      </x:c>
      <x:c r="E646" s="11" t="n">
        <x:v>2015</x:v>
      </x:c>
      <x:c r="F646" s="13" t="n">
        <x:v>8</x:v>
      </x:c>
      <x:c r="G646" s="10" t="n">
        <x:v>569</x:v>
      </x:c>
      <x:c r="H646" s="12" t="n">
        <x:v>4.17</x:v>
      </x:c>
      <x:c r="I646" s="10" t="n">
        <x:v>2204</x:v>
      </x:c>
      <x:c r="J646" s="12" t="str">
        <x:f>IF(AND(M646="URL identity aligns",ISNUMBER(F646),ISNUMBER(H646),G646&gt;0,I646&gt;0,SUM(V646:W646)&gt;0),(F646*V646+((H646-1)/4*10)*W646)/SUM(V646:W646),"")</x:f>
      </x:c>
      <x:c r="K646" s="12" t="str">
        <x:f>IF(ISNUMBER(J646),(X646*J646+'Method'!$B$10*'Method'!$B$11)/(X646+'Method'!$B$10),"")</x:f>
      </x:c>
      <x:c r="L646" s="10" t="str">
        <x:f>IF(ISNUMBER(J646),COUNTIFS($J$7:$J$1929,"&gt;"&amp;J646)+1,"")</x:f>
      </x:c>
      <x:c r="M646" s="9" t="str">
        <x:v>Review required</x:v>
      </x:c>
      <x:c r="N646" s="9" t="str">
        <x:v>Concentration not explicit on both saved identities</x:v>
      </x:c>
      <x:c r="O646" s="9" t="str">
        <x:v>https://www.parfumo.com/Perfumes/Mancera/Aoud_Vanille</x:v>
      </x:c>
      <x:c r="P646" s="9" t="str">
        <x:v>https://www.fragrantica.com/perfume/Mancera/Aoud-Vanille-32907.html</x:v>
      </x:c>
      <x:c r="Q646" s="9" t="str">
        <x:v>https://media.parfumo.com/perfumes/8d/8d8fee-aoud-vanille-mancera_1200.jpg?width=720&amp;aspect_ratio=1:1</x:v>
      </x:c>
      <x:c r="R646" s="9" t="str">
        <x:v>https://fimgs.net/mdimg/perfume-thumbs/375x500.32907.jpg</x:v>
      </x:c>
      <x:c r="S646" s="9" t="str">
        <x:v>Aoud Vanille</x:v>
      </x:c>
      <x:c r="T646" s="11" t="str">
        <x:v>2015</x:v>
      </x:c>
      <x:c r="U646" s="10" t="n">
        <x:v>514</x:v>
      </x:c>
      <x:c r="V646" s="14" t="n">
        <x:f>IF(AND(ISNUMBER(G646),G646&gt;0),LOG10(G646)*'Method'!$B$8,"")</x:f>
        <x:v>3.306134719674084</x:v>
      </x:c>
      <x:c r="W646" s="14" t="n">
        <x:f>IF(AND(ISNUMBER(I646),I646&gt;0),LOG10(I646)*'Method'!$B$9,"")</x:f>
        <x:v>2.6745692721438004</x:v>
      </x:c>
      <x:c r="X646" s="10" t="str">
        <x:f>IF(ISNUMBER(J646),SUM(G646,I646),"")</x:f>
      </x:c>
      <x:c r="Y646" s="10" t="str">
        <x:f>IF(ISNUMBER(K646),COUNTIFS($K$7:$K$1929,"&gt;"&amp;K646)+1,"")</x:f>
      </x:c>
      <x:c r="Z646" s="9" t="str"/>
      <x:c r="AA646" s="15" t="n">
        <x:v>46108</x:v>
      </x:c>
      <x:c r="AB646" s="9" t="str">
        <x:v>Unknown</x:v>
      </x:c>
    </x:row>
    <x:row r="647" ht="50" customHeight="1">
      <x:c r="A647" s="10" t="n">
        <x:f>IF(ISNUMBER(F647),RANK(F647,$F$7:$F$1929,0),"")</x:f>
        <x:v>581</x:v>
      </x:c>
      <x:c r="B647" s="9" t="str">
        <x:v>Amouage</x:v>
      </x:c>
      <x:c r="C647" s="9" t="str">
        <x:v>Bracken Man</x:v>
      </x:c>
      <x:c r="D647" s="9" t="str">
        <x:v>Not recorded</x:v>
      </x:c>
      <x:c r="E647" s="11" t="n">
        <x:v>2016</x:v>
      </x:c>
      <x:c r="F647" s="13" t="n">
        <x:v>8</x:v>
      </x:c>
      <x:c r="G647" s="10" t="n">
        <x:v>550</x:v>
      </x:c>
      <x:c r="H647" s="12" t="n">
        <x:v>4.17</x:v>
      </x:c>
      <x:c r="I647" s="10" t="n">
        <x:v>1511</x:v>
      </x:c>
      <x:c r="J647" s="12" t="str">
        <x:f>IF(AND(M647="URL identity aligns",ISNUMBER(F647),ISNUMBER(H647),G647&gt;0,I647&gt;0,SUM(V647:W647)&gt;0),(F647*V647+((H647-1)/4*10)*W647)/SUM(V647:W647),"")</x:f>
      </x:c>
      <x:c r="K647" s="12" t="str">
        <x:f>IF(ISNUMBER(J647),(X647*J647+'Method'!$B$10*'Method'!$B$11)/(X647+'Method'!$B$10),"")</x:f>
      </x:c>
      <x:c r="L647" s="10" t="str">
        <x:f>IF(ISNUMBER(J647),COUNTIFS($J$7:$J$1929,"&gt;"&amp;J647)+1,"")</x:f>
      </x:c>
      <x:c r="M647" s="9" t="str">
        <x:v>Review required</x:v>
      </x:c>
      <x:c r="N647" s="9" t="str">
        <x:v>Concentration not explicit on both saved identities</x:v>
      </x:c>
      <x:c r="O647" s="9" t="str">
        <x:v>https://www.parfumo.com/Perfumes/Amouage/Bracken_Man</x:v>
      </x:c>
      <x:c r="P647" s="9" t="str">
        <x:v>https://www.fragrantica.com/perfume/Amouage/Bracken-Man-40206.html</x:v>
      </x:c>
      <x:c r="Q647" s="9" t="str">
        <x:v>https://media.parfumo.com/perfumes/de/de2c45-bracken-man-amouage_1200.jpg?width=720&amp;aspect_ratio=1:1</x:v>
      </x:c>
      <x:c r="R647" s="9" t="str">
        <x:v>https://fimgs.net/mdimg/perfume-thumbs/375x500.40206.jpg</x:v>
      </x:c>
      <x:c r="S647" s="9" t="str">
        <x:v>Bracken Man</x:v>
      </x:c>
      <x:c r="T647" s="11" t="str">
        <x:v>2016</x:v>
      </x:c>
      <x:c r="U647" s="10" t="n">
        <x:v>1034</x:v>
      </x:c>
      <x:c r="V647" s="14" t="n">
        <x:f>IF(AND(ISNUMBER(G647),G647&gt;0),LOG10(G647)*'Method'!$B$8,"")</x:f>
        <x:v>3.288435227393088</x:v>
      </x:c>
      <x:c r="W647" s="14" t="n">
        <x:f>IF(AND(ISNUMBER(I647),I647&gt;0),LOG10(I647)*'Method'!$B$9,"")</x:f>
        <x:v>2.5434115714712244</x:v>
      </x:c>
      <x:c r="X647" s="10" t="str">
        <x:f>IF(ISNUMBER(J647),SUM(G647,I647),"")</x:f>
      </x:c>
      <x:c r="Y647" s="10" t="str">
        <x:f>IF(ISNUMBER(K647),COUNTIFS($K$7:$K$1929,"&gt;"&amp;K647)+1,"")</x:f>
      </x:c>
      <x:c r="Z647" s="9" t="str"/>
      <x:c r="AA647" s="15" t="n">
        <x:v>46108</x:v>
      </x:c>
      <x:c r="AB647" s="9" t="str">
        <x:v>Unknown</x:v>
      </x:c>
    </x:row>
    <x:row r="648" ht="50" customHeight="1">
      <x:c r="A648" s="10" t="n">
        <x:f>IF(ISNUMBER(F648),RANK(F648,$F$7:$F$1929,0),"")</x:f>
        <x:v>581</x:v>
      </x:c>
      <x:c r="B648" s="9" t="str">
        <x:v>Montale</x:v>
      </x:c>
      <x:c r="C648" s="9" t="str">
        <x:v>Oud Tobacco</x:v>
      </x:c>
      <x:c r="D648" s="9" t="str">
        <x:v>Not recorded</x:v>
      </x:c>
      <x:c r="E648" s="11" t="n">
        <x:v>2020</x:v>
      </x:c>
      <x:c r="F648" s="13" t="n">
        <x:v>8</x:v>
      </x:c>
      <x:c r="G648" s="10" t="n">
        <x:v>546</x:v>
      </x:c>
      <x:c r="H648" s="12" t="n">
        <x:v>4.24</x:v>
      </x:c>
      <x:c r="I648" s="10" t="n">
        <x:v>1538</x:v>
      </x:c>
      <x:c r="J648" s="12" t="str">
        <x:f>IF(AND(M648="URL identity aligns",ISNUMBER(F648),ISNUMBER(H648),G648&gt;0,I648&gt;0,SUM(V648:W648)&gt;0),(F648*V648+((H648-1)/4*10)*W648)/SUM(V648:W648),"")</x:f>
      </x:c>
      <x:c r="K648" s="12" t="str">
        <x:f>IF(ISNUMBER(J648),(X648*J648+'Method'!$B$10*'Method'!$B$11)/(X648+'Method'!$B$10),"")</x:f>
      </x:c>
      <x:c r="L648" s="10" t="str">
        <x:f>IF(ISNUMBER(J648),COUNTIFS($J$7:$J$1929,"&gt;"&amp;J648)+1,"")</x:f>
      </x:c>
      <x:c r="M648" s="9" t="str">
        <x:v>Review required</x:v>
      </x:c>
      <x:c r="N648" s="9" t="str">
        <x:v>Concentration not explicit on both saved identities</x:v>
      </x:c>
      <x:c r="O648" s="9" t="str">
        <x:v>https://www.parfumo.com/Perfumes/Montale/oud-tobacco</x:v>
      </x:c>
      <x:c r="P648" s="9" t="str">
        <x:v>https://www.fragrantica.com/perfume/Montale/Oud-Tobacco-61494.html</x:v>
      </x:c>
      <x:c r="Q648" s="9" t="str">
        <x:v>https://media.parfumo.com/perfumes/74/74d465-oud-tobacco-montale_1200.jpg?width=720&amp;aspect_ratio=1:1</x:v>
      </x:c>
      <x:c r="R648" s="9" t="str">
        <x:v>https://fimgs.net/mdimg/perfume-thumbs/375x500.61494.jpg</x:v>
      </x:c>
      <x:c r="S648" s="9" t="str">
        <x:v>Oud Tobacco</x:v>
      </x:c>
      <x:c r="T648" s="11" t="str">
        <x:v>2020</x:v>
      </x:c>
      <x:c r="U648" s="10" t="n">
        <x:v>210</x:v>
      </x:c>
      <x:c r="V648" s="14" t="n">
        <x:f>IF(AND(ISNUMBER(G648),G648&gt;0),LOG10(G648)*'Method'!$B$8,"")</x:f>
        <x:v>3.284631171245688</x:v>
      </x:c>
      <x:c r="W648" s="14" t="n">
        <x:f>IF(AND(ISNUMBER(I648),I648&gt;0),LOG10(I648)*'Method'!$B$9,"")</x:f>
        <x:v>2.549565068372328</x:v>
      </x:c>
      <x:c r="X648" s="10" t="str">
        <x:f>IF(ISNUMBER(J648),SUM(G648,I648),"")</x:f>
      </x:c>
      <x:c r="Y648" s="10" t="str">
        <x:f>IF(ISNUMBER(K648),COUNTIFS($K$7:$K$1929,"&gt;"&amp;K648)+1,"")</x:f>
      </x:c>
      <x:c r="Z648" s="9" t="str"/>
      <x:c r="AA648" s="15" t="n">
        <x:v>46108</x:v>
      </x:c>
      <x:c r="AB648" s="9" t="str">
        <x:v>Unknown</x:v>
      </x:c>
    </x:row>
    <x:row r="649" ht="50" customHeight="1">
      <x:c r="A649" s="10" t="n">
        <x:f>IF(ISNUMBER(F649),RANK(F649,$F$7:$F$1929,0),"")</x:f>
        <x:v>581</x:v>
      </x:c>
      <x:c r="B649" s="9" t="str">
        <x:v>Jo Malone</x:v>
      </x:c>
      <x:c r="C649" s="9" t="str">
        <x:v>Scarlet Poppy</x:v>
      </x:c>
      <x:c r="D649" s="9" t="str">
        <x:v>Intense</x:v>
      </x:c>
      <x:c r="E649" s="11" t="n">
        <x:v>2021</x:v>
      </x:c>
      <x:c r="F649" s="13" t="n">
        <x:v>8</x:v>
      </x:c>
      <x:c r="G649" s="10" t="n">
        <x:v>543</x:v>
      </x:c>
      <x:c r="H649" s="12" t="n">
        <x:v>4.22</x:v>
      </x:c>
      <x:c r="I649" s="10" t="n">
        <x:v>2221</x:v>
      </x:c>
      <x:c r="J649" s="12" t="str">
        <x:f>IF(AND(M649="URL identity aligns",ISNUMBER(F649),ISNUMBER(H649),G649&gt;0,I649&gt;0,SUM(V649:W649)&gt;0),(F649*V649+((H649-1)/4*10)*W649)/SUM(V649:W649),"")</x:f>
      </x:c>
      <x:c r="K649" s="12" t="str">
        <x:f>IF(ISNUMBER(J649),(X649*J649+'Method'!$B$10*'Method'!$B$11)/(X649+'Method'!$B$10),"")</x:f>
      </x:c>
      <x:c r="L649" s="10" t="str">
        <x:f>IF(ISNUMBER(J649),COUNTIFS($J$7:$J$1929,"&gt;"&amp;J649)+1,"")</x:f>
      </x:c>
      <x:c r="M649" s="9" t="str">
        <x:v>Review required</x:v>
      </x:c>
      <x:c r="N649" s="9" t="str">
        <x:v>Brand differs between product URLs; Product, variant, gender or year terms differ between URLs; Concentration not explicit on both saved identities</x:v>
      </x:c>
      <x:c r="O649" s="9" t="str">
        <x:v>https://www.parfumo.com/Perfumes/Jo_Malone/scarlet-poppy</x:v>
      </x:c>
      <x:c r="P649" s="9" t="str">
        <x:v>https://www.fragrantica.com/perfume/Jo-Malone-London/Scarlet-Poppy-Intense-64551.html</x:v>
      </x:c>
      <x:c r="Q649" s="9" t="str">
        <x:v>https://media.parfumo.com/perfumes/86/867eea-scarlet-poppy-jo-malone_1200.jpg?width=720&amp;aspect_ratio=1:1</x:v>
      </x:c>
      <x:c r="R649" s="9" t="str">
        <x:v>https://fimgs.net/mdimg/perfume-thumbs/375x500.64551.jpg</x:v>
      </x:c>
      <x:c r="S649" s="9" t="str">
        <x:v>Scarlet Poppy</x:v>
      </x:c>
      <x:c r="T649" s="11" t="str">
        <x:v>2021</x:v>
      </x:c>
      <x:c r="U649" s="10" t="n">
        <x:v>1849</x:v>
      </x:c>
      <x:c r="V649" s="14" t="n">
        <x:f>IF(AND(ISNUMBER(G649),G649&gt;0),LOG10(G649)*'Method'!$B$8,"")</x:f>
        <x:v>3.28175979550662</x:v>
      </x:c>
      <x:c r="W649" s="14" t="n">
        <x:f>IF(AND(ISNUMBER(I649),I649&gt;0),LOG10(I649)*'Method'!$B$9,"")</x:f>
        <x:v>2.677238846838776</x:v>
      </x:c>
      <x:c r="X649" s="10" t="str">
        <x:f>IF(ISNUMBER(J649),SUM(G649,I649),"")</x:f>
      </x:c>
      <x:c r="Y649" s="10" t="str">
        <x:f>IF(ISNUMBER(K649),COUNTIFS($K$7:$K$1929,"&gt;"&amp;K649)+1,"")</x:f>
      </x:c>
      <x:c r="Z649" s="9" t="str"/>
      <x:c r="AA649" s="15" t="n">
        <x:v>46108</x:v>
      </x:c>
      <x:c r="AB649" s="9" t="str">
        <x:v>Unknown</x:v>
      </x:c>
    </x:row>
    <x:row r="650" ht="50" customHeight="1">
      <x:c r="A650" s="10" t="n">
        <x:f>IF(ISNUMBER(F650),RANK(F650,$F$7:$F$1929,0),"")</x:f>
        <x:v>581</x:v>
      </x:c>
      <x:c r="B650" s="9" t="str">
        <x:v>Tiziana Terenzi</x:v>
      </x:c>
      <x:c r="C650" s="9" t="str">
        <x:v>Cassiopea</x:v>
      </x:c>
      <x:c r="D650" s="9" t="str">
        <x:v>Extrait de Parfum</x:v>
      </x:c>
      <x:c r="E650" s="11" t="n">
        <x:v>2015</x:v>
      </x:c>
      <x:c r="F650" s="13" t="n">
        <x:v>8</x:v>
      </x:c>
      <x:c r="G650" s="10" t="n">
        <x:v>541</x:v>
      </x:c>
      <x:c r="H650" s="12" t="n">
        <x:v>3.95</x:v>
      </x:c>
      <x:c r="I650" s="10" t="n">
        <x:v>2976</x:v>
      </x:c>
      <x:c r="J650" s="12" t="str">
        <x:f>IF(AND(M650="URL identity aligns",ISNUMBER(F650),ISNUMBER(H650),G650&gt;0,I650&gt;0,SUM(V650:W650)&gt;0),(F650*V650+((H650-1)/4*10)*W650)/SUM(V650:W650),"")</x:f>
      </x:c>
      <x:c r="K650" s="12" t="str">
        <x:f>IF(ISNUMBER(J650),(X650*J650+'Method'!$B$10*'Method'!$B$11)/(X650+'Method'!$B$10),"")</x:f>
      </x:c>
      <x:c r="L650" s="10" t="str">
        <x:f>IF(ISNUMBER(J650),COUNTIFS($J$7:$J$1929,"&gt;"&amp;J650)+1,"")</x:f>
      </x:c>
      <x:c r="M650" s="9" t="str">
        <x:v>Review required</x:v>
      </x:c>
      <x:c r="N650" s="9" t="str">
        <x:v>Concentration not explicit on both saved identities</x:v>
      </x:c>
      <x:c r="O650" s="9" t="str">
        <x:v>https://www.parfumo.com/Perfumes/Tiziana_Terenzi/cassiopea-extrait-de-parfum</x:v>
      </x:c>
      <x:c r="P650" s="9" t="str">
        <x:v>https://www.fragrantica.com/perfume/Tiziana-Terenzi/Cassiopea-30624.html</x:v>
      </x:c>
      <x:c r="Q650" s="9" t="str">
        <x:v>https://media.parfumo.com/perfumes/35/355d79-cassiopea-extrait-de-parfum-tiziana-terenzi_1200.jpg?width=480&amp;aspect_ratio=1:1</x:v>
      </x:c>
      <x:c r="R650" s="9" t="str">
        <x:v>https://fimgs.net/mdimg/perfume-thumbs/375x500.30624.jpg</x:v>
      </x:c>
      <x:c r="S650" s="9" t="str">
        <x:v>Cassiopea</x:v>
      </x:c>
      <x:c r="T650" s="11" t="str">
        <x:v>2015</x:v>
      </x:c>
      <x:c r="U650" s="10" t="n">
        <x:v>1027</x:v>
      </x:c>
      <x:c r="V650" s="14" t="n">
        <x:f>IF(AND(ISNUMBER(G650),G650&gt;0),LOG10(G650)*'Method'!$B$8,"")</x:f>
        <x:v>3.2798367181278842</x:v>
      </x:c>
      <x:c r="W650" s="14" t="n">
        <x:f>IF(AND(ISNUMBER(I650),I650&gt;0),LOG10(I650)*'Method'!$B$9,"")</x:f>
        <x:v>2.7789063414990722</x:v>
      </x:c>
      <x:c r="X650" s="10" t="str">
        <x:f>IF(ISNUMBER(J650),SUM(G650,I650),"")</x:f>
      </x:c>
      <x:c r="Y650" s="10" t="str">
        <x:f>IF(ISNUMBER(K650),COUNTIFS($K$7:$K$1929,"&gt;"&amp;K650)+1,"")</x:f>
      </x:c>
      <x:c r="Z650" s="9" t="str"/>
      <x:c r="AA650" s="15" t="n">
        <x:v>46108</x:v>
      </x:c>
      <x:c r="AB650" s="9" t="str">
        <x:v>Unknown</x:v>
      </x:c>
    </x:row>
    <x:row r="651" ht="50" customHeight="1">
      <x:c r="A651" s="10" t="n">
        <x:f>IF(ISNUMBER(F651),RANK(F651,$F$7:$F$1929,0),"")</x:f>
        <x:v>581</x:v>
      </x:c>
      <x:c r="B651" s="9" t="str">
        <x:v>Jean Paul Gaultier</x:v>
      </x:c>
      <x:c r="C651" s="9" t="str">
        <x:v>Scandal pour Homme Absolu</x:v>
      </x:c>
      <x:c r="D651" s="9" t="str">
        <x:v>Absolu</x:v>
      </x:c>
      <x:c r="E651" s="11" t="n">
        <x:v>2024</x:v>
      </x:c>
      <x:c r="F651" s="13" t="n">
        <x:v>8</x:v>
      </x:c>
      <x:c r="G651" s="10" t="n">
        <x:v>515</x:v>
      </x:c>
      <x:c r="H651" s="12" t="n">
        <x:v>4.49</x:v>
      </x:c>
      <x:c r="I651" s="10" t="n">
        <x:v>3125</x:v>
      </x:c>
      <x:c r="J651" s="12" t="str">
        <x:f>IF(AND(M651="URL identity aligns",ISNUMBER(F651),ISNUMBER(H651),G651&gt;0,I651&gt;0,SUM(V651:W651)&gt;0),(F651*V651+((H651-1)/4*10)*W651)/SUM(V651:W651),"")</x:f>
      </x:c>
      <x:c r="K651" s="12" t="str">
        <x:f>IF(ISNUMBER(J651),(X651*J651+'Method'!$B$10*'Method'!$B$11)/(X651+'Method'!$B$10),"")</x:f>
      </x:c>
      <x:c r="L651" s="10" t="str">
        <x:f>IF(ISNUMBER(J651),COUNTIFS($J$7:$J$1929,"&gt;"&amp;J651)+1,"")</x:f>
      </x:c>
      <x:c r="M651" s="9" t="str">
        <x:v>Review required</x:v>
      </x:c>
      <x:c r="N651" s="9" t="str">
        <x:v>Concentration not explicit on both saved identities</x:v>
      </x:c>
      <x:c r="O651" s="9" t="str">
        <x:v>https://www.parfumo.com/Perfumes/Jean_Paul_Gaultier/scandal-pour-homme-absolu</x:v>
      </x:c>
      <x:c r="P651" s="9" t="str">
        <x:v>https://www.fragrantica.com/perfume/Jean-Paul-Gaultier/Scandal-Pour-Homme-Absolu-91053.html</x:v>
      </x:c>
      <x:c r="Q651" s="9" t="str">
        <x:v>https://media.parfumo.com/perfumes/07/075dbd-scandal-pour-homme-absolu-jean-paul-gaultier_1200.jpg?width=720&amp;aspect_ratio=1:1</x:v>
      </x:c>
      <x:c r="R651" s="9" t="str">
        <x:v>https://fimgs.net/mdimg/perfume-thumbs/375x500.91053.jpg</x:v>
      </x:c>
      <x:c r="S651" s="9" t="str">
        <x:v>Scandal pour Homme Absolu</x:v>
      </x:c>
      <x:c r="T651" s="11" t="str">
        <x:v>2024</x:v>
      </x:c>
      <x:c r="U651" s="10" t="n">
        <x:v>1511</x:v>
      </x:c>
      <x:c r="V651" s="14" t="n">
        <x:f>IF(AND(ISNUMBER(G651),G651&gt;0),LOG10(G651)*'Method'!$B$8,"")</x:f>
        <x:v>3.254168674849428</x:v>
      </x:c>
      <x:c r="W651" s="14" t="n">
        <x:f>IF(AND(ISNUMBER(I651),I651&gt;0),LOG10(I651)*'Method'!$B$9,"")</x:f>
        <x:v>2.7958800173440723</x:v>
      </x:c>
      <x:c r="X651" s="10" t="str">
        <x:f>IF(ISNUMBER(J651),SUM(G651,I651),"")</x:f>
      </x:c>
      <x:c r="Y651" s="10" t="str">
        <x:f>IF(ISNUMBER(K651),COUNTIFS($K$7:$K$1929,"&gt;"&amp;K651)+1,"")</x:f>
      </x:c>
      <x:c r="Z651" s="9" t="str"/>
      <x:c r="AA651" s="15" t="n">
        <x:v>46108</x:v>
      </x:c>
      <x:c r="AB651" s="9" t="str">
        <x:v>Unknown</x:v>
      </x:c>
    </x:row>
    <x:row r="652" ht="50" customHeight="1">
      <x:c r="A652" s="10" t="n">
        <x:f>IF(ISNUMBER(F652),RANK(F652,$F$7:$F$1929,0),"")</x:f>
        <x:v>581</x:v>
      </x:c>
      <x:c r="B652" s="9" t="str">
        <x:v>Guerlain</x:v>
      </x:c>
      <x:c r="C652" s="9" t="str">
        <x:v>Aqua Allegoria Orange Soleia</x:v>
      </x:c>
      <x:c r="D652" s="9" t="str">
        <x:v>Not recorded</x:v>
      </x:c>
      <x:c r="E652" s="11" t="n">
        <x:v>2020</x:v>
      </x:c>
      <x:c r="F652" s="13" t="n">
        <x:v>8</x:v>
      </x:c>
      <x:c r="G652" s="10" t="n">
        <x:v>511</x:v>
      </x:c>
      <x:c r="H652" s="12" t="n">
        <x:v>4.07</x:v>
      </x:c>
      <x:c r="I652" s="10" t="n">
        <x:v>1610</x:v>
      </x:c>
      <x:c r="J652" s="12" t="str">
        <x:f>IF(AND(M652="URL identity aligns",ISNUMBER(F652),ISNUMBER(H652),G652&gt;0,I652&gt;0,SUM(V652:W652)&gt;0),(F652*V652+((H652-1)/4*10)*W652)/SUM(V652:W652),"")</x:f>
      </x:c>
      <x:c r="K652" s="12" t="str">
        <x:f>IF(ISNUMBER(J652),(X652*J652+'Method'!$B$10*'Method'!$B$11)/(X652+'Method'!$B$10),"")</x:f>
      </x:c>
      <x:c r="L652" s="10" t="str">
        <x:f>IF(ISNUMBER(J652),COUNTIFS($J$7:$J$1929,"&gt;"&amp;J652)+1,"")</x:f>
      </x:c>
      <x:c r="M652" s="9" t="str">
        <x:v>Review required</x:v>
      </x:c>
      <x:c r="N652" s="9" t="str">
        <x:v>Concentration not explicit on both saved identities</x:v>
      </x:c>
      <x:c r="O652" s="9" t="str">
        <x:v>https://www.parfumo.com/Perfumes/Guerlain/aqua-allegoria-orange-soleia</x:v>
      </x:c>
      <x:c r="P652" s="9" t="str">
        <x:v>https://www.fragrantica.com/perfume/Guerlain/Aqua-Allegoria-Orange-Soleia-58967.html</x:v>
      </x:c>
      <x:c r="Q652" s="9" t="str">
        <x:v>https://media.parfumo.com/perfumes/14/14a943-aqua-allegoria-orange-soleia-guerlain_1200.jpg?width=720&amp;aspect_ratio=1:1</x:v>
      </x:c>
      <x:c r="R652" s="9" t="str">
        <x:v>https://fimgs.net/mdimg/perfume-thumbs/375x500.58967.jpg</x:v>
      </x:c>
      <x:c r="S652" s="9" t="str">
        <x:v>Aqua Allegoria Orange Soleia</x:v>
      </x:c>
      <x:c r="T652" s="11" t="str">
        <x:v>2020</x:v>
      </x:c>
      <x:c r="U652" s="10" t="n">
        <x:v>215</x:v>
      </x:c>
      <x:c r="V652" s="14" t="n">
        <x:f>IF(AND(ISNUMBER(G652),G652&gt;0),LOG10(G652)*'Method'!$B$8,"")</x:f>
        <x:v>3.250105080161652</x:v>
      </x:c>
      <x:c r="W652" s="14" t="n">
        <x:f>IF(AND(ISNUMBER(I652),I652&gt;0),LOG10(I652)*'Method'!$B$9,"")</x:f>
        <x:v>2.56546070082548</x:v>
      </x:c>
      <x:c r="X652" s="10" t="str">
        <x:f>IF(ISNUMBER(J652),SUM(G652,I652),"")</x:f>
      </x:c>
      <x:c r="Y652" s="10" t="str">
        <x:f>IF(ISNUMBER(K652),COUNTIFS($K$7:$K$1929,"&gt;"&amp;K652)+1,"")</x:f>
      </x:c>
      <x:c r="Z652" s="9" t="str"/>
      <x:c r="AA652" s="15" t="n">
        <x:v>46108</x:v>
      </x:c>
      <x:c r="AB652" s="9" t="str">
        <x:v>Unknown</x:v>
      </x:c>
    </x:row>
    <x:row r="653" ht="50" customHeight="1">
      <x:c r="A653" s="10" t="n">
        <x:f>IF(ISNUMBER(F653),RANK(F653,$F$7:$F$1929,0),"")</x:f>
        <x:v>581</x:v>
      </x:c>
      <x:c r="B653" s="9" t="str">
        <x:v>Lattafa</x:v>
      </x:c>
      <x:c r="C653" s="9" t="str">
        <x:v>Ramz Lattafa (Silver)</x:v>
      </x:c>
      <x:c r="D653" s="9" t="str">
        <x:v>Parfum</x:v>
      </x:c>
      <x:c r="E653" s="11" t="n">
        <x:v>2021</x:v>
      </x:c>
      <x:c r="F653" s="13" t="n">
        <x:v>8</x:v>
      </x:c>
      <x:c r="G653" s="10" t="n">
        <x:v>510</x:v>
      </x:c>
      <x:c r="H653" s="12" t="n">
        <x:v>4.33</x:v>
      </x:c>
      <x:c r="I653" s="10" t="n">
        <x:v>2923</x:v>
      </x:c>
      <x:c r="J653" s="12" t="str">
        <x:f>IF(AND(M653="URL identity aligns",ISNUMBER(F653),ISNUMBER(H653),G653&gt;0,I653&gt;0,SUM(V653:W653)&gt;0),(F653*V653+((H653-1)/4*10)*W653)/SUM(V653:W653),"")</x:f>
      </x:c>
      <x:c r="K653" s="12" t="str">
        <x:f>IF(ISNUMBER(J653),(X653*J653+'Method'!$B$10*'Method'!$B$11)/(X653+'Method'!$B$10),"")</x:f>
      </x:c>
      <x:c r="L653" s="10" t="str">
        <x:f>IF(ISNUMBER(J653),COUNTIFS($J$7:$J$1929,"&gt;"&amp;J653)+1,"")</x:f>
      </x:c>
      <x:c r="M653" s="9" t="str">
        <x:v>Review required</x:v>
      </x:c>
      <x:c r="N653" s="9" t="str">
        <x:v>Brand differs between product URLs; Concentration not explicit on both saved identities</x:v>
      </x:c>
      <x:c r="O653" s="9" t="str">
        <x:v>https://www.parfumo.com/Perfumes/Lattafa/Ramz_Lattafa_Silver</x:v>
      </x:c>
      <x:c r="P653" s="9" t="str">
        <x:v>https://www.fragrantica.com/perfume/Lattafa-Perfumes/Ramz-Lattafa-Silver-71868.html</x:v>
      </x:c>
      <x:c r="Q653" s="9" t="str">
        <x:v>https://media.parfumo.com/perfumes/6e/6e0981-ramz-lattafa-silver-lattafa_1200.jpg?width=240&amp;aspect_ratio=1:1</x:v>
      </x:c>
      <x:c r="R653" s="9" t="str">
        <x:v>https://fimgs.net/mdimg/perfume-thumbs/375x500.71868.jpg</x:v>
      </x:c>
      <x:c r="S653" s="9" t="str">
        <x:v>Ramz Lattafa (Silver)</x:v>
      </x:c>
      <x:c r="T653" s="11" t="str">
        <x:v>2021</x:v>
      </x:c>
      <x:c r="U653" s="10" t="n">
        <x:v>1558</x:v>
      </x:c>
      <x:c r="V653" s="14" t="n">
        <x:f>IF(AND(ISNUMBER(G653),G653&gt;0),LOG10(G653)*'Method'!$B$8,"")</x:f>
        <x:v>3.249084211317528</x:v>
      </x:c>
      <x:c r="W653" s="14" t="n">
        <x:f>IF(AND(ISNUMBER(I653),I653&gt;0),LOG10(I653)*'Method'!$B$9,"")</x:f>
        <x:v>2.772663052285952</x:v>
      </x:c>
      <x:c r="X653" s="10" t="str">
        <x:f>IF(ISNUMBER(J653),SUM(G653,I653),"")</x:f>
      </x:c>
      <x:c r="Y653" s="10" t="str">
        <x:f>IF(ISNUMBER(K653),COUNTIFS($K$7:$K$1929,"&gt;"&amp;K653)+1,"")</x:f>
      </x:c>
      <x:c r="Z653" s="9" t="str"/>
      <x:c r="AA653" s="15" t="n">
        <x:v>46108</x:v>
      </x:c>
      <x:c r="AB653" s="9" t="str">
        <x:v>Unknown</x:v>
      </x:c>
    </x:row>
    <x:row r="654" ht="50" customHeight="1">
      <x:c r="A654" s="10" t="n">
        <x:f>IF(ISNUMBER(F654),RANK(F654,$F$7:$F$1929,0),"")</x:f>
        <x:v>581</x:v>
      </x:c>
      <x:c r="B654" s="9" t="str">
        <x:v>Prada</x:v>
      </x:c>
      <x:c r="C654" s="9" t="str">
        <x:v>Infusion d'Iris Cèdre</x:v>
      </x:c>
      <x:c r="D654" s="9" t="str">
        <x:v>Not recorded</x:v>
      </x:c>
      <x:c r="E654" s="11" t="n">
        <x:v>2015</x:v>
      </x:c>
      <x:c r="F654" s="13" t="n">
        <x:v>8</x:v>
      </x:c>
      <x:c r="G654" s="10" t="n">
        <x:v>498</x:v>
      </x:c>
      <x:c r="H654" s="12" t="n">
        <x:v>4.19</x:v>
      </x:c>
      <x:c r="I654" s="10" t="n">
        <x:v>1499</x:v>
      </x:c>
      <x:c r="J654" s="12" t="str">
        <x:f>IF(AND(M654="URL identity aligns",ISNUMBER(F654),ISNUMBER(H654),G654&gt;0,I654&gt;0,SUM(V654:W654)&gt;0),(F654*V654+((H654-1)/4*10)*W654)/SUM(V654:W654),"")</x:f>
      </x:c>
      <x:c r="K654" s="12" t="str">
        <x:f>IF(ISNUMBER(J654),(X654*J654+'Method'!$B$10*'Method'!$B$11)/(X654+'Method'!$B$10),"")</x:f>
      </x:c>
      <x:c r="L654" s="10" t="str">
        <x:f>IF(ISNUMBER(J654),COUNTIFS($J$7:$J$1929,"&gt;"&amp;J654)+1,"")</x:f>
      </x:c>
      <x:c r="M654" s="9" t="str">
        <x:v>Review required</x:v>
      </x:c>
      <x:c r="N654" s="9" t="str">
        <x:v>Concentration not explicit on both saved identities</x:v>
      </x:c>
      <x:c r="O654" s="9" t="str">
        <x:v>https://www.parfumo.com/Perfumes/Prada/Infusion_d_Iris_Cedre</x:v>
      </x:c>
      <x:c r="P654" s="9" t="str">
        <x:v>https://www.fragrantica.com/perfume/Prada/Infusion-d-Iris-Cedre-31043.html</x:v>
      </x:c>
      <x:c r="Q654" s="9" t="str">
        <x:v>https://media.parfumo.com/perfumes/ae/ae06f9-infusion-d-iris-cedre-prada_1200.jpg?width=720&amp;aspect_ratio=1:1</x:v>
      </x:c>
      <x:c r="R654" s="9" t="str">
        <x:v>https://fimgs.net/mdimg/perfume-thumbs/375x500.31043.jpg</x:v>
      </x:c>
      <x:c r="S654" s="9" t="str">
        <x:v>Infusion d'Iris Cèdre</x:v>
      </x:c>
      <x:c r="T654" s="11" t="str">
        <x:v>2015</x:v>
      </x:c>
      <x:c r="U654" s="10" t="n">
        <x:v>910</x:v>
      </x:c>
      <x:c r="V654" s="14" t="n">
        <x:f>IF(AND(ISNUMBER(G654),G654&gt;0),LOG10(G654)*'Method'!$B$8,"")</x:f>
        <x:v>3.2366752113116637</x:v>
      </x:c>
      <x:c r="W654" s="14" t="n">
        <x:f>IF(AND(ISNUMBER(I654),I654&gt;0),LOG10(I654)*'Method'!$B$9,"")</x:f>
        <x:v>2.540641306278624</x:v>
      </x:c>
      <x:c r="X654" s="10" t="str">
        <x:f>IF(ISNUMBER(J654),SUM(G654,I654),"")</x:f>
      </x:c>
      <x:c r="Y654" s="10" t="str">
        <x:f>IF(ISNUMBER(K654),COUNTIFS($K$7:$K$1929,"&gt;"&amp;K654)+1,"")</x:f>
      </x:c>
      <x:c r="Z654" s="9" t="str"/>
      <x:c r="AA654" s="15" t="n">
        <x:v>46108</x:v>
      </x:c>
      <x:c r="AB654" s="9" t="str">
        <x:v>Unknown</x:v>
      </x:c>
    </x:row>
    <x:row r="655" ht="50" customHeight="1">
      <x:c r="A655" s="10" t="n">
        <x:f>IF(ISNUMBER(F655),RANK(F655,$F$7:$F$1929,0),"")</x:f>
        <x:v>581</x:v>
      </x:c>
      <x:c r="B655" s="9" t="str">
        <x:v>Kilian</x:v>
      </x:c>
      <x:c r="C655" s="9" t="str">
        <x:v>Smoking Hot</x:v>
      </x:c>
      <x:c r="D655" s="9" t="str">
        <x:v>Not recorded</x:v>
      </x:c>
      <x:c r="E655" s="11" t="n">
        <x:v>2023</x:v>
      </x:c>
      <x:c r="F655" s="13" t="n">
        <x:v>8</x:v>
      </x:c>
      <x:c r="G655" s="10" t="n">
        <x:v>497</x:v>
      </x:c>
      <x:c r="H655" s="12" t="n">
        <x:v>4.34</x:v>
      </x:c>
      <x:c r="I655" s="10" t="n">
        <x:v>3072</x:v>
      </x:c>
      <x:c r="J655" s="12" t="str">
        <x:f>IF(AND(M655="URL identity aligns",ISNUMBER(F655),ISNUMBER(H655),G655&gt;0,I655&gt;0,SUM(V655:W655)&gt;0),(F655*V655+((H655-1)/4*10)*W655)/SUM(V655:W655),"")</x:f>
      </x:c>
      <x:c r="K655" s="12" t="str">
        <x:f>IF(ISNUMBER(J655),(X655*J655+'Method'!$B$10*'Method'!$B$11)/(X655+'Method'!$B$10),"")</x:f>
      </x:c>
      <x:c r="L655" s="10" t="str">
        <x:f>IF(ISNUMBER(J655),COUNTIFS($J$7:$J$1929,"&gt;"&amp;J655)+1,"")</x:f>
      </x:c>
      <x:c r="M655" s="9" t="str">
        <x:v>Review required</x:v>
      </x:c>
      <x:c r="N655" s="9" t="str">
        <x:v>Concentration not explicit on both saved identities</x:v>
      </x:c>
      <x:c r="O655" s="9" t="str">
        <x:v>https://www.parfumo.com/Perfumes/Kilian/smoking-hot</x:v>
      </x:c>
      <x:c r="P655" s="9" t="str">
        <x:v>https://www.fragrantica.com/perfume/By-Kilian/Smoking-Hot-84413.html</x:v>
      </x:c>
      <x:c r="Q655" s="9" t="str">
        <x:v>https://media.parfumo.com/perfumes/42/427006-smoking-hot-kilian_1200.jpg?width=720&amp;aspect_ratio=1:1</x:v>
      </x:c>
      <x:c r="R655" s="9" t="str">
        <x:v>https://fimgs.net/mdimg/perfume-thumbs/375x500.84413.jpg</x:v>
      </x:c>
      <x:c r="S655" s="9" t="str">
        <x:v>Smoking Hot</x:v>
      </x:c>
      <x:c r="T655" s="11" t="str">
        <x:v>2023</x:v>
      </x:c>
      <x:c r="U655" s="10" t="n">
        <x:v>1754</x:v>
      </x:c>
      <x:c r="V655" s="14" t="n">
        <x:f>IF(AND(ISNUMBER(G655),G655&gt;0),LOG10(G655)*'Method'!$B$8,"")</x:f>
        <x:v>3.235627666479996</x:v>
      </x:c>
      <x:c r="W655" s="14" t="n">
        <x:f>IF(AND(ISNUMBER(I655),I655&gt;0),LOG10(I655)*'Method'!$B$9,"")</x:f>
        <x:v>2.789936969087576</x:v>
      </x:c>
      <x:c r="X655" s="10" t="str">
        <x:f>IF(ISNUMBER(J655),SUM(G655,I655),"")</x:f>
      </x:c>
      <x:c r="Y655" s="10" t="str">
        <x:f>IF(ISNUMBER(K655),COUNTIFS($K$7:$K$1929,"&gt;"&amp;K655)+1,"")</x:f>
      </x:c>
      <x:c r="Z655" s="9" t="str"/>
      <x:c r="AA655" s="15" t="n">
        <x:v>46108</x:v>
      </x:c>
      <x:c r="AB655" s="9" t="str">
        <x:v>Unknown</x:v>
      </x:c>
    </x:row>
    <x:row r="656" ht="50" customHeight="1">
      <x:c r="A656" s="10" t="n">
        <x:f>IF(ISNUMBER(F656),RANK(F656,$F$7:$F$1929,0),"")</x:f>
        <x:v>581</x:v>
      </x:c>
      <x:c r="B656" s="9" t="str">
        <x:v>Guerlain</x:v>
      </x:c>
      <x:c r="C656" s="9" t="str">
        <x:v>Bois Mystérieux Songe d'un Bois d'Été</x:v>
      </x:c>
      <x:c r="D656" s="9" t="str">
        <x:v>Absolu</x:v>
      </x:c>
      <x:c r="E656" s="11" t="n">
        <x:v>2012</x:v>
      </x:c>
      <x:c r="F656" s="13" t="n">
        <x:v>8</x:v>
      </x:c>
      <x:c r="G656" s="10" t="n">
        <x:v>496</x:v>
      </x:c>
      <x:c r="H656" s="12" t="n">
        <x:v>4.25</x:v>
      </x:c>
      <x:c r="I656" s="10" t="n">
        <x:v>1061</x:v>
      </x:c>
      <x:c r="J656" s="12" t="str">
        <x:f>IF(AND(M656="URL identity aligns",ISNUMBER(F656),ISNUMBER(H656),G656&gt;0,I656&gt;0,SUM(V656:W656)&gt;0),(F656*V656+((H656-1)/4*10)*W656)/SUM(V656:W656),"")</x:f>
      </x:c>
      <x:c r="K656" s="12" t="str">
        <x:f>IF(ISNUMBER(J656),(X656*J656+'Method'!$B$10*'Method'!$B$11)/(X656+'Method'!$B$10),"")</x:f>
      </x:c>
      <x:c r="L656" s="10" t="str">
        <x:f>IF(ISNUMBER(J656),COUNTIFS($J$7:$J$1929,"&gt;"&amp;J656)+1,"")</x:f>
      </x:c>
      <x:c r="M656" s="9" t="str">
        <x:v>Review required</x:v>
      </x:c>
      <x:c r="N656" s="9" t="str">
        <x:v>Product, variant, gender or year terms differ between URLs; Concentration not explicit on both saved identities</x:v>
      </x:c>
      <x:c r="O656" s="9" t="str">
        <x:v>https://www.parfumo.com/Perfumes/Guerlain/Bois_Mysterieux_Songe_d_un_Bois_d_Ete</x:v>
      </x:c>
      <x:c r="P656" s="9" t="str">
        <x:v>https://www.fragrantica.com/perfume/Guerlain/Les-Absolus-d-Orient-Bois-Mysterieux-53241.html</x:v>
      </x:c>
      <x:c r="Q656" s="9" t="str">
        <x:v>https://media.parfumo.com/perfumes/0b/0ba514-bois-mysterieux-songe-d-un-bois-d-ete-guerlain_1200.jpg?width=720&amp;aspect_ratio=1:1</x:v>
      </x:c>
      <x:c r="R656" s="9" t="str">
        <x:v>https://fimgs.net/mdimg/perfume-thumbs/375x500.53241.jpg</x:v>
      </x:c>
      <x:c r="S656" s="9" t="str">
        <x:v>Bois Mystérieux Songe d'un Bois d'Été</x:v>
      </x:c>
      <x:c r="T656" s="11" t="str">
        <x:v>2012</x:v>
      </x:c>
      <x:c r="U656" s="10" t="n">
        <x:v>1535</x:v>
      </x:c>
      <x:c r="V656" s="14" t="n">
        <x:f>IF(AND(ISNUMBER(G656),G656&gt;0),LOG10(G656)*'Method'!$B$8,"")</x:f>
        <x:v>3.2345780117882397</x:v>
      </x:c>
      <x:c r="W656" s="14" t="n">
        <x:f>IF(AND(ISNUMBER(I656),I656&gt;0),LOG10(I656)*'Method'!$B$9,"")</x:f>
        <x:v>2.420572307121072</x:v>
      </x:c>
      <x:c r="X656" s="10" t="str">
        <x:f>IF(ISNUMBER(J656),SUM(G656,I656),"")</x:f>
      </x:c>
      <x:c r="Y656" s="10" t="str">
        <x:f>IF(ISNUMBER(K656),COUNTIFS($K$7:$K$1929,"&gt;"&amp;K656)+1,"")</x:f>
      </x:c>
      <x:c r="Z656" s="9" t="str"/>
      <x:c r="AA656" s="15" t="n">
        <x:v>46108</x:v>
      </x:c>
      <x:c r="AB656" s="9" t="str">
        <x:v>Unknown</x:v>
      </x:c>
    </x:row>
    <x:row r="657" ht="50" customHeight="1">
      <x:c r="A657" s="10" t="n">
        <x:f>IF(ISNUMBER(F657),RANK(F657,$F$7:$F$1929,0),"")</x:f>
        <x:v>581</x:v>
      </x:c>
      <x:c r="B657" s="9" t="str">
        <x:v>Lattafa</x:v>
      </x:c>
      <x:c r="C657" s="9" t="str">
        <x:v>Nasheet</x:v>
      </x:c>
      <x:c r="D657" s="9" t="str">
        <x:v>Parfum</x:v>
      </x:c>
      <x:c r="E657" s="11" t="n">
        <x:v>2023</x:v>
      </x:c>
      <x:c r="F657" s="13" t="n">
        <x:v>8</x:v>
      </x:c>
      <x:c r="G657" s="10" t="n">
        <x:v>493</x:v>
      </x:c>
      <x:c r="H657" s="12" t="n">
        <x:v>4.28</x:v>
      </x:c>
      <x:c r="I657" s="10" t="n">
        <x:v>567</x:v>
      </x:c>
      <x:c r="J657" s="12" t="str">
        <x:f>IF(AND(M657="URL identity aligns",ISNUMBER(F657),ISNUMBER(H657),G657&gt;0,I657&gt;0,SUM(V657:W657)&gt;0),(F657*V657+((H657-1)/4*10)*W657)/SUM(V657:W657),"")</x:f>
      </x:c>
      <x:c r="K657" s="12" t="str">
        <x:f>IF(ISNUMBER(J657),(X657*J657+'Method'!$B$10*'Method'!$B$11)/(X657+'Method'!$B$10),"")</x:f>
      </x:c>
      <x:c r="L657" s="10" t="str">
        <x:f>IF(ISNUMBER(J657),COUNTIFS($J$7:$J$1929,"&gt;"&amp;J657)+1,"")</x:f>
      </x:c>
      <x:c r="M657" s="9" t="str">
        <x:v>Review required</x:v>
      </x:c>
      <x:c r="N657" s="9" t="str">
        <x:v>Brand differs between product URLs; Concentration not explicit on both saved identities</x:v>
      </x:c>
      <x:c r="O657" s="9" t="str">
        <x:v>https://www.parfumo.com/Perfumes/Lattafa/nasheet</x:v>
      </x:c>
      <x:c r="P657" s="9" t="str">
        <x:v>https://www.fragrantica.com/perfume/Lattafa-Perfumes/Nasheet-84310.html</x:v>
      </x:c>
      <x:c r="Q657" s="9" t="str">
        <x:v>https://media.parfumo.com/perfumes/59/59dea8_nasheet-lattafa_1200.jpg?width=720&amp;aspect_ratio=1:1</x:v>
      </x:c>
      <x:c r="R657" s="9" t="str">
        <x:v>https://fimgs.net/mdimg/perfume-thumbs/375x500.84310.jpg</x:v>
      </x:c>
      <x:c r="S657" s="9" t="str">
        <x:v>Nasheet</x:v>
      </x:c>
      <x:c r="T657" s="11" t="str">
        <x:v>2023</x:v>
      </x:c>
      <x:c r="U657" s="10" t="n">
        <x:v>715</x:v>
      </x:c>
      <x:c r="V657" s="14" t="n">
        <x:f>IF(AND(ISNUMBER(G657),G657&gt;0),LOG10(G657)*'Method'!$B$8,"")</x:f>
        <x:v>3.231416303132676</x:v>
      </x:c>
      <x:c r="W657" s="14" t="n">
        <x:f>IF(AND(ISNUMBER(I657),I657&gt;0),LOG10(I657)*'Method'!$B$9,"")</x:f>
        <x:v>2.202866447114328</x:v>
      </x:c>
      <x:c r="X657" s="10" t="str">
        <x:f>IF(ISNUMBER(J657),SUM(G657,I657),"")</x:f>
      </x:c>
      <x:c r="Y657" s="10" t="str">
        <x:f>IF(ISNUMBER(K657),COUNTIFS($K$7:$K$1929,"&gt;"&amp;K657)+1,"")</x:f>
      </x:c>
      <x:c r="Z657" s="9" t="str"/>
      <x:c r="AA657" s="15" t="n">
        <x:v>46108</x:v>
      </x:c>
      <x:c r="AB657" s="9" t="str">
        <x:v>Unknown</x:v>
      </x:c>
    </x:row>
    <x:row r="658" ht="50" customHeight="1">
      <x:c r="A658" s="10" t="n">
        <x:f>IF(ISNUMBER(F658),RANK(F658,$F$7:$F$1929,0),"")</x:f>
        <x:v>581</x:v>
      </x:c>
      <x:c r="B658" s="9" t="str">
        <x:v>Louis Vuitton</x:v>
      </x:c>
      <x:c r="C658" s="9" t="str">
        <x:v>Cactus Garden</x:v>
      </x:c>
      <x:c r="D658" s="9" t="str">
        <x:v>Not recorded</x:v>
      </x:c>
      <x:c r="E658" s="11" t="n">
        <x:v>2019</x:v>
      </x:c>
      <x:c r="F658" s="13" t="n">
        <x:v>8</x:v>
      </x:c>
      <x:c r="G658" s="10" t="n">
        <x:v>485</x:v>
      </x:c>
      <x:c r="H658" s="12" t="n">
        <x:v>4.26</x:v>
      </x:c>
      <x:c r="I658" s="10" t="n">
        <x:v>685</x:v>
      </x:c>
      <x:c r="J658" s="12" t="str">
        <x:f>IF(AND(M658="URL identity aligns",ISNUMBER(F658),ISNUMBER(H658),G658&gt;0,I658&gt;0,SUM(V658:W658)&gt;0),(F658*V658+((H658-1)/4*10)*W658)/SUM(V658:W658),"")</x:f>
      </x:c>
      <x:c r="K658" s="12" t="str">
        <x:f>IF(ISNUMBER(J658),(X658*J658+'Method'!$B$10*'Method'!$B$11)/(X658+'Method'!$B$10),"")</x:f>
      </x:c>
      <x:c r="L658" s="10" t="str">
        <x:f>IF(ISNUMBER(J658),COUNTIFS($J$7:$J$1929,"&gt;"&amp;J658)+1,"")</x:f>
      </x:c>
      <x:c r="M658" s="9" t="str">
        <x:v>Review required</x:v>
      </x:c>
      <x:c r="N658" s="9" t="str">
        <x:v>Concentration not explicit on both saved identities</x:v>
      </x:c>
      <x:c r="O658" s="9" t="str">
        <x:v>https://www.parfumo.com/Perfumes/Louis_Vuitton/Cactus_Garden</x:v>
      </x:c>
      <x:c r="P658" s="9" t="str">
        <x:v>https://www.fragrantica.com/perfume/Louis-Vuitton/Cactus-Garden-53946.html</x:v>
      </x:c>
      <x:c r="Q658" s="9" t="str">
        <x:v>https://media.parfumo.com/perfumes/14/142954-cactus-garden-louis-vuitton_1200.jpg?width=720&amp;aspect_ratio=1:1</x:v>
      </x:c>
      <x:c r="R658" s="9" t="str">
        <x:v>https://fimgs.net/mdimg/perfume-thumbs/375x500.53946.jpg</x:v>
      </x:c>
      <x:c r="S658" s="9" t="str">
        <x:v>Cactus Garden</x:v>
      </x:c>
      <x:c r="T658" s="11" t="str">
        <x:v>2019</x:v>
      </x:c>
      <x:c r="U658" s="10" t="n">
        <x:v>1661</x:v>
      </x:c>
      <x:c r="V658" s="14" t="n">
        <x:f>IF(AND(ISNUMBER(G658),G658&gt;0),LOG10(G658)*'Method'!$B$8,"")</x:f>
        <x:v>3.2228900863227117</x:v>
      </x:c>
      <x:c r="W658" s="14" t="n">
        <x:f>IF(AND(ISNUMBER(I658),I658&gt;0),LOG10(I658)*'Method'!$B$9,"")</x:f>
        <x:v>2.268552457193944</x:v>
      </x:c>
      <x:c r="X658" s="10" t="str">
        <x:f>IF(ISNUMBER(J658),SUM(G658,I658),"")</x:f>
      </x:c>
      <x:c r="Y658" s="10" t="str">
        <x:f>IF(ISNUMBER(K658),COUNTIFS($K$7:$K$1929,"&gt;"&amp;K658)+1,"")</x:f>
      </x:c>
      <x:c r="Z658" s="9" t="str"/>
      <x:c r="AA658" s="15" t="n">
        <x:v>46108</x:v>
      </x:c>
      <x:c r="AB658" s="9" t="str">
        <x:v>Unknown</x:v>
      </x:c>
    </x:row>
    <x:row r="659" ht="50" customHeight="1">
      <x:c r="A659" s="10" t="n">
        <x:f>IF(ISNUMBER(F659),RANK(F659,$F$7:$F$1929,0),"")</x:f>
        <x:v>581</x:v>
      </x:c>
      <x:c r="B659" s="9" t="str">
        <x:v>Clive Christian</x:v>
      </x:c>
      <x:c r="C659" s="9" t="str">
        <x:v>No. 1 for Men</x:v>
      </x:c>
      <x:c r="D659" s="9" t="str">
        <x:v>Not recorded</x:v>
      </x:c>
      <x:c r="E659" s="11" t="n">
        <x:v>2001</x:v>
      </x:c>
      <x:c r="F659" s="13" t="n">
        <x:v>8</x:v>
      </x:c>
      <x:c r="G659" s="10" t="n">
        <x:v>467</x:v>
      </x:c>
      <x:c r="H659" s="12" t="n">
        <x:v>3.94</x:v>
      </x:c>
      <x:c r="I659" s="10" t="n">
        <x:v>915</x:v>
      </x:c>
      <x:c r="J659" s="12" t="str">
        <x:f>IF(AND(M659="URL identity aligns",ISNUMBER(F659),ISNUMBER(H659),G659&gt;0,I659&gt;0,SUM(V659:W659)&gt;0),(F659*V659+((H659-1)/4*10)*W659)/SUM(V659:W659),"")</x:f>
      </x:c>
      <x:c r="K659" s="12" t="str">
        <x:f>IF(ISNUMBER(J659),(X659*J659+'Method'!$B$10*'Method'!$B$11)/(X659+'Method'!$B$10),"")</x:f>
      </x:c>
      <x:c r="L659" s="10" t="str">
        <x:f>IF(ISNUMBER(J659),COUNTIFS($J$7:$J$1929,"&gt;"&amp;J659)+1,"")</x:f>
      </x:c>
      <x:c r="M659" s="9" t="str">
        <x:v>Review required</x:v>
      </x:c>
      <x:c r="N659" s="9" t="str">
        <x:v>Product, variant, gender or year terms differ between URLs; Concentration not explicit on both saved identities</x:v>
      </x:c>
      <x:c r="O659" s="9" t="str">
        <x:v>https://www.parfumo.com/Perfumes/Clive_Christian/no-1-for-men</x:v>
      </x:c>
      <x:c r="P659" s="9" t="str">
        <x:v>https://www.fragrantica.com/perfume/Clive-Christian/No-1-4648.html</x:v>
      </x:c>
      <x:c r="Q659" s="9" t="str">
        <x:v>https://media.parfumo.com/perfumes/7b/7b325d-no-1-for-men-clive-christian_1200.jpg?width=720&amp;aspect_ratio=1:1</x:v>
      </x:c>
      <x:c r="R659" s="9" t="str">
        <x:v>https://fimgs.net/mdimg/perfume-thumbs/375x500.4648.jpg</x:v>
      </x:c>
      <x:c r="S659" s="9" t="str">
        <x:v>No. 1 for Men</x:v>
      </x:c>
      <x:c r="T659" s="11" t="str">
        <x:v>2001</x:v>
      </x:c>
      <x:c r="U659" s="10" t="n">
        <x:v>1468</x:v>
      </x:c>
      <x:c r="V659" s="14" t="n">
        <x:f>IF(AND(ISNUMBER(G659),G659&gt;0),LOG10(G659)*'Method'!$B$8,"")</x:f>
        <x:v>3.203180256679332</x:v>
      </x:c>
      <x:c r="W659" s="14" t="n">
        <x:f>IF(AND(ISNUMBER(I659),I659&gt;0),LOG10(I659)*'Method'!$B$9,"")</x:f>
        <x:v>2.36913687525316</x:v>
      </x:c>
      <x:c r="X659" s="10" t="str">
        <x:f>IF(ISNUMBER(J659),SUM(G659,I659),"")</x:f>
      </x:c>
      <x:c r="Y659" s="10" t="str">
        <x:f>IF(ISNUMBER(K659),COUNTIFS($K$7:$K$1929,"&gt;"&amp;K659)+1,"")</x:f>
      </x:c>
      <x:c r="Z659" s="9" t="str"/>
      <x:c r="AA659" s="15" t="n">
        <x:v>46108</x:v>
      </x:c>
      <x:c r="AB659" s="9" t="str">
        <x:v>Unknown</x:v>
      </x:c>
    </x:row>
    <x:row r="660" ht="50" customHeight="1">
      <x:c r="A660" s="10" t="n">
        <x:f>IF(ISNUMBER(F660),RANK(F660,$F$7:$F$1929,0),"")</x:f>
        <x:v>581</x:v>
      </x:c>
      <x:c r="B660" s="9" t="str">
        <x:v>Amouage</x:v>
      </x:c>
      <x:c r="C660" s="9" t="str">
        <x:v>Myths Man</x:v>
      </x:c>
      <x:c r="D660" s="9" t="str">
        <x:v>Not recorded</x:v>
      </x:c>
      <x:c r="E660" s="11" t="n">
        <x:v>2016</x:v>
      </x:c>
      <x:c r="F660" s="13" t="n">
        <x:v>8</x:v>
      </x:c>
      <x:c r="G660" s="10" t="n">
        <x:v>460</x:v>
      </x:c>
      <x:c r="H660" s="12" t="n">
        <x:v>4.31</x:v>
      </x:c>
      <x:c r="I660" s="10" t="n">
        <x:v>2062</x:v>
      </x:c>
      <x:c r="J660" s="12" t="str">
        <x:f>IF(AND(M660="URL identity aligns",ISNUMBER(F660),ISNUMBER(H660),G660&gt;0,I660&gt;0,SUM(V660:W660)&gt;0),(F660*V660+((H660-1)/4*10)*W660)/SUM(V660:W660),"")</x:f>
      </x:c>
      <x:c r="K660" s="12" t="str">
        <x:f>IF(ISNUMBER(J660),(X660*J660+'Method'!$B$10*'Method'!$B$11)/(X660+'Method'!$B$10),"")</x:f>
      </x:c>
      <x:c r="L660" s="10" t="str">
        <x:f>IF(ISNUMBER(J660),COUNTIFS($J$7:$J$1929,"&gt;"&amp;J660)+1,"")</x:f>
      </x:c>
      <x:c r="M660" s="9" t="str">
        <x:v>Review required</x:v>
      </x:c>
      <x:c r="N660" s="9" t="str">
        <x:v>Concentration not explicit on both saved identities</x:v>
      </x:c>
      <x:c r="O660" s="9" t="str">
        <x:v>https://www.parfumo.com/Perfumes/Amouage/Myths_Man</x:v>
      </x:c>
      <x:c r="P660" s="9" t="str">
        <x:v>https://www.fragrantica.com/perfume/Amouage/Myths-Man-38259.html</x:v>
      </x:c>
      <x:c r="Q660" s="9" t="str">
        <x:v>https://media.parfumo.com/perfumes/19/198068-myths-man-amouage_1200.jpg?width=720&amp;aspect_ratio=1:1</x:v>
      </x:c>
      <x:c r="R660" s="9" t="str">
        <x:v>https://fimgs.net/mdimg/perfume-thumbs/375x500.38259.jpg</x:v>
      </x:c>
      <x:c r="S660" s="9" t="str">
        <x:v>Myths Man</x:v>
      </x:c>
      <x:c r="T660" s="11" t="str">
        <x:v>2016</x:v>
      </x:c>
      <x:c r="U660" s="10" t="n">
        <x:v>1257</x:v>
      </x:c>
      <x:c r="V660" s="14" t="n">
        <x:f>IF(AND(ISNUMBER(G660),G660&gt;0),LOG10(G660)*'Method'!$B$8,"")</x:f>
        <x:v>3.195309398017884</x:v>
      </x:c>
      <x:c r="W660" s="14" t="n">
        <x:f>IF(AND(ISNUMBER(I660),I660&gt;0),LOG10(I660)*'Method'!$B$9,"")</x:f>
        <x:v>2.6514309287580002</x:v>
      </x:c>
      <x:c r="X660" s="10" t="str">
        <x:f>IF(ISNUMBER(J660),SUM(G660,I660),"")</x:f>
      </x:c>
      <x:c r="Y660" s="10" t="str">
        <x:f>IF(ISNUMBER(K660),COUNTIFS($K$7:$K$1929,"&gt;"&amp;K660)+1,"")</x:f>
      </x:c>
      <x:c r="Z660" s="9" t="str"/>
      <x:c r="AA660" s="15" t="n">
        <x:v>46108</x:v>
      </x:c>
      <x:c r="AB660" s="9" t="str">
        <x:v>Unknown</x:v>
      </x:c>
    </x:row>
    <x:row r="661" ht="50" customHeight="1">
      <x:c r="A661" s="10" t="n">
        <x:f>IF(ISNUMBER(F661),RANK(F661,$F$7:$F$1929,0),"")</x:f>
        <x:v>581</x:v>
      </x:c>
      <x:c r="B661" s="9" t="str">
        <x:v>Hermes</x:v>
      </x:c>
      <x:c r="C661" s="9" t="str">
        <x:v>Voyage d'Hermès Hermès  Parfum</x:v>
      </x:c>
      <x:c r="D661" s="9" t="str">
        <x:v>Parfum</x:v>
      </x:c>
      <x:c r="E661" s="11" t="n">
        <x:v>2012</x:v>
      </x:c>
      <x:c r="F661" s="13" t="n">
        <x:v>8</x:v>
      </x:c>
      <x:c r="G661" s="10" t="n">
        <x:v>447</x:v>
      </x:c>
      <x:c r="H661" s="12" t="n">
        <x:v>4.34</x:v>
      </x:c>
      <x:c r="I661" s="10" t="n">
        <x:v>3011</x:v>
      </x:c>
      <x:c r="J661" s="12" t="n">
        <x:f>IF(AND(M661="URL identity aligns",ISNUMBER(F661),ISNUMBER(H661),G661&gt;0,I661&gt;0,SUM(V661:W661)&gt;0),(F661*V661+((H661-1)/4*10)*W661)/SUM(V661:W661),"")</x:f>
        <x:v>8.163337894250567</x:v>
      </x:c>
      <x:c r="K661" s="12" t="n">
        <x:f>IF(ISNUMBER(J661),(X661*J661+'Method'!$B$10*'Method'!$B$11)/(X661+'Method'!$B$10),"")</x:f>
        <x:v>8.065244468987485</x:v>
      </x:c>
      <x:c r="L661" s="10" t="n">
        <x:f>IF(ISNUMBER(J661),COUNTIFS($J$7:$J$1929,"&gt;"&amp;J661)+1,"")</x:f>
        <x:v>47</x:v>
      </x:c>
      <x:c r="M661" s="9" t="str">
        <x:v>URL identity aligns</x:v>
      </x:c>
      <x:c r="N661" s="9" t="str">
        <x:v>Brand, name tokens and concentration agree in saved URLs</x:v>
      </x:c>
      <x:c r="O661" s="9" t="str">
        <x:v>https://www.parfumo.com/Perfumes/Hermes/Voyage_d_Hermes_Parfum</x:v>
      </x:c>
      <x:c r="P661" s="9" t="str">
        <x:v>https://www.fragrantica.com/perfume/Hermes/Voyage-d-Hermes-Parfum-14679.html</x:v>
      </x:c>
      <x:c r="Q661" s="9" t="str">
        <x:v>https://media.parfumo.com/perfumes/af/af81f5-voyage-d-hermes-parfum-hermes_1200.jpg?width=720&amp;aspect_ratio=1:1</x:v>
      </x:c>
      <x:c r="R661" s="9" t="str">
        <x:v>https://fimgs.net/mdimg/perfume-thumbs/375x500.14679.jpg</x:v>
      </x:c>
      <x:c r="S661" s="9" t="str">
        <x:v>Voyage d'Hermès Hermès  Parfum</x:v>
      </x:c>
      <x:c r="T661" s="11" t="str">
        <x:v>2012</x:v>
      </x:c>
      <x:c r="U661" s="10" t="n">
        <x:v>1843</x:v>
      </x:c>
      <x:c r="V661" s="14" t="n">
        <x:f>IF(AND(ISNUMBER(G661),G661&gt;0),LOG10(G661)*'Method'!$B$8,"")</x:f>
        <x:v>3.1803690277583283</x:v>
      </x:c>
      <x:c r="W661" s="14" t="n">
        <x:f>IF(AND(ISNUMBER(I661),I661&gt;0),LOG10(I661)*'Method'!$B$9,"")</x:f>
        <x:v>2.782968604410208</x:v>
      </x:c>
      <x:c r="X661" s="10" t="n">
        <x:f>IF(ISNUMBER(J661),SUM(G661,I661),"")</x:f>
        <x:v>3458</x:v>
      </x:c>
      <x:c r="Y661" s="10" t="n">
        <x:f>IF(ISNUMBER(K661),COUNTIFS($K$7:$K$1929,"&gt;"&amp;K661)+1,"")</x:f>
        <x:v>37</x:v>
      </x:c>
      <x:c r="Z661" s="9" t="str"/>
      <x:c r="AA661" s="15" t="n">
        <x:v>46108</x:v>
      </x:c>
      <x:c r="AB661" s="9" t="str">
        <x:v>Unknown</x:v>
      </x:c>
    </x:row>
    <x:row r="662" ht="50" customHeight="1">
      <x:c r="A662" s="10" t="n">
        <x:f>IF(ISNUMBER(F662),RANK(F662,$F$7:$F$1929,0),"")</x:f>
        <x:v>581</x:v>
      </x:c>
      <x:c r="B662" s="9" t="str">
        <x:v>Chanel</x:v>
      </x:c>
      <x:c r="C662" s="9" t="str">
        <x:v>Paris - Venise</x:v>
      </x:c>
      <x:c r="D662" s="9" t="str">
        <x:v>Not recorded</x:v>
      </x:c>
      <x:c r="E662" s="11" t="n">
        <x:v>2018</x:v>
      </x:c>
      <x:c r="F662" s="13" t="n">
        <x:v>8</x:v>
      </x:c>
      <x:c r="G662" s="10" t="n">
        <x:v>446</x:v>
      </x:c>
      <x:c r="H662" s="12" t="n">
        <x:v>4.26</x:v>
      </x:c>
      <x:c r="I662" s="10" t="n">
        <x:v>1847</x:v>
      </x:c>
      <x:c r="J662" s="12" t="str">
        <x:f>IF(AND(M662="URL identity aligns",ISNUMBER(F662),ISNUMBER(H662),G662&gt;0,I662&gt;0,SUM(V662:W662)&gt;0),(F662*V662+((H662-1)/4*10)*W662)/SUM(V662:W662),"")</x:f>
      </x:c>
      <x:c r="K662" s="12" t="str">
        <x:f>IF(ISNUMBER(J662),(X662*J662+'Method'!$B$10*'Method'!$B$11)/(X662+'Method'!$B$10),"")</x:f>
      </x:c>
      <x:c r="L662" s="10" t="str">
        <x:f>IF(ISNUMBER(J662),COUNTIFS($J$7:$J$1929,"&gt;"&amp;J662)+1,"")</x:f>
      </x:c>
      <x:c r="M662" s="9" t="str">
        <x:v>Review required</x:v>
      </x:c>
      <x:c r="N662" s="9" t="str">
        <x:v>Concentration not explicit on both saved identities</x:v>
      </x:c>
      <x:c r="O662" s="9" t="str">
        <x:v>https://www.parfumo.com/Perfumes/Chanel/Paris__Venise</x:v>
      </x:c>
      <x:c r="P662" s="9" t="str">
        <x:v>https://www.fragrantica.com/perfume/Chanel/Paris-Venise-49696.html</x:v>
      </x:c>
      <x:c r="Q662" s="9" t="str">
        <x:v>https://media.parfumo.com/perfumes/76/76ae21-paris-venise-chanel_1200.jpg?width=720&amp;aspect_ratio=1:1</x:v>
      </x:c>
      <x:c r="R662" s="9" t="str">
        <x:v>https://fimgs.net/mdimg/perfume-thumbs/375x500.49696.jpg</x:v>
      </x:c>
      <x:c r="S662" s="9" t="str">
        <x:v>Paris - Venise</x:v>
      </x:c>
      <x:c r="T662" s="11" t="str">
        <x:v>2018</x:v>
      </x:c>
      <x:c r="U662" s="10" t="n">
        <x:v>548</x:v>
      </x:c>
      <x:c r="V662" s="14" t="n">
        <x:f>IF(AND(ISNUMBER(G662),G662&gt;0),LOG10(G662)*'Method'!$B$8,"")</x:f>
        <x:v>3.179201830454568</x:v>
      </x:c>
      <x:c r="W662" s="14" t="n">
        <x:f>IF(AND(ISNUMBER(I662),I662&gt;0),LOG10(I662)*'Method'!$B$9,"")</x:f>
        <x:v>2.6131735163521923</x:v>
      </x:c>
      <x:c r="X662" s="10" t="str">
        <x:f>IF(ISNUMBER(J662),SUM(G662,I662),"")</x:f>
      </x:c>
      <x:c r="Y662" s="10" t="str">
        <x:f>IF(ISNUMBER(K662),COUNTIFS($K$7:$K$1929,"&gt;"&amp;K662)+1,"")</x:f>
      </x:c>
      <x:c r="Z662" s="9" t="str"/>
      <x:c r="AA662" s="15" t="n">
        <x:v>46108</x:v>
      </x:c>
      <x:c r="AB662" s="9" t="str">
        <x:v>Unknown</x:v>
      </x:c>
    </x:row>
    <x:row r="663" ht="50" customHeight="1">
      <x:c r="A663" s="10" t="n">
        <x:f>IF(ISNUMBER(F663),RANK(F663,$F$7:$F$1929,0),"")</x:f>
        <x:v>581</x:v>
      </x:c>
      <x:c r="B663" s="9" t="str">
        <x:v>Stéphane Humbert Lucas</x:v>
      </x:c>
      <x:c r="C663" s="9" t="str">
        <x:v>Generation Man Stéphane Humbert Lucas 2013</x:v>
      </x:c>
      <x:c r="D663" s="9" t="str">
        <x:v>Not recorded</x:v>
      </x:c>
      <x:c r="E663" s="11" t="n">
        <x:v>2022</x:v>
      </x:c>
      <x:c r="F663" s="13" t="n">
        <x:v>8</x:v>
      </x:c>
      <x:c r="G663" s="10" t="n">
        <x:v>433</x:v>
      </x:c>
      <x:c r="H663" s="12" t="n">
        <x:v>4.05</x:v>
      </x:c>
      <x:c r="I663" s="10" t="n">
        <x:v>592</x:v>
      </x:c>
      <x:c r="J663" s="12" t="str">
        <x:f>IF(AND(M663="URL identity aligns",ISNUMBER(F663),ISNUMBER(H663),G663&gt;0,I663&gt;0,SUM(V663:W663)&gt;0),(F663*V663+((H663-1)/4*10)*W663)/SUM(V663:W663),"")</x:f>
      </x:c>
      <x:c r="K663" s="12" t="str">
        <x:f>IF(ISNUMBER(J663),(X663*J663+'Method'!$B$10*'Method'!$B$11)/(X663+'Method'!$B$10),"")</x:f>
      </x:c>
      <x:c r="L663" s="10" t="str">
        <x:f>IF(ISNUMBER(J663),COUNTIFS($J$7:$J$1929,"&gt;"&amp;J663)+1,"")</x:f>
      </x:c>
      <x:c r="M663" s="9" t="str">
        <x:v>Review required</x:v>
      </x:c>
      <x:c r="N663" s="9" t="str">
        <x:v>Product, variant, gender or year terms differ between URLs; Concentration not explicit on both saved identities</x:v>
      </x:c>
      <x:c r="O663" s="9" t="str">
        <x:v>https://www.parfumo.com/Perfumes/Stephane_Humbert_Lucas/2022_Generation_Man</x:v>
      </x:c>
      <x:c r="P663" s="9" t="str">
        <x:v>https://www.fragrantica.com/perfume/Stephane-Humbert-Lucas-777/2022-Generation-Homme-18307.html</x:v>
      </x:c>
      <x:c r="Q663" s="9" t="str">
        <x:v>https://media.parfumo.com/perfumes/cc/cc7492-2022-generation-man-stephane-humbert-lucas_1200.jpg?width=720&amp;aspect_ratio=1:1</x:v>
      </x:c>
      <x:c r="R663" s="9" t="str">
        <x:v>https://fimgs.net/mdimg/perfume-thumbs/375x500.18307.jpg</x:v>
      </x:c>
      <x:c r="S663" s="9" t="str">
        <x:v>Generation Man Stéphane Humbert Lucas 2013</x:v>
      </x:c>
      <x:c r="T663" s="11" t="str">
        <x:v>2022</x:v>
      </x:c>
      <x:c r="U663" s="10" t="n">
        <x:v>694</x:v>
      </x:c>
      <x:c r="V663" s="14" t="n">
        <x:f>IF(AND(ISNUMBER(G663),G663&gt;0),LOG10(G663)*'Method'!$B$8,"")</x:f>
        <x:v>3.163785475624044</x:v>
      </x:c>
      <x:c r="W663" s="14" t="n">
        <x:f>IF(AND(ISNUMBER(I663),I663&gt;0),LOG10(I663)*'Method'!$B$9,"")</x:f>
        <x:v>2.217857365378336</x:v>
      </x:c>
      <x:c r="X663" s="10" t="str">
        <x:f>IF(ISNUMBER(J663),SUM(G663,I663),"")</x:f>
      </x:c>
      <x:c r="Y663" s="10" t="str">
        <x:f>IF(ISNUMBER(K663),COUNTIFS($K$7:$K$1929,"&gt;"&amp;K663)+1,"")</x:f>
      </x:c>
      <x:c r="Z663" s="9" t="str"/>
      <x:c r="AA663" s="15" t="n">
        <x:v>46108</x:v>
      </x:c>
      <x:c r="AB663" s="9" t="str">
        <x:v>Unknown</x:v>
      </x:c>
    </x:row>
    <x:row r="664" ht="50" customHeight="1">
      <x:c r="A664" s="10" t="n">
        <x:f>IF(ISNUMBER(F664),RANK(F664,$F$7:$F$1929,0),"")</x:f>
        <x:v>581</x:v>
      </x:c>
      <x:c r="B664" s="9" t="str">
        <x:v>Tom Ford</x:v>
      </x:c>
      <x:c r="C664" s="9" t="str">
        <x:v>Vert d'Encens</x:v>
      </x:c>
      <x:c r="D664" s="9" t="str">
        <x:v>Not recorded</x:v>
      </x:c>
      <x:c r="E664" s="11" t="n">
        <x:v>2016</x:v>
      </x:c>
      <x:c r="F664" s="13" t="n">
        <x:v>8</x:v>
      </x:c>
      <x:c r="G664" s="10" t="n">
        <x:v>420</x:v>
      </x:c>
      <x:c r="H664" s="12" t="n">
        <x:v>4.25</x:v>
      </x:c>
      <x:c r="I664" s="10" t="n">
        <x:v>970</x:v>
      </x:c>
      <x:c r="J664" s="12" t="str">
        <x:f>IF(AND(M664="URL identity aligns",ISNUMBER(F664),ISNUMBER(H664),G664&gt;0,I664&gt;0,SUM(V664:W664)&gt;0),(F664*V664+((H664-1)/4*10)*W664)/SUM(V664:W664),"")</x:f>
      </x:c>
      <x:c r="K664" s="12" t="str">
        <x:f>IF(ISNUMBER(J664),(X664*J664+'Method'!$B$10*'Method'!$B$11)/(X664+'Method'!$B$10),"")</x:f>
      </x:c>
      <x:c r="L664" s="10" t="str">
        <x:f>IF(ISNUMBER(J664),COUNTIFS($J$7:$J$1929,"&gt;"&amp;J664)+1,"")</x:f>
      </x:c>
      <x:c r="M664" s="9" t="str">
        <x:v>Review required</x:v>
      </x:c>
      <x:c r="N664" s="9" t="str">
        <x:v>Concentration not explicit on both saved identities</x:v>
      </x:c>
      <x:c r="O664" s="9" t="str">
        <x:v>https://www.parfumo.com/Perfumes/Tom_Ford/Vert_d_Encens</x:v>
      </x:c>
      <x:c r="P664" s="9" t="str">
        <x:v>https://www.fragrantica.com/perfume/Tom-Ford/Vert-d-Encens-40087.html</x:v>
      </x:c>
      <x:c r="Q664" s="9" t="str">
        <x:v>https://media.parfumo.com/perfumes/6f/6f083e-vert-d-encens-tom-ford_1200.jpg?width=720&amp;aspect_ratio=1:1</x:v>
      </x:c>
      <x:c r="R664" s="9" t="str">
        <x:v>https://fimgs.net/mdimg/perfume-thumbs/375x500.40087.jpg</x:v>
      </x:c>
      <x:c r="S664" s="9" t="str">
        <x:v>Vert d'Encens</x:v>
      </x:c>
      <x:c r="T664" s="11" t="str">
        <x:v>2016</x:v>
      </x:c>
      <x:c r="U664" s="10" t="n">
        <x:v>640</x:v>
      </x:c>
      <x:c r="V664" s="14" t="n">
        <x:f>IF(AND(ISNUMBER(G664),G664&gt;0),LOG10(G664)*'Method'!$B$8,"")</x:f>
        <x:v>3.14789914847748</x:v>
      </x:c>
      <x:c r="W664" s="14" t="n">
        <x:f>IF(AND(ISNUMBER(I664),I664&gt;0),LOG10(I664)*'Method'!$B$9,"")</x:f>
        <x:v>2.389417387412992</x:v>
      </x:c>
      <x:c r="X664" s="10" t="str">
        <x:f>IF(ISNUMBER(J664),SUM(G664,I664),"")</x:f>
      </x:c>
      <x:c r="Y664" s="10" t="str">
        <x:f>IF(ISNUMBER(K664),COUNTIFS($K$7:$K$1929,"&gt;"&amp;K664)+1,"")</x:f>
      </x:c>
      <x:c r="Z664" s="9" t="str"/>
      <x:c r="AA664" s="15" t="n">
        <x:v>46108</x:v>
      </x:c>
      <x:c r="AB664" s="9" t="str">
        <x:v>Unknown</x:v>
      </x:c>
    </x:row>
    <x:row r="665" ht="50" customHeight="1">
      <x:c r="A665" s="10" t="n">
        <x:f>IF(ISNUMBER(F665),RANK(F665,$F$7:$F$1929,0),"")</x:f>
        <x:v>581</x:v>
      </x:c>
      <x:c r="B665" s="9" t="str">
        <x:v>Hermès</x:v>
      </x:c>
      <x:c r="C665" s="9" t="str">
        <x:v>Equipage</x:v>
      </x:c>
      <x:c r="D665" s="9" t="str">
        <x:v>Eau de Toilette</x:v>
      </x:c>
      <x:c r="E665" s="11" t="n">
        <x:v>1970</x:v>
      </x:c>
      <x:c r="F665" s="13" t="n">
        <x:v>8</x:v>
      </x:c>
      <x:c r="G665" s="10" t="n">
        <x:v>417</x:v>
      </x:c>
      <x:c r="H665" s="12" t="n">
        <x:v>4.3</x:v>
      </x:c>
      <x:c r="I665" s="10" t="n">
        <x:v>1483</x:v>
      </x:c>
      <x:c r="J665" s="12" t="str">
        <x:f>IF(AND(M665="URL identity aligns",ISNUMBER(F665),ISNUMBER(H665),G665&gt;0,I665&gt;0,SUM(V665:W665)&gt;0),(F665*V665+((H665-1)/4*10)*W665)/SUM(V665:W665),"")</x:f>
      </x:c>
      <x:c r="K665" s="12" t="str">
        <x:f>IF(ISNUMBER(J665),(X665*J665+'Method'!$B$10*'Method'!$B$11)/(X665+'Method'!$B$10),"")</x:f>
      </x:c>
      <x:c r="L665" s="10" t="str">
        <x:f>IF(ISNUMBER(J665),COUNTIFS($J$7:$J$1929,"&gt;"&amp;J665)+1,"")</x:f>
      </x:c>
      <x:c r="M665" s="9" t="str">
        <x:v>Review required</x:v>
      </x:c>
      <x:c r="N665" s="9" t="str">
        <x:v>Concentration not explicit on both saved identities</x:v>
      </x:c>
      <x:c r="O665" s="9" t="str">
        <x:v>https://www.parfumo.com/Perfumes/Hermes/Equipage_Eau_de_Toilette</x:v>
      </x:c>
      <x:c r="P665" s="9" t="str">
        <x:v>https://www.fragrantica.com/perfume/Hermes/Equipage-7.html</x:v>
      </x:c>
      <x:c r="Q665" s="9" t="str">
        <x:v>https://media.parfumo.com/perfumes/04/04b7c2-equipage-eau-de-toilette-hermes_1200.jpg?width=720&amp;aspect_ratio=1:1</x:v>
      </x:c>
      <x:c r="R665" s="9" t="str">
        <x:v>https://fimgs.net/mdimg/perfume-thumbs/375x500.7.jpg</x:v>
      </x:c>
      <x:c r="S665" s="9" t="str">
        <x:v>Equipage</x:v>
      </x:c>
      <x:c r="T665" s="11" t="str">
        <x:v>1970</x:v>
      </x:c>
      <x:c r="U665" s="10" t="n">
        <x:v>858</x:v>
      </x:c>
      <x:c r="V665" s="14" t="n">
        <x:f>IF(AND(ISNUMBER(G665),G665&gt;0),LOG10(G665)*'Method'!$B$8,"")</x:f>
        <x:v>3.1441632659685115</x:v>
      </x:c>
      <x:c r="W665" s="14" t="n">
        <x:f>IF(AND(ISNUMBER(I665),I665&gt;0),LOG10(I665)*'Method'!$B$9,"")</x:f>
        <x:v>2.5369129208227044</x:v>
      </x:c>
      <x:c r="X665" s="10" t="str">
        <x:f>IF(ISNUMBER(J665),SUM(G665,I665),"")</x:f>
      </x:c>
      <x:c r="Y665" s="10" t="str">
        <x:f>IF(ISNUMBER(K665),COUNTIFS($K$7:$K$1929,"&gt;"&amp;K665)+1,"")</x:f>
      </x:c>
      <x:c r="Z665" s="9" t="str"/>
      <x:c r="AA665" s="15" t="n">
        <x:v>46108</x:v>
      </x:c>
      <x:c r="AB665" s="9" t="str">
        <x:v>Unknown</x:v>
      </x:c>
    </x:row>
    <x:row r="666" ht="50" customHeight="1">
      <x:c r="A666" s="10" t="n">
        <x:f>IF(ISNUMBER(F666),RANK(F666,$F$7:$F$1929,0),"")</x:f>
        <x:v>581</x:v>
      </x:c>
      <x:c r="B666" s="9" t="str">
        <x:v>Memo Paris</x:v>
      </x:c>
      <x:c r="C666" s="9" t="str">
        <x:v>Eau de Memo</x:v>
      </x:c>
      <x:c r="D666" s="9" t="str">
        <x:v>Not recorded</x:v>
      </x:c>
      <x:c r="E666" s="11" t="n">
        <x:v>2017</x:v>
      </x:c>
      <x:c r="F666" s="13" t="n">
        <x:v>8</x:v>
      </x:c>
      <x:c r="G666" s="10" t="n">
        <x:v>400</x:v>
      </x:c>
      <x:c r="H666" s="12" t="n">
        <x:v>4.05</x:v>
      </x:c>
      <x:c r="I666" s="10" t="n">
        <x:v>1700</x:v>
      </x:c>
      <x:c r="J666" s="12" t="str">
        <x:f>IF(AND(M666="URL identity aligns",ISNUMBER(F666),ISNUMBER(H666),G666&gt;0,I666&gt;0,SUM(V666:W666)&gt;0),(F666*V666+((H666-1)/4*10)*W666)/SUM(V666:W666),"")</x:f>
      </x:c>
      <x:c r="K666" s="12" t="str">
        <x:f>IF(ISNUMBER(J666),(X666*J666+'Method'!$B$10*'Method'!$B$11)/(X666+'Method'!$B$10),"")</x:f>
      </x:c>
      <x:c r="L666" s="10" t="str">
        <x:f>IF(ISNUMBER(J666),COUNTIFS($J$7:$J$1929,"&gt;"&amp;J666)+1,"")</x:f>
      </x:c>
      <x:c r="M666" s="9" t="str">
        <x:v>Review required</x:v>
      </x:c>
      <x:c r="N666" s="9" t="str">
        <x:v>Concentration not explicit on both saved identities</x:v>
      </x:c>
      <x:c r="O666" s="9" t="str">
        <x:v>https://www.parfumo.com/Perfumes/memo-paris/Eau_de_Memo</x:v>
      </x:c>
      <x:c r="P666" s="9" t="str">
        <x:v>https://www.fragrantica.com/perfume/Memo-Paris/Eau-de-Memo-44229.html</x:v>
      </x:c>
      <x:c r="Q666" s="9" t="str">
        <x:v>https://media.parfumo.com/perfumes/58/580a65-eau-de-memo-memo-paris_1200.jpg?width=720&amp;aspect_ratio=1:1</x:v>
      </x:c>
      <x:c r="R666" s="9" t="str">
        <x:v>https://fimgs.net/mdimg/perfume-thumbs/375x500.44229.jpg?t=1772619975</x:v>
      </x:c>
      <x:c r="S666" s="9" t="str">
        <x:v>Eau de Memo</x:v>
      </x:c>
      <x:c r="T666" s="11" t="str">
        <x:v>2017</x:v>
      </x:c>
      <x:c r="U666" s="10" t="n">
        <x:v>1519</x:v>
      </x:c>
      <x:c r="V666" s="14" t="n">
        <x:f>IF(AND(ISNUMBER(G666),G666&gt;0),LOG10(G666)*'Method'!$B$8,"")</x:f>
        <x:v>3.1224719895935515</x:v>
      </x:c>
      <x:c r="W666" s="14" t="n">
        <x:f>IF(AND(ISNUMBER(I666),I666&gt;0),LOG10(I666)*'Method'!$B$9,"")</x:f>
        <x:v>2.5843591371026164</x:v>
      </x:c>
      <x:c r="X666" s="10" t="str">
        <x:f>IF(ISNUMBER(J666),SUM(G666,I666),"")</x:f>
      </x:c>
      <x:c r="Y666" s="10" t="str">
        <x:f>IF(ISNUMBER(K666),COUNTIFS($K$7:$K$1929,"&gt;"&amp;K666)+1,"")</x:f>
      </x:c>
      <x:c r="Z666" s="9" t="str"/>
      <x:c r="AA666" s="15" t="n">
        <x:v>46108</x:v>
      </x:c>
      <x:c r="AB666" s="9" t="str">
        <x:v>Unknown</x:v>
      </x:c>
    </x:row>
    <x:row r="667" ht="50" customHeight="1">
      <x:c r="A667" s="10" t="n">
        <x:f>IF(ISNUMBER(F667),RANK(F667,$F$7:$F$1929,0),"")</x:f>
        <x:v>581</x:v>
      </x:c>
      <x:c r="B667" s="9" t="str">
        <x:v>Stéphane Humbert Lucas</x:v>
      </x:c>
      <x:c r="C667" s="9" t="str">
        <x:v>Venom Incarnat</x:v>
      </x:c>
      <x:c r="D667" s="9" t="str">
        <x:v>Not recorded</x:v>
      </x:c>
      <x:c r="E667" s="11" t="n">
        <x:v>2022</x:v>
      </x:c>
      <x:c r="F667" s="13" t="n">
        <x:v>8</x:v>
      </x:c>
      <x:c r="G667" s="10" t="n">
        <x:v>398</x:v>
      </x:c>
      <x:c r="H667" s="12" t="n">
        <x:v>3.91</x:v>
      </x:c>
      <x:c r="I667" s="10" t="n">
        <x:v>1256</x:v>
      </x:c>
      <x:c r="J667" s="12" t="str">
        <x:f>IF(AND(M667="URL identity aligns",ISNUMBER(F667),ISNUMBER(H667),G667&gt;0,I667&gt;0,SUM(V667:W667)&gt;0),(F667*V667+((H667-1)/4*10)*W667)/SUM(V667:W667),"")</x:f>
      </x:c>
      <x:c r="K667" s="12" t="str">
        <x:f>IF(ISNUMBER(J667),(X667*J667+'Method'!$B$10*'Method'!$B$11)/(X667+'Method'!$B$10),"")</x:f>
      </x:c>
      <x:c r="L667" s="10" t="str">
        <x:f>IF(ISNUMBER(J667),COUNTIFS($J$7:$J$1929,"&gt;"&amp;J667)+1,"")</x:f>
      </x:c>
      <x:c r="M667" s="9" t="str">
        <x:v>Review required</x:v>
      </x:c>
      <x:c r="N667" s="9" t="str">
        <x:v>Concentration not explicit on both saved identities</x:v>
      </x:c>
      <x:c r="O667" s="9" t="str">
        <x:v>https://www.parfumo.com/Perfumes/Stephane_Humbert_Lucas/venom-incarnat</x:v>
      </x:c>
      <x:c r="P667" s="9" t="str">
        <x:v>https://www.fragrantica.com/perfume/Stephane-Humbert-Lucas-777/Venom-Incarnat-72387.html</x:v>
      </x:c>
      <x:c r="Q667" s="9" t="str">
        <x:v>https://media.parfumo.com/perfumes/47/47b8b8-venom-incarnat-stephane-humbert-lucas_1200.jpg?width=720&amp;aspect_ratio=1:1</x:v>
      </x:c>
      <x:c r="R667" s="9" t="str">
        <x:v>https://fimgs.net/mdimg/perfume-thumbs/375x500.72387.jpg</x:v>
      </x:c>
      <x:c r="S667" s="9" t="str">
        <x:v>Venom Incarnat</x:v>
      </x:c>
      <x:c r="T667" s="11" t="str">
        <x:v>2022</x:v>
      </x:c>
      <x:c r="U667" s="10" t="n">
        <x:v>1458</x:v>
      </x:c>
      <x:c r="V667" s="14" t="n">
        <x:f>IF(AND(ISNUMBER(G667),G667&gt;0),LOG10(G667)*'Method'!$B$8,"")</x:f>
        <x:v>3.119859686488428</x:v>
      </x:c>
      <x:c r="W667" s="14" t="n">
        <x:f>IF(AND(ISNUMBER(I667),I667&gt;0),LOG10(I667)*'Method'!$B$9,"")</x:f>
        <x:v>2.479191711520944</x:v>
      </x:c>
      <x:c r="X667" s="10" t="str">
        <x:f>IF(ISNUMBER(J667),SUM(G667,I667),"")</x:f>
      </x:c>
      <x:c r="Y667" s="10" t="str">
        <x:f>IF(ISNUMBER(K667),COUNTIFS($K$7:$K$1929,"&gt;"&amp;K667)+1,"")</x:f>
      </x:c>
      <x:c r="Z667" s="9" t="str"/>
      <x:c r="AA667" s="15" t="n">
        <x:v>46108</x:v>
      </x:c>
      <x:c r="AB667" s="9" t="str">
        <x:v>Unknown</x:v>
      </x:c>
    </x:row>
    <x:row r="668" ht="50" customHeight="1">
      <x:c r="A668" s="10" t="n">
        <x:f>IF(ISNUMBER(F668),RANK(F668,$F$7:$F$1929,0),"")</x:f>
        <x:v>581</x:v>
      </x:c>
      <x:c r="B668" s="9" t="str">
        <x:v>Tom Ford</x:v>
      </x:c>
      <x:c r="C668" s="9" t="str">
        <x:v>Oud Wood Intense</x:v>
      </x:c>
      <x:c r="D668" s="9" t="str">
        <x:v>Intense</x:v>
      </x:c>
      <x:c r="E668" s="11" t="n">
        <x:v>2017</x:v>
      </x:c>
      <x:c r="F668" s="13" t="n">
        <x:v>8</x:v>
      </x:c>
      <x:c r="G668" s="10" t="n">
        <x:v>394</x:v>
      </x:c>
      <x:c r="H668" s="12" t="n">
        <x:v>4.16</x:v>
      </x:c>
      <x:c r="I668" s="10" t="n">
        <x:v>1253</x:v>
      </x:c>
      <x:c r="J668" s="12" t="str">
        <x:f>IF(AND(M668="URL identity aligns",ISNUMBER(F668),ISNUMBER(H668),G668&gt;0,I668&gt;0,SUM(V668:W668)&gt;0),(F668*V668+((H668-1)/4*10)*W668)/SUM(V668:W668),"")</x:f>
      </x:c>
      <x:c r="K668" s="12" t="str">
        <x:f>IF(ISNUMBER(J668),(X668*J668+'Method'!$B$10*'Method'!$B$11)/(X668+'Method'!$B$10),"")</x:f>
      </x:c>
      <x:c r="L668" s="10" t="str">
        <x:f>IF(ISNUMBER(J668),COUNTIFS($J$7:$J$1929,"&gt;"&amp;J668)+1,"")</x:f>
      </x:c>
      <x:c r="M668" s="9" t="str">
        <x:v>Review required</x:v>
      </x:c>
      <x:c r="N668" s="9" t="str">
        <x:v>Concentration not explicit on both saved identities</x:v>
      </x:c>
      <x:c r="O668" s="9" t="str">
        <x:v>https://www.parfumo.com/Perfumes/Tom_Ford/Oud_Wood_Intense</x:v>
      </x:c>
      <x:c r="P668" s="9" t="str">
        <x:v>https://www.fragrantica.com/perfume/Tom-Ford/Oud-Wood-Intense-46767.html</x:v>
      </x:c>
      <x:c r="Q668" s="9" t="str">
        <x:v>https://media.parfumo.com/perfumes/04/04e73a-oud-wood-intense-tom-ford_1200.jpg?width=720&amp;aspect_ratio=1:1</x:v>
      </x:c>
      <x:c r="R668" s="9" t="str">
        <x:v>https://fimgs.net/mdimg/perfume-thumbs/375x500.46767.jpg</x:v>
      </x:c>
      <x:c r="S668" s="9" t="str">
        <x:v>Oud Wood Intense</x:v>
      </x:c>
      <x:c r="T668" s="11" t="str">
        <x:v>2017</x:v>
      </x:c>
      <x:c r="U668" s="10" t="n">
        <x:v>1415</x:v>
      </x:c>
      <x:c r="V668" s="14" t="n">
        <x:f>IF(AND(ISNUMBER(G668),G668&gt;0),LOG10(G668)*'Method'!$B$8,"")</x:f>
        <x:v>3.1145954661906843</x:v>
      </x:c>
      <x:c r="W668" s="14" t="n">
        <x:f>IF(AND(ISNUMBER(I668),I668&gt;0),LOG10(I668)*'Method'!$B$9,"")</x:f>
        <x:v>2.47836085679532</x:v>
      </x:c>
      <x:c r="X668" s="10" t="str">
        <x:f>IF(ISNUMBER(J668),SUM(G668,I668),"")</x:f>
      </x:c>
      <x:c r="Y668" s="10" t="str">
        <x:f>IF(ISNUMBER(K668),COUNTIFS($K$7:$K$1929,"&gt;"&amp;K668)+1,"")</x:f>
      </x:c>
      <x:c r="Z668" s="9" t="str"/>
      <x:c r="AA668" s="15" t="n">
        <x:v>46108</x:v>
      </x:c>
      <x:c r="AB668" s="9" t="str">
        <x:v>Unknown</x:v>
      </x:c>
    </x:row>
    <x:row r="669" ht="50" customHeight="1">
      <x:c r="A669" s="10" t="n">
        <x:f>IF(ISNUMBER(F669),RANK(F669,$F$7:$F$1929,0),"")</x:f>
        <x:v>581</x:v>
      </x:c>
      <x:c r="B669" s="9" t="str">
        <x:v>Tom Ford</x:v>
      </x:c>
      <x:c r="C669" s="9" t="str">
        <x:v>Costa Azzurra Parfum</x:v>
      </x:c>
      <x:c r="D669" s="9" t="str">
        <x:v>Parfum</x:v>
      </x:c>
      <x:c r="E669" s="11" t="n">
        <x:v>2022</x:v>
      </x:c>
      <x:c r="F669" s="13" t="n">
        <x:v>8</x:v>
      </x:c>
      <x:c r="G669" s="10" t="n">
        <x:v>392</x:v>
      </x:c>
      <x:c r="H669" s="12" t="n">
        <x:v>4.32</x:v>
      </x:c>
      <x:c r="I669" s="10" t="n">
        <x:v>1509</x:v>
      </x:c>
      <x:c r="J669" s="12" t="n">
        <x:f>IF(AND(M669="URL identity aligns",ISNUMBER(F669),ISNUMBER(H669),G669&gt;0,I669&gt;0,SUM(V669:W669)&gt;0),(F669*V669+((H669-1)/4*10)*W669)/SUM(V669:W669),"")</x:f>
        <x:v>8.134907095845744</x:v>
      </x:c>
      <x:c r="K669" s="12" t="n">
        <x:f>IF(ISNUMBER(J669),(X669*J669+'Method'!$B$10*'Method'!$B$11)/(X669+'Method'!$B$10),"")</x:f>
        <x:v>8.01348516713462</x:v>
      </x:c>
      <x:c r="L669" s="10" t="n">
        <x:f>IF(ISNUMBER(J669),COUNTIFS($J$7:$J$1929,"&gt;"&amp;J669)+1,"")</x:f>
        <x:v>55</x:v>
      </x:c>
      <x:c r="M669" s="9" t="str">
        <x:v>URL identity aligns</x:v>
      </x:c>
      <x:c r="N669" s="9" t="str">
        <x:v>Brand, name tokens and concentration agree in saved URLs</x:v>
      </x:c>
      <x:c r="O669" s="9" t="str">
        <x:v>https://www.parfumo.com/Perfumes/Tom_Ford/costa-azzurra-parfum</x:v>
      </x:c>
      <x:c r="P669" s="9" t="str">
        <x:v>https://www.fragrantica.com/perfume/Tom-Ford/Costa-Azzurra-Parfum-71511.html</x:v>
      </x:c>
      <x:c r="Q669" s="9" t="str">
        <x:v>https://media.parfumo.com/perfumes/ad/ad2ba7-costa-azzurra-parfum-tom-ford_1200.jpg?width=720&amp;aspect_ratio=1:1</x:v>
      </x:c>
      <x:c r="R669" s="9" t="str">
        <x:v>https://fimgs.net/mdimg/perfume-thumbs/375x500.71511.jpg</x:v>
      </x:c>
      <x:c r="S669" s="9" t="str">
        <x:v>Costa Azzurra Parfum</x:v>
      </x:c>
      <x:c r="T669" s="11" t="str">
        <x:v>2022</x:v>
      </x:c>
      <x:c r="U669" s="10" t="n">
        <x:v>272</x:v>
      </x:c>
      <x:c r="V669" s="14" t="n">
        <x:f>IF(AND(ISNUMBER(G669),G669&gt;0),LOG10(G669)*'Method'!$B$8,"")</x:f>
        <x:v>3.1119432804245517</x:v>
      </x:c>
      <x:c r="W669" s="14" t="n">
        <x:f>IF(AND(ISNUMBER(I669),I669&gt;0),LOG10(I669)*'Method'!$B$9,"")</x:f>
        <x:v>2.542951391820472</x:v>
      </x:c>
      <x:c r="X669" s="10" t="n">
        <x:f>IF(ISNUMBER(J669),SUM(G669,I669),"")</x:f>
        <x:v>1901</x:v>
      </x:c>
      <x:c r="Y669" s="10" t="n">
        <x:f>IF(ISNUMBER(K669),COUNTIFS($K$7:$K$1929,"&gt;"&amp;K669)+1,"")</x:f>
        <x:v>46</x:v>
      </x:c>
      <x:c r="Z669" s="9" t="str"/>
      <x:c r="AA669" s="15" t="n">
        <x:v>46108</x:v>
      </x:c>
      <x:c r="AB669" s="9" t="str">
        <x:v>Unknown</x:v>
      </x:c>
    </x:row>
    <x:row r="670" ht="50" customHeight="1">
      <x:c r="A670" s="10" t="n">
        <x:f>IF(ISNUMBER(F670),RANK(F670,$F$7:$F$1929,0),"")</x:f>
        <x:v>581</x:v>
      </x:c>
      <x:c r="B670" s="9" t="str">
        <x:v>Amouage</x:v>
      </x:c>
      <x:c r="C670" s="9" t="str">
        <x:v>Material</x:v>
      </x:c>
      <x:c r="D670" s="9" t="str">
        <x:v>Not recorded</x:v>
      </x:c>
      <x:c r="E670" s="11" t="n">
        <x:v>2021</x:v>
      </x:c>
      <x:c r="F670" s="13" t="n">
        <x:v>8</x:v>
      </x:c>
      <x:c r="G670" s="10" t="n">
        <x:v>388</x:v>
      </x:c>
      <x:c r="H670" s="12" t="n">
        <x:v>3.93</x:v>
      </x:c>
      <x:c r="I670" s="10" t="n">
        <x:v>1663</x:v>
      </x:c>
      <x:c r="J670" s="12" t="str">
        <x:f>IF(AND(M670="URL identity aligns",ISNUMBER(F670),ISNUMBER(H670),G670&gt;0,I670&gt;0,SUM(V670:W670)&gt;0),(F670*V670+((H670-1)/4*10)*W670)/SUM(V670:W670),"")</x:f>
      </x:c>
      <x:c r="K670" s="12" t="str">
        <x:f>IF(ISNUMBER(J670),(X670*J670+'Method'!$B$10*'Method'!$B$11)/(X670+'Method'!$B$10),"")</x:f>
      </x:c>
      <x:c r="L670" s="10" t="str">
        <x:f>IF(ISNUMBER(J670),COUNTIFS($J$7:$J$1929,"&gt;"&amp;J670)+1,"")</x:f>
      </x:c>
      <x:c r="M670" s="9" t="str">
        <x:v>Review required</x:v>
      </x:c>
      <x:c r="N670" s="9" t="str">
        <x:v>Concentration not explicit on both saved identities</x:v>
      </x:c>
      <x:c r="O670" s="9" t="str">
        <x:v>https://www.parfumo.com/Perfumes/Amouage/material</x:v>
      </x:c>
      <x:c r="P670" s="9" t="str">
        <x:v>https://www.fragrantica.com/perfume/Amouage/Material-66527.html</x:v>
      </x:c>
      <x:c r="Q670" s="9" t="str">
        <x:v>https://media.parfumo.com/perfumes/fb/fb73b6-material-amouage_1200.jpg?width=720&amp;aspect_ratio=1:1</x:v>
      </x:c>
      <x:c r="R670" s="9" t="str">
        <x:v>https://fimgs.net/mdimg/perfume-thumbs/375x500.66527.jpg</x:v>
      </x:c>
      <x:c r="S670" s="9" t="str">
        <x:v>Material</x:v>
      </x:c>
      <x:c r="T670" s="11" t="str">
        <x:v>2021</x:v>
      </x:c>
      <x:c r="U670" s="10" t="n">
        <x:v>649</x:v>
      </x:c>
      <x:c r="V670" s="14" t="n">
        <x:f>IF(AND(ISNUMBER(G670),G670&gt;0),LOG10(G670)*'Method'!$B$8,"")</x:f>
        <x:v>3.106598070713052</x:v>
      </x:c>
      <x:c r="W670" s="14" t="n">
        <x:f>IF(AND(ISNUMBER(I670),I670&gt;0),LOG10(I670)*'Method'!$B$9,"")</x:f>
        <x:v>2.576713799375616</x:v>
      </x:c>
      <x:c r="X670" s="10" t="str">
        <x:f>IF(ISNUMBER(J670),SUM(G670,I670),"")</x:f>
      </x:c>
      <x:c r="Y670" s="10" t="str">
        <x:f>IF(ISNUMBER(K670),COUNTIFS($K$7:$K$1929,"&gt;"&amp;K670)+1,"")</x:f>
      </x:c>
      <x:c r="Z670" s="9" t="str"/>
      <x:c r="AA670" s="15" t="n">
        <x:v>46108</x:v>
      </x:c>
      <x:c r="AB670" s="9" t="str">
        <x:v>Unknown</x:v>
      </x:c>
    </x:row>
    <x:row r="671" ht="50" customHeight="1">
      <x:c r="A671" s="10" t="n">
        <x:f>IF(ISNUMBER(F671),RANK(F671,$F$7:$F$1929,0),"")</x:f>
        <x:v>581</x:v>
      </x:c>
      <x:c r="B671" s="9" t="str">
        <x:v>Paris Corner</x:v>
      </x:c>
      <x:c r="C671" s="9" t="str">
        <x:v>Rifaaqat رفاقات</x:v>
      </x:c>
      <x:c r="D671" s="9" t="str">
        <x:v>Not recorded</x:v>
      </x:c>
      <x:c r="E671" s="11" t="n">
        <x:v>2023</x:v>
      </x:c>
      <x:c r="F671" s="13" t="n">
        <x:v>8</x:v>
      </x:c>
      <x:c r="G671" s="10" t="n">
        <x:v>388</x:v>
      </x:c>
      <x:c r="H671" s="12" t="n">
        <x:v>4.28</x:v>
      </x:c>
      <x:c r="I671" s="10" t="n">
        <x:v>3011</x:v>
      </x:c>
      <x:c r="J671" s="12" t="str">
        <x:f>IF(AND(M671="URL identity aligns",ISNUMBER(F671),ISNUMBER(H671),G671&gt;0,I671&gt;0,SUM(V671:W671)&gt;0),(F671*V671+((H671-1)/4*10)*W671)/SUM(V671:W671),"")</x:f>
      </x:c>
      <x:c r="K671" s="12" t="str">
        <x:f>IF(ISNUMBER(J671),(X671*J671+'Method'!$B$10*'Method'!$B$11)/(X671+'Method'!$B$10),"")</x:f>
      </x:c>
      <x:c r="L671" s="10" t="str">
        <x:f>IF(ISNUMBER(J671),COUNTIFS($J$7:$J$1929,"&gt;"&amp;J671)+1,"")</x:f>
      </x:c>
      <x:c r="M671" s="9" t="str">
        <x:v>Review required</x:v>
      </x:c>
      <x:c r="N671" s="9" t="str">
        <x:v>Concentration not explicit on both saved identities</x:v>
      </x:c>
      <x:c r="O671" s="9" t="str">
        <x:v>https://www.parfumo.com/Perfumes/paris-corner/rifaaqat</x:v>
      </x:c>
      <x:c r="P671" s="9" t="str">
        <x:v>https://www.fragrantica.com/perfume/PARIS-CORNER/Rifaaqat-99060.html</x:v>
      </x:c>
      <x:c r="Q671" s="9" t="str">
        <x:v>https://media.parfumo.com/perfumes/c7/c7649f_rifaaqat-paris-corner_1200.jpg?width=720&amp;aspect_ratio=1:1</x:v>
      </x:c>
      <x:c r="R671" s="9" t="str">
        <x:v>https://fimgs.net/mdimg/perfume-thumbs/375x500.99060.jpg</x:v>
      </x:c>
      <x:c r="S671" s="9" t="str">
        <x:v>Rifaaqat رفاقات</x:v>
      </x:c>
      <x:c r="T671" s="11" t="str">
        <x:v>2023</x:v>
      </x:c>
      <x:c r="U671" s="10" t="n">
        <x:v>1044</x:v>
      </x:c>
      <x:c r="V671" s="14" t="n">
        <x:f>IF(AND(ISNUMBER(G671),G671&gt;0),LOG10(G671)*'Method'!$B$8,"")</x:f>
        <x:v>3.106598070713052</x:v>
      </x:c>
      <x:c r="W671" s="14" t="n">
        <x:f>IF(AND(ISNUMBER(I671),I671&gt;0),LOG10(I671)*'Method'!$B$9,"")</x:f>
        <x:v>2.782968604410208</x:v>
      </x:c>
      <x:c r="X671" s="10" t="str">
        <x:f>IF(ISNUMBER(J671),SUM(G671,I671),"")</x:f>
      </x:c>
      <x:c r="Y671" s="10" t="str">
        <x:f>IF(ISNUMBER(K671),COUNTIFS($K$7:$K$1929,"&gt;"&amp;K671)+1,"")</x:f>
      </x:c>
      <x:c r="Z671" s="9" t="str"/>
      <x:c r="AA671" s="15" t="n">
        <x:v>46108</x:v>
      </x:c>
      <x:c r="AB671" s="9" t="str">
        <x:v>Unknown</x:v>
      </x:c>
    </x:row>
    <x:row r="672" ht="50" customHeight="1">
      <x:c r="A672" s="10" t="n">
        <x:f>IF(ISNUMBER(F672),RANK(F672,$F$7:$F$1929,0),"")</x:f>
        <x:v>581</x:v>
      </x:c>
      <x:c r="B672" s="9" t="str">
        <x:v>Mercedes-Benz</x:v>
      </x:c>
      <x:c r="C672" s="9" t="str">
        <x:v>Cologne</x:v>
      </x:c>
      <x:c r="D672" s="9" t="str">
        <x:v>Eau de Cologne</x:v>
      </x:c>
      <x:c r="E672" s="11" t="n">
        <x:v>2016</x:v>
      </x:c>
      <x:c r="F672" s="13" t="n">
        <x:v>8</x:v>
      </x:c>
      <x:c r="G672" s="10" t="n">
        <x:v>386</x:v>
      </x:c>
      <x:c r="H672" s="12" t="n">
        <x:v>4.43</x:v>
      </x:c>
      <x:c r="I672" s="10" t="n">
        <x:v>892</x:v>
      </x:c>
      <x:c r="J672" s="12" t="n">
        <x:f>IF(AND(M672="URL identity aligns",ISNUMBER(F672),ISNUMBER(H672),G672&gt;0,I672&gt;0,SUM(V672:W672)&gt;0),(F672*V672+((H672-1)/4*10)*W672)/SUM(V672:W672),"")</x:f>
        <x:v>8.248374632204134</x:v>
      </x:c>
      <x:c r="K672" s="12" t="n">
        <x:f>IF(ISNUMBER(J672),(X672*J672+'Method'!$B$10*'Method'!$B$11)/(X672+'Method'!$B$10),"")</x:f>
        <x:v>8.034056237679993</x:v>
      </x:c>
      <x:c r="L672" s="10" t="n">
        <x:f>IF(ISNUMBER(J672),COUNTIFS($J$7:$J$1929,"&gt;"&amp;J672)+1,"")</x:f>
        <x:v>35</x:v>
      </x:c>
      <x:c r="M672" s="9" t="str">
        <x:v>URL identity aligns</x:v>
      </x:c>
      <x:c r="N672" s="9" t="str">
        <x:v>Brand, name tokens and concentration agree in saved URLs</x:v>
      </x:c>
      <x:c r="O672" s="9" t="str">
        <x:v>https://www.parfumo.com/Perfumes/Mercedes_Benz/Mercedes_Benz_Cologne</x:v>
      </x:c>
      <x:c r="P672" s="9" t="str">
        <x:v>https://www.fragrantica.com/perfume/Mercedes-Benz/Mercedes-Benz-Cologne-41578.html</x:v>
      </x:c>
      <x:c r="Q672" s="9" t="str">
        <x:v>https://media.parfumo.com/perfumes/b3/b3df48-mercedes-benz-cologne-mercedes-benz_1200.jpg?width=720&amp;aspect_ratio=1:1</x:v>
      </x:c>
      <x:c r="R672" s="9" t="str">
        <x:v>https://fimgs.net/mdimg/perfume-thumbs/375x500.41578.jpg</x:v>
      </x:c>
      <x:c r="S672" s="9" t="str">
        <x:v>Cologne</x:v>
      </x:c>
      <x:c r="T672" s="11" t="str">
        <x:v>2016</x:v>
      </x:c>
      <x:c r="U672" s="10" t="n">
        <x:v>345</x:v>
      </x:c>
      <x:c r="V672" s="14" t="n">
        <x:f>IF(AND(ISNUMBER(G672),G672&gt;0),LOG10(G672)*'Method'!$B$8,"")</x:f>
        <x:v>3.1039047656061</x:v>
      </x:c>
      <x:c r="W672" s="14" t="n">
        <x:f>IF(AND(ISNUMBER(I672),I672&gt;0),LOG10(I672)*'Method'!$B$9,"")</x:f>
        <x:v>2.360291883500896</x:v>
      </x:c>
      <x:c r="X672" s="10" t="n">
        <x:f>IF(ISNUMBER(J672),SUM(G672,I672),"")</x:f>
        <x:v>1278</x:v>
      </x:c>
      <x:c r="Y672" s="10" t="n">
        <x:f>IF(ISNUMBER(K672),COUNTIFS($K$7:$K$1929,"&gt;"&amp;K672)+1,"")</x:f>
        <x:v>39</x:v>
      </x:c>
      <x:c r="Z672" s="9" t="str"/>
      <x:c r="AA672" s="15" t="n">
        <x:v>46108</x:v>
      </x:c>
      <x:c r="AB672" s="9" t="str">
        <x:v>Unknown</x:v>
      </x:c>
    </x:row>
    <x:row r="673" ht="50" customHeight="1">
      <x:c r="A673" s="10" t="n">
        <x:f>IF(ISNUMBER(F673),RANK(F673,$F$7:$F$1929,0),"")</x:f>
        <x:v>581</x:v>
      </x:c>
      <x:c r="B673" s="9" t="str">
        <x:v>Chanel</x:v>
      </x:c>
      <x:c r="C673" s="9" t="str">
        <x:v>Paris - Édimbourg</x:v>
      </x:c>
      <x:c r="D673" s="9" t="str">
        <x:v>Not recorded</x:v>
      </x:c>
      <x:c r="E673" s="11" t="n">
        <x:v>2020</x:v>
      </x:c>
      <x:c r="F673" s="13" t="n">
        <x:v>8</x:v>
      </x:c>
      <x:c r="G673" s="10" t="n">
        <x:v>383</x:v>
      </x:c>
      <x:c r="H673" s="12" t="n">
        <x:v>4.28</x:v>
      </x:c>
      <x:c r="I673" s="10" t="n">
        <x:v>1319</x:v>
      </x:c>
      <x:c r="J673" s="12" t="str">
        <x:f>IF(AND(M673="URL identity aligns",ISNUMBER(F673),ISNUMBER(H673),G673&gt;0,I673&gt;0,SUM(V673:W673)&gt;0),(F673*V673+((H673-1)/4*10)*W673)/SUM(V673:W673),"")</x:f>
      </x:c>
      <x:c r="K673" s="12" t="str">
        <x:f>IF(ISNUMBER(J673),(X673*J673+'Method'!$B$10*'Method'!$B$11)/(X673+'Method'!$B$10),"")</x:f>
      </x:c>
      <x:c r="L673" s="10" t="str">
        <x:f>IF(ISNUMBER(J673),COUNTIFS($J$7:$J$1929,"&gt;"&amp;J673)+1,"")</x:f>
      </x:c>
      <x:c r="M673" s="9" t="str">
        <x:v>Review required</x:v>
      </x:c>
      <x:c r="N673" s="9" t="str">
        <x:v>Concentration not explicit on both saved identities</x:v>
      </x:c>
      <x:c r="O673" s="9" t="str">
        <x:v>https://www.parfumo.com/Perfumes/Chanel/paris-edimbourg</x:v>
      </x:c>
      <x:c r="P673" s="9" t="str">
        <x:v>https://www.fragrantica.com/perfume/Chanel/Paris-Edimbourg-67269.html</x:v>
      </x:c>
      <x:c r="Q673" s="9" t="str">
        <x:v>https://media.parfumo.com/perfumes/ec/ecd4e1-paris-edimbourg-chanel_1200.jpg?width=720&amp;aspect_ratio=1:1</x:v>
      </x:c>
      <x:c r="R673" s="9" t="str">
        <x:v>https://fimgs.net/mdimg/perfume-thumbs/375x500.67269.jpg</x:v>
      </x:c>
      <x:c r="S673" s="9" t="str">
        <x:v>Paris - Édimbourg</x:v>
      </x:c>
      <x:c r="T673" s="11" t="str">
        <x:v>2020</x:v>
      </x:c>
      <x:c r="U673" s="10" t="n">
        <x:v>1681</x:v>
      </x:c>
      <x:c r="V673" s="14" t="n">
        <x:f>IF(AND(ISNUMBER(G673),G673&gt;0),LOG10(G673)*'Method'!$B$8,"")</x:f>
        <x:v>3.0998385287623442</x:v>
      </x:c>
      <x:c r="W673" s="14" t="n">
        <x:f>IF(AND(ISNUMBER(I673),I673&gt;0),LOG10(I673)*'Method'!$B$9,"")</x:f>
        <x:v>2.496195836437088</x:v>
      </x:c>
      <x:c r="X673" s="10" t="str">
        <x:f>IF(ISNUMBER(J673),SUM(G673,I673),"")</x:f>
      </x:c>
      <x:c r="Y673" s="10" t="str">
        <x:f>IF(ISNUMBER(K673),COUNTIFS($K$7:$K$1929,"&gt;"&amp;K673)+1,"")</x:f>
      </x:c>
      <x:c r="Z673" s="9" t="str"/>
      <x:c r="AA673" s="15" t="n">
        <x:v>46108</x:v>
      </x:c>
      <x:c r="AB673" s="9" t="str">
        <x:v>Unknown</x:v>
      </x:c>
    </x:row>
    <x:row r="674" ht="50" customHeight="1">
      <x:c r="A674" s="10" t="n">
        <x:f>IF(ISNUMBER(F674),RANK(F674,$F$7:$F$1929,0),"")</x:f>
        <x:v>581</x:v>
      </x:c>
      <x:c r="B674" s="9" t="str">
        <x:v>Amouage</x:v>
      </x:c>
      <x:c r="C674" s="9" t="str">
        <x:v>Opus XIII - Silver Oud</x:v>
      </x:c>
      <x:c r="D674" s="9" t="str">
        <x:v>Not recorded</x:v>
      </x:c>
      <x:c r="E674" s="11" t="n">
        <x:v>2021</x:v>
      </x:c>
      <x:c r="F674" s="13" t="n">
        <x:v>8</x:v>
      </x:c>
      <x:c r="G674" s="10" t="n">
        <x:v>368</x:v>
      </x:c>
      <x:c r="H674" s="12" t="n">
        <x:v>3.92</x:v>
      </x:c>
      <x:c r="I674" s="10" t="n">
        <x:v>920</x:v>
      </x:c>
      <x:c r="J674" s="12" t="str">
        <x:f>IF(AND(M674="URL identity aligns",ISNUMBER(F674),ISNUMBER(H674),G674&gt;0,I674&gt;0,SUM(V674:W674)&gt;0),(F674*V674+((H674-1)/4*10)*W674)/SUM(V674:W674),"")</x:f>
      </x:c>
      <x:c r="K674" s="12" t="str">
        <x:f>IF(ISNUMBER(J674),(X674*J674+'Method'!$B$10*'Method'!$B$11)/(X674+'Method'!$B$10),"")</x:f>
      </x:c>
      <x:c r="L674" s="10" t="str">
        <x:f>IF(ISNUMBER(J674),COUNTIFS($J$7:$J$1929,"&gt;"&amp;J674)+1,"")</x:f>
      </x:c>
      <x:c r="M674" s="9" t="str">
        <x:v>Review required</x:v>
      </x:c>
      <x:c r="N674" s="9" t="str">
        <x:v>Concentration not explicit on both saved identities</x:v>
      </x:c>
      <x:c r="O674" s="9" t="str">
        <x:v>https://www.parfumo.com/Perfumes/Amouage/opus-xiii-silver-oud</x:v>
      </x:c>
      <x:c r="P674" s="9" t="str">
        <x:v>https://www.fragrantica.com/perfume/Amouage/Opus-XIII-Silver-Oud-74285.html</x:v>
      </x:c>
      <x:c r="Q674" s="9" t="str">
        <x:v>https://media.parfumo.com/perfumes/26/26791e-opus-xiii-silver-oud-amouage_1200.jpg?width=720&amp;aspect_ratio=1:1</x:v>
      </x:c>
      <x:c r="R674" s="9" t="str">
        <x:v>https://fimgs.net/mdimg/perfume-thumbs/375x500.74285.jpg</x:v>
      </x:c>
      <x:c r="S674" s="9" t="str">
        <x:v>Opus XIII - Silver Oud</x:v>
      </x:c>
      <x:c r="T674" s="11" t="str">
        <x:v>2021</x:v>
      </x:c>
      <x:c r="U674" s="10" t="n">
        <x:v>1229</x:v>
      </x:c>
      <x:c r="V674" s="14" t="n">
        <x:f>IF(AND(ISNUMBER(G674),G674&gt;0),LOG10(G674)*'Method'!$B$8,"")</x:f>
        <x:v>3.0790173824082236</x:v>
      </x:c>
      <x:c r="W674" s="14" t="n">
        <x:f>IF(AND(ISNUMBER(I674),I674&gt;0),LOG10(I674)*'Method'!$B$9,"")</x:f>
        <x:v>2.3710302618764483</x:v>
      </x:c>
      <x:c r="X674" s="10" t="str">
        <x:f>IF(ISNUMBER(J674),SUM(G674,I674),"")</x:f>
      </x:c>
      <x:c r="Y674" s="10" t="str">
        <x:f>IF(ISNUMBER(K674),COUNTIFS($K$7:$K$1929,"&gt;"&amp;K674)+1,"")</x:f>
      </x:c>
      <x:c r="Z674" s="9" t="str"/>
      <x:c r="AA674" s="15" t="n">
        <x:v>46108</x:v>
      </x:c>
      <x:c r="AB674" s="9" t="str">
        <x:v>Unknown</x:v>
      </x:c>
    </x:row>
    <x:row r="675" ht="50" customHeight="1">
      <x:c r="A675" s="10" t="n">
        <x:f>IF(ISNUMBER(F675),RANK(F675,$F$7:$F$1929,0),"")</x:f>
        <x:v>581</x:v>
      </x:c>
      <x:c r="B675" s="9" t="str">
        <x:v>Xerjoff</x:v>
      </x:c>
      <x:c r="C675" s="9" t="str">
        <x:v>Oesel</x:v>
      </x:c>
      <x:c r="D675" s="9" t="str">
        <x:v>Not recorded</x:v>
      </x:c>
      <x:c r="E675" s="11" t="n">
        <x:v>2009</x:v>
      </x:c>
      <x:c r="F675" s="13" t="n">
        <x:v>8</x:v>
      </x:c>
      <x:c r="G675" s="10" t="n">
        <x:v>364</x:v>
      </x:c>
      <x:c r="H675" s="12" t="n">
        <x:v>4</x:v>
      </x:c>
      <x:c r="I675" s="10" t="n">
        <x:v>314</x:v>
      </x:c>
      <x:c r="J675" s="12" t="str">
        <x:f>IF(AND(M675="URL identity aligns",ISNUMBER(F675),ISNUMBER(H675),G675&gt;0,I675&gt;0,SUM(V675:W675)&gt;0),(F675*V675+((H675-1)/4*10)*W675)/SUM(V675:W675),"")</x:f>
      </x:c>
      <x:c r="K675" s="12" t="str">
        <x:f>IF(ISNUMBER(J675),(X675*J675+'Method'!$B$10*'Method'!$B$11)/(X675+'Method'!$B$10),"")</x:f>
      </x:c>
      <x:c r="L675" s="10" t="str">
        <x:f>IF(ISNUMBER(J675),COUNTIFS($J$7:$J$1929,"&gt;"&amp;J675)+1,"")</x:f>
      </x:c>
      <x:c r="M675" s="9" t="str">
        <x:v>Review required</x:v>
      </x:c>
      <x:c r="N675" s="9" t="str">
        <x:v>Concentration not explicit on both saved identities</x:v>
      </x:c>
      <x:c r="O675" s="9" t="str">
        <x:v>https://www.parfumo.com/Perfumes/Xerjoff/oesel</x:v>
      </x:c>
      <x:c r="P675" s="9" t="str">
        <x:v>https://www.fragrantica.com/perfume/Xerjoff/Oesel-10245.html</x:v>
      </x:c>
      <x:c r="Q675" s="9" t="str">
        <x:v>https://media.parfumo.com/perfumes/f9/f91a35-oesel-xerjoff_1200.jpg?width=720&amp;aspect_ratio=1:1</x:v>
      </x:c>
      <x:c r="R675" s="9" t="str">
        <x:v>https://fimgs.net/mdimg/perfume-thumbs/375x500.10245.jpg</x:v>
      </x:c>
      <x:c r="S675" s="9" t="str">
        <x:v>Oesel</x:v>
      </x:c>
      <x:c r="T675" s="11" t="str">
        <x:v>2009</x:v>
      </x:c>
      <x:c r="U675" s="10" t="n">
        <x:v>1645</x:v>
      </x:c>
      <x:c r="V675" s="14" t="n">
        <x:f>IF(AND(ISNUMBER(G675),G675&gt;0),LOG10(G675)*'Method'!$B$8,"")</x:f>
        <x:v>3.073321660378872</x:v>
      </x:c>
      <x:c r="W675" s="14" t="n">
        <x:f>IF(AND(ISNUMBER(I675),I675&gt;0),LOG10(I675)*'Method'!$B$9,"")</x:f>
        <x:v>1.997543718458568</x:v>
      </x:c>
      <x:c r="X675" s="10" t="str">
        <x:f>IF(ISNUMBER(J675),SUM(G675,I675),"")</x:f>
      </x:c>
      <x:c r="Y675" s="10" t="str">
        <x:f>IF(ISNUMBER(K675),COUNTIFS($K$7:$K$1929,"&gt;"&amp;K675)+1,"")</x:f>
      </x:c>
      <x:c r="Z675" s="9" t="str"/>
      <x:c r="AA675" s="15" t="n">
        <x:v>46108</x:v>
      </x:c>
      <x:c r="AB675" s="9" t="str">
        <x:v>Unknown</x:v>
      </x:c>
    </x:row>
    <x:row r="676" ht="50" customHeight="1">
      <x:c r="A676" s="10" t="n">
        <x:f>IF(ISNUMBER(F676),RANK(F676,$F$7:$F$1929,0),"")</x:f>
        <x:v>581</x:v>
      </x:c>
      <x:c r="B676" s="9" t="str">
        <x:v>Comme des Garçons</x:v>
      </x:c>
      <x:c r="C676" s="9" t="str">
        <x:v>Monocle Scent One: Hinoki</x:v>
      </x:c>
      <x:c r="D676" s="9" t="str">
        <x:v>Not recorded</x:v>
      </x:c>
      <x:c r="E676" s="11" t="n">
        <x:v>2008</x:v>
      </x:c>
      <x:c r="F676" s="13" t="n">
        <x:v>8</x:v>
      </x:c>
      <x:c r="G676" s="10" t="n">
        <x:v>361</x:v>
      </x:c>
      <x:c r="H676" s="12" t="n">
        <x:v>4.32</x:v>
      </x:c>
      <x:c r="I676" s="10" t="n">
        <x:v>1284</x:v>
      </x:c>
      <x:c r="J676" s="12" t="str">
        <x:f>IF(AND(M676="URL identity aligns",ISNUMBER(F676),ISNUMBER(H676),G676&gt;0,I676&gt;0,SUM(V676:W676)&gt;0),(F676*V676+((H676-1)/4*10)*W676)/SUM(V676:W676),"")</x:f>
      </x:c>
      <x:c r="K676" s="12" t="str">
        <x:f>IF(ISNUMBER(J676),(X676*J676+'Method'!$B$10*'Method'!$B$11)/(X676+'Method'!$B$10),"")</x:f>
      </x:c>
      <x:c r="L676" s="10" t="str">
        <x:f>IF(ISNUMBER(J676),COUNTIFS($J$7:$J$1929,"&gt;"&amp;J676)+1,"")</x:f>
      </x:c>
      <x:c r="M676" s="9" t="str">
        <x:v>Review required</x:v>
      </x:c>
      <x:c r="N676" s="9" t="str">
        <x:v>Product, variant, gender or year terms differ between URLs; Concentration not explicit on both saved identities</x:v>
      </x:c>
      <x:c r="O676" s="9" t="str">
        <x:v>https://www.parfumo.com/Perfumes/Comme_des_Garons/Monocle_Scent_One_Hinoki</x:v>
      </x:c>
      <x:c r="P676" s="9" t="str">
        <x:v>https://www.fragrantica.com/perfume/Comme-des-Garcons/Scent-One-Hinoki-2558.html</x:v>
      </x:c>
      <x:c r="Q676" s="9" t="str">
        <x:v>https://media.parfumo.com/perfumes/8f/8ff4c0-monocle-scent-one-hinoki-comme-des-garcons_1200.jpg?width=720&amp;aspect_ratio=1:1</x:v>
      </x:c>
      <x:c r="R676" s="9" t="str">
        <x:v>https://fimgs.net/mdimg/perfume-thumbs/375x500.2558.jpg</x:v>
      </x:c>
      <x:c r="S676" s="9" t="str">
        <x:v>Monocle Scent One: Hinoki</x:v>
      </x:c>
      <x:c r="T676" s="11" t="str">
        <x:v>2008</x:v>
      </x:c>
      <x:c r="U676" s="10" t="n">
        <x:v>455</x:v>
      </x:c>
      <x:c r="V676" s="14" t="n">
        <x:f>IF(AND(ISNUMBER(G676),G676&gt;0),LOG10(G676)*'Method'!$B$8,"")</x:f>
        <x:v>3.069008642286792</x:v>
      </x:c>
      <x:c r="W676" s="14" t="n">
        <x:f>IF(AND(ISNUMBER(I676),I676&gt;0),LOG10(I676)*'Method'!$B$9,"")</x:f>
        <x:v>2.486852018986264</x:v>
      </x:c>
      <x:c r="X676" s="10" t="str">
        <x:f>IF(ISNUMBER(J676),SUM(G676,I676),"")</x:f>
      </x:c>
      <x:c r="Y676" s="10" t="str">
        <x:f>IF(ISNUMBER(K676),COUNTIFS($K$7:$K$1929,"&gt;"&amp;K676)+1,"")</x:f>
      </x:c>
      <x:c r="Z676" s="9" t="str"/>
      <x:c r="AA676" s="15" t="n">
        <x:v>46108</x:v>
      </x:c>
      <x:c r="AB676" s="9" t="str">
        <x:v>Unknown</x:v>
      </x:c>
    </x:row>
    <x:row r="677" ht="50" customHeight="1">
      <x:c r="A677" s="10" t="n">
        <x:f>IF(ISNUMBER(F677),RANK(F677,$F$7:$F$1929,0),"")</x:f>
        <x:v>581</x:v>
      </x:c>
      <x:c r="B677" s="9" t="str">
        <x:v>Al Haramain</x:v>
      </x:c>
      <x:c r="C677" s="9" t="str">
        <x:v>Haramain Amber Oud Aqua Dubai</x:v>
      </x:c>
      <x:c r="D677" s="9" t="str">
        <x:v>Parfum</x:v>
      </x:c>
      <x:c r="E677" s="11" t="n">
        <x:v>2024</x:v>
      </x:c>
      <x:c r="F677" s="13" t="n">
        <x:v>8</x:v>
      </x:c>
      <x:c r="G677" s="10" t="n">
        <x:v>345</x:v>
      </x:c>
      <x:c r="H677" s="12" t="n">
        <x:v>4.32</x:v>
      </x:c>
      <x:c r="I677" s="10" t="n">
        <x:v>2660</x:v>
      </x:c>
      <x:c r="J677" s="12" t="str">
        <x:f>IF(AND(M677="URL identity aligns",ISNUMBER(F677),ISNUMBER(H677),G677&gt;0,I677&gt;0,SUM(V677:W677)&gt;0),(F677*V677+((H677-1)/4*10)*W677)/SUM(V677:W677),"")</x:f>
      </x:c>
      <x:c r="K677" s="12" t="str">
        <x:f>IF(ISNUMBER(J677),(X677*J677+'Method'!$B$10*'Method'!$B$11)/(X677+'Method'!$B$10),"")</x:f>
      </x:c>
      <x:c r="L677" s="10" t="str">
        <x:f>IF(ISNUMBER(J677),COUNTIFS($J$7:$J$1929,"&gt;"&amp;J677)+1,"")</x:f>
      </x:c>
      <x:c r="M677" s="9" t="str">
        <x:v>Review required</x:v>
      </x:c>
      <x:c r="N677" s="9" t="str">
        <x:v>Brand differs between product URLs; Product, variant, gender or year terms differ between URLs; Concentration not explicit on both saved identities</x:v>
      </x:c>
      <x:c r="O677" s="9" t="str">
        <x:v>https://www.parfumo.com/Perfumes/Al_Haramain/haramain-amber-oud-aqua-dubai</x:v>
      </x:c>
      <x:c r="P677" s="9" t="str">
        <x:v>https://www.fragrantica.com/perfume/Al-Haramain-Perfumes/Amber-Oud-Aqua-Dubai-96482.html</x:v>
      </x:c>
      <x:c r="Q677" s="9" t="str">
        <x:v>https://media.parfumo.com/perfumes/b4/b44b3b_haramain-amber-oud-aqua-dubai-al-haramain_1200.jpg?width=720&amp;aspect_ratio=1:1</x:v>
      </x:c>
      <x:c r="R677" s="9" t="str">
        <x:v>https://fimgs.net/mdimg/perfume-thumbs/375x500.96482.jpg</x:v>
      </x:c>
      <x:c r="S677" s="9" t="str">
        <x:v>Haramain Amber Oud Aqua Dubai</x:v>
      </x:c>
      <x:c r="T677" s="11" t="str">
        <x:v>2024</x:v>
      </x:c>
      <x:c r="U677" s="10" t="n">
        <x:v>1332</x:v>
      </x:c>
      <x:c r="V677" s="14" t="n">
        <x:f>IF(AND(ISNUMBER(G677),G677&gt;0),LOG10(G677)*'Method'!$B$8,"")</x:f>
        <x:v>3.045382914087924</x:v>
      </x:c>
      <x:c r="W677" s="14" t="n">
        <x:f>IF(AND(ISNUMBER(I677),I677&gt;0),LOG10(I677)*'Method'!$B$9,"")</x:f>
        <x:v>2.739905309304856</x:v>
      </x:c>
      <x:c r="X677" s="10" t="str">
        <x:f>IF(ISNUMBER(J677),SUM(G677,I677),"")</x:f>
      </x:c>
      <x:c r="Y677" s="10" t="str">
        <x:f>IF(ISNUMBER(K677),COUNTIFS($K$7:$K$1929,"&gt;"&amp;K677)+1,"")</x:f>
      </x:c>
      <x:c r="Z677" s="9" t="str"/>
      <x:c r="AA677" s="15" t="n">
        <x:v>46108</x:v>
      </x:c>
      <x:c r="AB677" s="9" t="str">
        <x:v>Unknown</x:v>
      </x:c>
    </x:row>
    <x:row r="678" ht="50" customHeight="1">
      <x:c r="A678" s="10" t="n">
        <x:f>IF(ISNUMBER(F678),RANK(F678,$F$7:$F$1929,0),"")</x:f>
        <x:v>581</x:v>
      </x:c>
      <x:c r="B678" s="9" t="str">
        <x:v>Liquides Imaginaires</x:v>
      </x:c>
      <x:c r="C678" s="9" t="str">
        <x:v>Sancti</x:v>
      </x:c>
      <x:c r="D678" s="9" t="str">
        <x:v>Not recorded</x:v>
      </x:c>
      <x:c r="E678" s="11" t="n">
        <x:v>2011</x:v>
      </x:c>
      <x:c r="F678" s="13" t="n">
        <x:v>8</x:v>
      </x:c>
      <x:c r="G678" s="10" t="n">
        <x:v>345</x:v>
      </x:c>
      <x:c r="H678" s="12" t="n">
        <x:v>4.17</x:v>
      </x:c>
      <x:c r="I678" s="10" t="n">
        <x:v>1597</x:v>
      </x:c>
      <x:c r="J678" s="12" t="str">
        <x:f>IF(AND(M678="URL identity aligns",ISNUMBER(F678),ISNUMBER(H678),G678&gt;0,I678&gt;0,SUM(V678:W678)&gt;0),(F678*V678+((H678-1)/4*10)*W678)/SUM(V678:W678),"")</x:f>
      </x:c>
      <x:c r="K678" s="12" t="str">
        <x:f>IF(ISNUMBER(J678),(X678*J678+'Method'!$B$10*'Method'!$B$11)/(X678+'Method'!$B$10),"")</x:f>
      </x:c>
      <x:c r="L678" s="10" t="str">
        <x:f>IF(ISNUMBER(J678),COUNTIFS($J$7:$J$1929,"&gt;"&amp;J678)+1,"")</x:f>
      </x:c>
      <x:c r="M678" s="9" t="str">
        <x:v>Review required</x:v>
      </x:c>
      <x:c r="N678" s="9" t="str">
        <x:v>Brand differs between product URLs; Concentration not explicit on both saved identities</x:v>
      </x:c>
      <x:c r="O678" s="9" t="str">
        <x:v>https://www.parfumo.com/Perfumes/liquides-imaginaires/sancti</x:v>
      </x:c>
      <x:c r="P678" s="9" t="str">
        <x:v>https://www.fragrantica.com/perfume/Les-Liquides-Imaginaires/Sancti-23085.html</x:v>
      </x:c>
      <x:c r="Q678" s="9" t="str">
        <x:v>https://media.parfumo.com/perfumes/25/25e4a8-sancti-liquides-imaginaires_1200.jpg?width=720&amp;aspect_ratio=1:1</x:v>
      </x:c>
      <x:c r="R678" s="9" t="str">
        <x:v>https://fimgs.net/mdimg/perfume-thumbs/375x500.23085.jpg</x:v>
      </x:c>
      <x:c r="S678" s="9" t="str">
        <x:v>Sancti</x:v>
      </x:c>
      <x:c r="T678" s="11" t="str">
        <x:v>2011</x:v>
      </x:c>
      <x:c r="U678" s="10" t="n">
        <x:v>1568</x:v>
      </x:c>
      <x:c r="V678" s="14" t="n">
        <x:f>IF(AND(ISNUMBER(G678),G678&gt;0),LOG10(G678)*'Method'!$B$8,"")</x:f>
        <x:v>3.045382914087924</x:v>
      </x:c>
      <x:c r="W678" s="14" t="n">
        <x:f>IF(AND(ISNUMBER(I678),I678&gt;0),LOG10(I678)*'Method'!$B$9,"")</x:f>
        <x:v>2.562643932910784</x:v>
      </x:c>
      <x:c r="X678" s="10" t="str">
        <x:f>IF(ISNUMBER(J678),SUM(G678,I678),"")</x:f>
      </x:c>
      <x:c r="Y678" s="10" t="str">
        <x:f>IF(ISNUMBER(K678),COUNTIFS($K$7:$K$1929,"&gt;"&amp;K678)+1,"")</x:f>
      </x:c>
      <x:c r="Z678" s="9" t="str"/>
      <x:c r="AA678" s="15" t="n">
        <x:v>46108</x:v>
      </x:c>
      <x:c r="AB678" s="9" t="str">
        <x:v>Unknown</x:v>
      </x:c>
    </x:row>
    <x:row r="679" ht="50" customHeight="1">
      <x:c r="A679" s="10" t="n">
        <x:f>IF(ISNUMBER(F679),RANK(F679,$F$7:$F$1929,0),"")</x:f>
        <x:v>581</x:v>
      </x:c>
      <x:c r="B679" s="9" t="str">
        <x:v>Guerlain</x:v>
      </x:c>
      <x:c r="C679" s="9" t="str">
        <x:v>L'Homme Idéal Cool</x:v>
      </x:c>
      <x:c r="D679" s="9" t="str">
        <x:v>Not recorded</x:v>
      </x:c>
      <x:c r="E679" s="11" t="n">
        <x:v>2019</x:v>
      </x:c>
      <x:c r="F679" s="13" t="n">
        <x:v>8</x:v>
      </x:c>
      <x:c r="G679" s="10" t="n">
        <x:v>340</x:v>
      </x:c>
      <x:c r="H679" s="12" t="n">
        <x:v>4.14</x:v>
      </x:c>
      <x:c r="I679" s="10" t="n">
        <x:v>1220</x:v>
      </x:c>
      <x:c r="J679" s="12" t="str">
        <x:f>IF(AND(M679="URL identity aligns",ISNUMBER(F679),ISNUMBER(H679),G679&gt;0,I679&gt;0,SUM(V679:W679)&gt;0),(F679*V679+((H679-1)/4*10)*W679)/SUM(V679:W679),"")</x:f>
      </x:c>
      <x:c r="K679" s="12" t="str">
        <x:f>IF(ISNUMBER(J679),(X679*J679+'Method'!$B$10*'Method'!$B$11)/(X679+'Method'!$B$10),"")</x:f>
      </x:c>
      <x:c r="L679" s="10" t="str">
        <x:f>IF(ISNUMBER(J679),COUNTIFS($J$7:$J$1929,"&gt;"&amp;J679)+1,"")</x:f>
      </x:c>
      <x:c r="M679" s="9" t="str">
        <x:v>Review required</x:v>
      </x:c>
      <x:c r="N679" s="9" t="str">
        <x:v>Concentration not explicit on both saved identities</x:v>
      </x:c>
      <x:c r="O679" s="9" t="str">
        <x:v>https://www.parfumo.com/Perfumes/Guerlain/L_Homme_Ideal_Cool</x:v>
      </x:c>
      <x:c r="P679" s="9" t="str">
        <x:v>https://www.fragrantica.com/perfume/Guerlain/L-Homme-Ideal-Cool-54452.html</x:v>
      </x:c>
      <x:c r="Q679" s="9" t="str">
        <x:v>https://media.parfumo.com/perfumes/31/316907-l-homme-ideal-cool-guerlain_1200.jpg?width=720&amp;aspect_ratio=1:1</x:v>
      </x:c>
      <x:c r="R679" s="9" t="str">
        <x:v>https://fimgs.net/mdimg/perfume-thumbs/375x500.54452.jpg</x:v>
      </x:c>
      <x:c r="S679" s="9" t="str">
        <x:v>L'Homme Idéal Cool</x:v>
      </x:c>
      <x:c r="T679" s="11" t="str">
        <x:v>2019</x:v>
      </x:c>
      <x:c r="U679" s="10" t="n">
        <x:v>1097</x:v>
      </x:c>
      <x:c r="V679" s="14" t="n">
        <x:f>IF(AND(ISNUMBER(G679),G679&gt;0),LOG10(G679)*'Method'!$B$8,"")</x:f>
        <x:v>3.0377747004507</x:v>
      </x:c>
      <x:c r="W679" s="14" t="n">
        <x:f>IF(AND(ISNUMBER(I679),I679&gt;0),LOG10(I679)*'Method'!$B$9,"")</x:f>
        <x:v>2.4690878645398002</x:v>
      </x:c>
      <x:c r="X679" s="10" t="str">
        <x:f>IF(ISNUMBER(J679),SUM(G679,I679),"")</x:f>
      </x:c>
      <x:c r="Y679" s="10" t="str">
        <x:f>IF(ISNUMBER(K679),COUNTIFS($K$7:$K$1929,"&gt;"&amp;K679)+1,"")</x:f>
      </x:c>
      <x:c r="Z679" s="9" t="str"/>
      <x:c r="AA679" s="15" t="n">
        <x:v>46108</x:v>
      </x:c>
      <x:c r="AB679" s="9" t="str">
        <x:v>Unknown</x:v>
      </x:c>
    </x:row>
    <x:row r="680" ht="50" customHeight="1">
      <x:c r="A680" s="10" t="n">
        <x:f>IF(ISNUMBER(F680),RANK(F680,$F$7:$F$1929,0),"")</x:f>
        <x:v>581</x:v>
      </x:c>
      <x:c r="B680" s="9" t="str">
        <x:v>Guerlain</x:v>
      </x:c>
      <x:c r="C680" s="9" t="str">
        <x:v>Œillet Pourpre Lui</x:v>
      </x:c>
      <x:c r="D680" s="9" t="str">
        <x:v>Not recorded</x:v>
      </x:c>
      <x:c r="E680" s="11" t="n">
        <x:v>2017</x:v>
      </x:c>
      <x:c r="F680" s="13" t="n">
        <x:v>8</x:v>
      </x:c>
      <x:c r="G680" s="10" t="n">
        <x:v>333</x:v>
      </x:c>
      <x:c r="H680" s="12" t="n">
        <x:v>4.18</x:v>
      </x:c>
      <x:c r="I680" s="10" t="n">
        <x:v>638</x:v>
      </x:c>
      <x:c r="J680" s="12" t="str">
        <x:f>IF(AND(M680="URL identity aligns",ISNUMBER(F680),ISNUMBER(H680),G680&gt;0,I680&gt;0,SUM(V680:W680)&gt;0),(F680*V680+((H680-1)/4*10)*W680)/SUM(V680:W680),"")</x:f>
      </x:c>
      <x:c r="K680" s="12" t="str">
        <x:f>IF(ISNUMBER(J680),(X680*J680+'Method'!$B$10*'Method'!$B$11)/(X680+'Method'!$B$10),"")</x:f>
      </x:c>
      <x:c r="L680" s="10" t="str">
        <x:f>IF(ISNUMBER(J680),COUNTIFS($J$7:$J$1929,"&gt;"&amp;J680)+1,"")</x:f>
      </x:c>
      <x:c r="M680" s="9" t="str">
        <x:v>Review required</x:v>
      </x:c>
      <x:c r="N680" s="9" t="str">
        <x:v>Product, variant, gender or year terms differ between URLs; Concentration not explicit on both saved identities</x:v>
      </x:c>
      <x:c r="O680" s="9" t="str">
        <x:v>https://www.parfumo.com/Perfumes/Guerlain/oeillet-pourpre-lui</x:v>
      </x:c>
      <x:c r="P680" s="9" t="str">
        <x:v>https://www.fragrantica.com/perfume/Guerlain/Lui-45660.html</x:v>
      </x:c>
      <x:c r="Q680" s="9" t="str">
        <x:v>https://media.parfumo.com/perfumes/50/50d17a-oeillet-pourpre-lui-guerlain_1200.jpg?width=720&amp;aspect_ratio=1:1</x:v>
      </x:c>
      <x:c r="R680" s="9" t="str">
        <x:v>https://fimgs.net/mdimg/perfume-thumbs/375x500.45660.jpg</x:v>
      </x:c>
      <x:c r="S680" s="9" t="str">
        <x:v>Œillet Pourpre Lui</x:v>
      </x:c>
      <x:c r="T680" s="11" t="str">
        <x:v>2017</x:v>
      </x:c>
      <x:c r="U680" s="10" t="n">
        <x:v>819</x:v>
      </x:c>
      <x:c r="V680" s="14" t="n">
        <x:f>IF(AND(ISNUMBER(G680),G680&gt;0),LOG10(G680)*'Method'!$B$8,"")</x:f>
        <x:v>3.0269330802075842</x:v>
      </x:c>
      <x:c r="W680" s="14" t="n">
        <x:f>IF(AND(ISNUMBER(I680),I680&gt;0),LOG10(I680)*'Method'!$B$9,"")</x:f>
        <x:v>2.243856542976928</x:v>
      </x:c>
      <x:c r="X680" s="10" t="str">
        <x:f>IF(ISNUMBER(J680),SUM(G680,I680),"")</x:f>
      </x:c>
      <x:c r="Y680" s="10" t="str">
        <x:f>IF(ISNUMBER(K680),COUNTIFS($K$7:$K$1929,"&gt;"&amp;K680)+1,"")</x:f>
      </x:c>
      <x:c r="Z680" s="9" t="str"/>
      <x:c r="AA680" s="15" t="n">
        <x:v>46108</x:v>
      </x:c>
      <x:c r="AB680" s="9" t="str">
        <x:v>Unknown</x:v>
      </x:c>
    </x:row>
    <x:row r="681" ht="50" customHeight="1">
      <x:c r="A681" s="10" t="n">
        <x:f>IF(ISNUMBER(F681),RANK(F681,$F$7:$F$1929,0),"")</x:f>
        <x:v>581</x:v>
      </x:c>
      <x:c r="B681" s="9" t="str">
        <x:v>Nishane</x:v>
      </x:c>
      <x:c r="C681" s="9" t="str">
        <x:v>Safran Colognisé</x:v>
      </x:c>
      <x:c r="D681" s="9" t="str">
        <x:v>Not recorded</x:v>
      </x:c>
      <x:c r="E681" s="11" t="n">
        <x:v>2019</x:v>
      </x:c>
      <x:c r="F681" s="13" t="n">
        <x:v>8</x:v>
      </x:c>
      <x:c r="G681" s="10" t="n">
        <x:v>333</x:v>
      </x:c>
      <x:c r="H681" s="12" t="n">
        <x:v>4.35</x:v>
      </x:c>
      <x:c r="I681" s="10" t="n">
        <x:v>1374</x:v>
      </x:c>
      <x:c r="J681" s="12" t="str">
        <x:f>IF(AND(M681="URL identity aligns",ISNUMBER(F681),ISNUMBER(H681),G681&gt;0,I681&gt;0,SUM(V681:W681)&gt;0),(F681*V681+((H681-1)/4*10)*W681)/SUM(V681:W681),"")</x:f>
      </x:c>
      <x:c r="K681" s="12" t="str">
        <x:f>IF(ISNUMBER(J681),(X681*J681+'Method'!$B$10*'Method'!$B$11)/(X681+'Method'!$B$10),"")</x:f>
      </x:c>
      <x:c r="L681" s="10" t="str">
        <x:f>IF(ISNUMBER(J681),COUNTIFS($J$7:$J$1929,"&gt;"&amp;J681)+1,"")</x:f>
      </x:c>
      <x:c r="M681" s="9" t="str">
        <x:v>Review required</x:v>
      </x:c>
      <x:c r="N681" s="9" t="str">
        <x:v>Concentration not explicit on both saved identities</x:v>
      </x:c>
      <x:c r="O681" s="9" t="str">
        <x:v>https://www.parfumo.com/Perfumes/Nishane/safran-colognise</x:v>
      </x:c>
      <x:c r="P681" s="9" t="str">
        <x:v>https://www.fragrantica.com/perfume/Nishane/Safran-Colognise-54790.html</x:v>
      </x:c>
      <x:c r="Q681" s="9" t="str">
        <x:v>https://media.parfumo.com/perfumes/fe/fe788d-safran-colognise-nishane_1200.jpg?width=720&amp;aspect_ratio=1:1</x:v>
      </x:c>
      <x:c r="R681" s="9" t="str">
        <x:v>https://fimgs.net/mdimg/perfume-thumbs/375x500.54790.jpg</x:v>
      </x:c>
      <x:c r="S681" s="9" t="str">
        <x:v>Safran Colognisé</x:v>
      </x:c>
      <x:c r="T681" s="11" t="str">
        <x:v>2019</x:v>
      </x:c>
      <x:c r="U681" s="10" t="n">
        <x:v>1634</x:v>
      </x:c>
      <x:c r="V681" s="14" t="n">
        <x:f>IF(AND(ISNUMBER(G681),G681&gt;0),LOG10(G681)*'Method'!$B$8,"")</x:f>
        <x:v>3.0269330802075842</x:v>
      </x:c>
      <x:c r="W681" s="14" t="n">
        <x:f>IF(AND(ISNUMBER(I681),I681&gt;0),LOG10(I681)*'Method'!$B$9,"")</x:f>
        <x:v>2.510389386178824</x:v>
      </x:c>
      <x:c r="X681" s="10" t="str">
        <x:f>IF(ISNUMBER(J681),SUM(G681,I681),"")</x:f>
      </x:c>
      <x:c r="Y681" s="10" t="str">
        <x:f>IF(ISNUMBER(K681),COUNTIFS($K$7:$K$1929,"&gt;"&amp;K681)+1,"")</x:f>
      </x:c>
      <x:c r="Z681" s="9" t="str"/>
      <x:c r="AA681" s="15" t="n">
        <x:v>46108</x:v>
      </x:c>
      <x:c r="AB681" s="9" t="str">
        <x:v>Unknown</x:v>
      </x:c>
    </x:row>
    <x:row r="682" ht="50" customHeight="1">
      <x:c r="A682" s="10" t="n">
        <x:f>IF(ISNUMBER(F682),RANK(F682,$F$7:$F$1929,0),"")</x:f>
        <x:v>581</x:v>
      </x:c>
      <x:c r="B682" s="9" t="str">
        <x:v>Penhaligon’s</x:v>
      </x:c>
      <x:c r="C682" s="9" t="str">
        <x:v>The World According to Arthur</x:v>
      </x:c>
      <x:c r="D682" s="9" t="str">
        <x:v>Not recorded</x:v>
      </x:c>
      <x:c r="E682" s="11" t="n">
        <x:v>2021</x:v>
      </x:c>
      <x:c r="F682" s="13" t="n">
        <x:v>8</x:v>
      </x:c>
      <x:c r="G682" s="10" t="n">
        <x:v>323</x:v>
      </x:c>
      <x:c r="H682" s="12" t="n">
        <x:v>4.15</x:v>
      </x:c>
      <x:c r="I682" s="10" t="n">
        <x:v>1240</x:v>
      </x:c>
      <x:c r="J682" s="12" t="str">
        <x:f>IF(AND(M682="URL identity aligns",ISNUMBER(F682),ISNUMBER(H682),G682&gt;0,I682&gt;0,SUM(V682:W682)&gt;0),(F682*V682+((H682-1)/4*10)*W682)/SUM(V682:W682),"")</x:f>
      </x:c>
      <x:c r="K682" s="12" t="str">
        <x:f>IF(ISNUMBER(J682),(X682*J682+'Method'!$B$10*'Method'!$B$11)/(X682+'Method'!$B$10),"")</x:f>
      </x:c>
      <x:c r="L682" s="10" t="str">
        <x:f>IF(ISNUMBER(J682),COUNTIFS($J$7:$J$1929,"&gt;"&amp;J682)+1,"")</x:f>
      </x:c>
      <x:c r="M682" s="9" t="str">
        <x:v>Review required</x:v>
      </x:c>
      <x:c r="N682" s="9" t="str">
        <x:v>Brand differs between product URLs; Export brand differs from Parfumo URL; Product, variant, gender or year terms differ between URLs; Concentration not explicit on both saved identities</x:v>
      </x:c>
      <x:c r="O682" s="9" t="str">
        <x:v>https://www.parfumo.com/Perfumes/Penhaligons/the-world-according-to-arthur-1</x:v>
      </x:c>
      <x:c r="P682" s="9" t="str">
        <x:v>https://www.fragrantica.com/perfume/Penhaligon-s/The-World-According-to-Arthur-71646.html</x:v>
      </x:c>
      <x:c r="Q682" s="9" t="str">
        <x:v>https://media.parfumo.com/perfumes/d1/d109aa-the-world-according-to-arthur-penhaligon-s_1200.jpg?width=720&amp;aspect_ratio=1:1</x:v>
      </x:c>
      <x:c r="R682" s="9" t="str">
        <x:v>https://fimgs.net/mdimg/perfume-thumbs/375x500.71646.jpg</x:v>
      </x:c>
      <x:c r="S682" s="9" t="str">
        <x:v>The World According to Arthur Penhaligon's</x:v>
      </x:c>
      <x:c r="T682" s="11" t="str">
        <x:v>2021</x:v>
      </x:c>
      <x:c r="U682" s="10" t="n">
        <x:v>1205</x:v>
      </x:c>
      <x:c r="V682" s="14" t="n">
        <x:f>IF(AND(ISNUMBER(G682),G682&gt;0),LOG10(G682)*'Method'!$B$8,"")</x:f>
        <x:v>3.01104302679732</x:v>
      </x:c>
      <x:c r="W682" s="14" t="n">
        <x:f>IF(AND(ISNUMBER(I682),I682&gt;0),LOG10(I682)*'Method'!$B$9,"")</x:f>
        <x:v>2.4747373481297923</x:v>
      </x:c>
      <x:c r="X682" s="10" t="str">
        <x:f>IF(ISNUMBER(J682),SUM(G682,I682),"")</x:f>
      </x:c>
      <x:c r="Y682" s="10" t="str">
        <x:f>IF(ISNUMBER(K682),COUNTIFS($K$7:$K$1929,"&gt;"&amp;K682)+1,"")</x:f>
      </x:c>
      <x:c r="Z682" s="9" t="str">
        <x:v>Removed repeated brand suffix from display name</x:v>
      </x:c>
      <x:c r="AA682" s="15" t="n">
        <x:v>46108</x:v>
      </x:c>
      <x:c r="AB682" s="9" t="str">
        <x:v>Unknown</x:v>
      </x:c>
    </x:row>
    <x:row r="683" ht="50" customHeight="1">
      <x:c r="A683" s="10" t="n">
        <x:f>IF(ISNUMBER(F683),RANK(F683,$F$7:$F$1929,0),"")</x:f>
        <x:v>581</x:v>
      </x:c>
      <x:c r="B683" s="9" t="str">
        <x:v>Ex Nihilo</x:v>
      </x:c>
      <x:c r="C683" s="9" t="str">
        <x:v>Atlas Fever</x:v>
      </x:c>
      <x:c r="D683" s="9" t="str">
        <x:v>Not recorded</x:v>
      </x:c>
      <x:c r="E683" s="11" t="n">
        <x:v>2017</x:v>
      </x:c>
      <x:c r="F683" s="13" t="n">
        <x:v>8</x:v>
      </x:c>
      <x:c r="G683" s="10" t="n">
        <x:v>320</x:v>
      </x:c>
      <x:c r="H683" s="12" t="n">
        <x:v>4.16</x:v>
      </x:c>
      <x:c r="I683" s="10" t="n">
        <x:v>855</x:v>
      </x:c>
      <x:c r="J683" s="12" t="str">
        <x:f>IF(AND(M683="URL identity aligns",ISNUMBER(F683),ISNUMBER(H683),G683&gt;0,I683&gt;0,SUM(V683:W683)&gt;0),(F683*V683+((H683-1)/4*10)*W683)/SUM(V683:W683),"")</x:f>
      </x:c>
      <x:c r="K683" s="12" t="str">
        <x:f>IF(ISNUMBER(J683),(X683*J683+'Method'!$B$10*'Method'!$B$11)/(X683+'Method'!$B$10),"")</x:f>
      </x:c>
      <x:c r="L683" s="10" t="str">
        <x:f>IF(ISNUMBER(J683),COUNTIFS($J$7:$J$1929,"&gt;"&amp;J683)+1,"")</x:f>
      </x:c>
      <x:c r="M683" s="9" t="str">
        <x:v>Review required</x:v>
      </x:c>
      <x:c r="N683" s="9" t="str">
        <x:v>Concentration not explicit on both saved identities</x:v>
      </x:c>
      <x:c r="O683" s="9" t="str">
        <x:v>https://www.parfumo.com/Perfumes/Ex_Nihilo/Atlas_Fever</x:v>
      </x:c>
      <x:c r="P683" s="9" t="str">
        <x:v>https://www.fragrantica.com/perfume/Ex-Nihilo/Atlas-Fever-57117.html</x:v>
      </x:c>
      <x:c r="Q683" s="9" t="str">
        <x:v>https://media.parfumo.com/perfumes/21/21d5b7-atlas-fever-ex-nihilo_1200.jpg?width=720&amp;aspect_ratio=1:1</x:v>
      </x:c>
      <x:c r="R683" s="9" t="str">
        <x:v>https://fimgs.net/mdimg/perfume-thumbs/375x500.57117.jpg</x:v>
      </x:c>
      <x:c r="S683" s="9" t="str">
        <x:v>Atlas Fever</x:v>
      </x:c>
      <x:c r="T683" s="11" t="str">
        <x:v>2017</x:v>
      </x:c>
      <x:c r="U683" s="10" t="n">
        <x:v>1374</x:v>
      </x:c>
      <x:c r="V683" s="14" t="n">
        <x:f>IF(AND(ISNUMBER(G683),G683&gt;0),LOG10(G683)*'Method'!$B$8,"")</x:f>
        <x:v>3.0061799739838917</x:v>
      </x:c>
      <x:c r="W683" s="14" t="n">
        <x:f>IF(AND(ISNUMBER(I683),I683&gt;0),LOG10(I683)*'Method'!$B$9,"")</x:f>
        <x:v>2.345572891782536</x:v>
      </x:c>
      <x:c r="X683" s="10" t="str">
        <x:f>IF(ISNUMBER(J683),SUM(G683,I683),"")</x:f>
      </x:c>
      <x:c r="Y683" s="10" t="str">
        <x:f>IF(ISNUMBER(K683),COUNTIFS($K$7:$K$1929,"&gt;"&amp;K683)+1,"")</x:f>
      </x:c>
      <x:c r="Z683" s="9" t="str"/>
      <x:c r="AA683" s="15" t="n">
        <x:v>46108</x:v>
      </x:c>
      <x:c r="AB683" s="9" t="str">
        <x:v>Unknown</x:v>
      </x:c>
    </x:row>
    <x:row r="684" ht="50" customHeight="1">
      <x:c r="A684" s="10" t="n">
        <x:f>IF(ISNUMBER(F684),RANK(F684,$F$7:$F$1929,0),"")</x:f>
        <x:v>581</x:v>
      </x:c>
      <x:c r="B684" s="9" t="str">
        <x:v>Giorgio Armani</x:v>
      </x:c>
      <x:c r="C684" s="9" t="str">
        <x:v>Armani Privé - Vétiver d'Hiver Vétiver Babylone</x:v>
      </x:c>
      <x:c r="D684" s="9" t="str">
        <x:v>Not recorded</x:v>
      </x:c>
      <x:c r="E684" s="11" t="n">
        <x:v>2008</x:v>
      </x:c>
      <x:c r="F684" s="13" t="n">
        <x:v>8</x:v>
      </x:c>
      <x:c r="G684" s="10" t="n">
        <x:v>318</x:v>
      </x:c>
      <x:c r="H684" s="12" t="n">
        <x:v>4.26</x:v>
      </x:c>
      <x:c r="I684" s="10" t="n">
        <x:v>1404</x:v>
      </x:c>
      <x:c r="J684" s="12" t="str">
        <x:f>IF(AND(M684="URL identity aligns",ISNUMBER(F684),ISNUMBER(H684),G684&gt;0,I684&gt;0,SUM(V684:W684)&gt;0),(F684*V684+((H684-1)/4*10)*W684)/SUM(V684:W684),"")</x:f>
      </x:c>
      <x:c r="K684" s="12" t="str">
        <x:f>IF(ISNUMBER(J684),(X684*J684+'Method'!$B$10*'Method'!$B$11)/(X684+'Method'!$B$10),"")</x:f>
      </x:c>
      <x:c r="L684" s="10" t="str">
        <x:f>IF(ISNUMBER(J684),COUNTIFS($J$7:$J$1929,"&gt;"&amp;J684)+1,"")</x:f>
      </x:c>
      <x:c r="M684" s="9" t="str">
        <x:v>Review required</x:v>
      </x:c>
      <x:c r="N684" s="9" t="str">
        <x:v>Product, variant, gender or year terms differ between URLs; Concentration not explicit on both saved identities</x:v>
      </x:c>
      <x:c r="O684" s="9" t="str">
        <x:v>https://www.parfumo.com/Perfumes/Giorgio_Armani/Armani_Prive__Vetiver_d_Hiver_Vetiver_Babylone</x:v>
      </x:c>
      <x:c r="P684" s="9" t="str">
        <x:v>https://www.fragrantica.com/perfume/Giorgio-Armani/Vetiver-d-Hiver-Vetiver-Babylone-2698.html</x:v>
      </x:c>
      <x:c r="Q684" s="9" t="str">
        <x:v>https://media.parfumo.com/perfumes/b2/b2cabe-armani-prive-vetiver-d-hiver-vetiver-babylone-giorgio-armani_1200.jpg?width=720&amp;aspect_ratio=1:1</x:v>
      </x:c>
      <x:c r="R684" s="9" t="str">
        <x:v>https://fimgs.net/mdimg/perfume-thumbs/375x500.2698.jpg</x:v>
      </x:c>
      <x:c r="S684" s="9" t="str">
        <x:v>Armani Privé - Vétiver d'Hiver Vétiver Babylone</x:v>
      </x:c>
      <x:c r="T684" s="11" t="str">
        <x:v>2008</x:v>
      </x:c>
      <x:c r="U684" s="10" t="n">
        <x:v>142</x:v>
      </x:c>
      <x:c r="V684" s="14" t="n">
        <x:f>IF(AND(ISNUMBER(G684),G684&gt;0),LOG10(G684)*'Method'!$B$8,"")</x:f>
        <x:v>3.002912543981316</x:v>
      </x:c>
      <x:c r="W684" s="14" t="n">
        <x:f>IF(AND(ISNUMBER(I684),I684&gt;0),LOG10(I684)*'Method'!$B$9,"")</x:f>
        <x:v>2.5178936862350323</x:v>
      </x:c>
      <x:c r="X684" s="10" t="str">
        <x:f>IF(ISNUMBER(J684),SUM(G684,I684),"")</x:f>
      </x:c>
      <x:c r="Y684" s="10" t="str">
        <x:f>IF(ISNUMBER(K684),COUNTIFS($K$7:$K$1929,"&gt;"&amp;K684)+1,"")</x:f>
      </x:c>
      <x:c r="Z684" s="9" t="str"/>
      <x:c r="AA684" s="15" t="n">
        <x:v>46108</x:v>
      </x:c>
      <x:c r="AB684" s="9" t="str">
        <x:v>Unknown</x:v>
      </x:c>
    </x:row>
    <x:row r="685" ht="50" customHeight="1">
      <x:c r="A685" s="10" t="n">
        <x:f>IF(ISNUMBER(F685),RANK(F685,$F$7:$F$1929,0),"")</x:f>
        <x:v>581</x:v>
      </x:c>
      <x:c r="B685" s="9" t="str">
        <x:v>Lorenzo Pazzaglia</x:v>
      </x:c>
      <x:c r="C685" s="9" t="str">
        <x:v>Black Sea</x:v>
      </x:c>
      <x:c r="D685" s="9" t="str">
        <x:v>Not recorded</x:v>
      </x:c>
      <x:c r="E685" s="11" t="n">
        <x:v>2019</x:v>
      </x:c>
      <x:c r="F685" s="13" t="n">
        <x:v>8</x:v>
      </x:c>
      <x:c r="G685" s="10" t="n">
        <x:v>315</x:v>
      </x:c>
      <x:c r="H685" s="12" t="n">
        <x:v>4.18</x:v>
      </x:c>
      <x:c r="I685" s="10" t="n">
        <x:v>1293</x:v>
      </x:c>
      <x:c r="J685" s="12" t="str">
        <x:f>IF(AND(M685="URL identity aligns",ISNUMBER(F685),ISNUMBER(H685),G685&gt;0,I685&gt;0,SUM(V685:W685)&gt;0),(F685*V685+((H685-1)/4*10)*W685)/SUM(V685:W685),"")</x:f>
      </x:c>
      <x:c r="K685" s="12" t="str">
        <x:f>IF(ISNUMBER(J685),(X685*J685+'Method'!$B$10*'Method'!$B$11)/(X685+'Method'!$B$10),"")</x:f>
      </x:c>
      <x:c r="L685" s="10" t="str">
        <x:f>IF(ISNUMBER(J685),COUNTIFS($J$7:$J$1929,"&gt;"&amp;J685)+1,"")</x:f>
      </x:c>
      <x:c r="M685" s="9" t="str">
        <x:v>Review required</x:v>
      </x:c>
      <x:c r="N685" s="9" t="str">
        <x:v>Concentration not explicit on both saved identities</x:v>
      </x:c>
      <x:c r="O685" s="9" t="str">
        <x:v>https://www.parfumo.com/Perfumes/lorenzo-pazzaglia/black-sea</x:v>
      </x:c>
      <x:c r="P685" s="9" t="str">
        <x:v>https://www.fragrantica.com/perfume/Lorenzo-Pazzaglia/Black-Sea-69652.html</x:v>
      </x:c>
      <x:c r="Q685" s="9" t="str">
        <x:v>https://media.parfumo.com/perfumes/86/861d31-black-sea-lorenzo-pazzaglia_1200.jpg?width=720&amp;aspect_ratio=1:1</x:v>
      </x:c>
      <x:c r="R685" s="9" t="str">
        <x:v>https://fimgs.net/mdimg/perfume-thumbs/375x500.69652.jpg</x:v>
      </x:c>
      <x:c r="S685" s="9" t="str">
        <x:v>Black Sea</x:v>
      </x:c>
      <x:c r="T685" s="11" t="str">
        <x:v>2019</x:v>
      </x:c>
      <x:c r="U685" s="10" t="n">
        <x:v>312</x:v>
      </x:c>
      <x:c r="V685" s="14" t="n">
        <x:f>IF(AND(ISNUMBER(G685),G685&gt;0),LOG10(G685)*'Method'!$B$8,"")</x:f>
        <x:v>2.99797266454752</x:v>
      </x:c>
      <x:c r="W685" s="14" t="n">
        <x:f>IF(AND(ISNUMBER(I685),I685&gt;0),LOG10(I685)*'Method'!$B$9,"")</x:f>
        <x:v>2.489278819904312</x:v>
      </x:c>
      <x:c r="X685" s="10" t="str">
        <x:f>IF(ISNUMBER(J685),SUM(G685,I685),"")</x:f>
      </x:c>
      <x:c r="Y685" s="10" t="str">
        <x:f>IF(ISNUMBER(K685),COUNTIFS($K$7:$K$1929,"&gt;"&amp;K685)+1,"")</x:f>
      </x:c>
      <x:c r="Z685" s="9" t="str"/>
      <x:c r="AA685" s="15" t="n">
        <x:v>46108</x:v>
      </x:c>
      <x:c r="AB685" s="9" t="str">
        <x:v>Unknown</x:v>
      </x:c>
    </x:row>
    <x:row r="686" ht="50" customHeight="1">
      <x:c r="A686" s="10" t="n">
        <x:f>IF(ISNUMBER(F686),RANK(F686,$F$7:$F$1929,0),"")</x:f>
        <x:v>581</x:v>
      </x:c>
      <x:c r="B686" s="9" t="str">
        <x:v>Armaf</x:v>
      </x:c>
      <x:c r="C686" s="9" t="str">
        <x:v>Odyssey Homme</x:v>
      </x:c>
      <x:c r="D686" s="9" t="str">
        <x:v>Not recorded</x:v>
      </x:c>
      <x:c r="E686" s="11"/>
      <x:c r="F686" s="13" t="n">
        <x:v>8</x:v>
      </x:c>
      <x:c r="G686" s="10" t="n">
        <x:v>312</x:v>
      </x:c>
      <x:c r="H686" s="12" t="n">
        <x:v>4.27</x:v>
      </x:c>
      <x:c r="I686" s="10" t="n">
        <x:v>1950</x:v>
      </x:c>
      <x:c r="J686" s="12" t="str">
        <x:f>IF(AND(M686="URL identity aligns",ISNUMBER(F686),ISNUMBER(H686),G686&gt;0,I686&gt;0,SUM(V686:W686)&gt;0),(F686*V686+((H686-1)/4*10)*W686)/SUM(V686:W686),"")</x:f>
      </x:c>
      <x:c r="K686" s="12" t="str">
        <x:f>IF(ISNUMBER(J686),(X686*J686+'Method'!$B$10*'Method'!$B$11)/(X686+'Method'!$B$10),"")</x:f>
      </x:c>
      <x:c r="L686" s="10" t="str">
        <x:f>IF(ISNUMBER(J686),COUNTIFS($J$7:$J$1929,"&gt;"&amp;J686)+1,"")</x:f>
      </x:c>
      <x:c r="M686" s="9" t="str">
        <x:v>Review required</x:v>
      </x:c>
      <x:c r="N686" s="9" t="str">
        <x:v>Concentration not explicit on both saved identities</x:v>
      </x:c>
      <x:c r="O686" s="9" t="str">
        <x:v>https://www.parfumo.com/Perfumes/Armaf/odyssey-homme</x:v>
      </x:c>
      <x:c r="P686" s="9" t="str">
        <x:v>https://www.fragrantica.com/perfume/Armaf/Odyssey-Homme-64464.html</x:v>
      </x:c>
      <x:c r="Q686" s="9" t="str">
        <x:v>https://media.parfumo.com/perfumes/29/290dff-odyssey-homme-armaf_1200.jpg?width=720&amp;aspect_ratio=1:1</x:v>
      </x:c>
      <x:c r="R686" s="9" t="str">
        <x:v>https://fimgs.net/mdimg/perfume-thumbs/375x500.64464.jpg</x:v>
      </x:c>
      <x:c r="S686" s="9" t="str">
        <x:v>Odyssey Homme</x:v>
      </x:c>
      <x:c r="T686" s="11" t="str"/>
      <x:c r="U686" s="10" t="n">
        <x:v>1312</x:v>
      </x:c>
      <x:c r="V686" s="14" t="n">
        <x:f>IF(AND(ISNUMBER(G686),G686&gt;0),LOG10(G686)*'Method'!$B$8,"")</x:f>
        <x:v>2.9929855128221283</x:v>
      </x:c>
      <x:c r="W686" s="14" t="n">
        <x:f>IF(AND(ISNUMBER(I686),I686&gt;0),LOG10(I686)*'Method'!$B$9,"")</x:f>
        <x:v>2.632027689090016</x:v>
      </x:c>
      <x:c r="X686" s="10" t="str">
        <x:f>IF(ISNUMBER(J686),SUM(G686,I686),"")</x:f>
      </x:c>
      <x:c r="Y686" s="10" t="str">
        <x:f>IF(ISNUMBER(K686),COUNTIFS($K$7:$K$1929,"&gt;"&amp;K686)+1,"")</x:f>
      </x:c>
      <x:c r="Z686" s="9" t="str"/>
      <x:c r="AA686" s="15" t="n">
        <x:v>46108</x:v>
      </x:c>
      <x:c r="AB686" s="9" t="str">
        <x:v>Unknown</x:v>
      </x:c>
    </x:row>
    <x:row r="687" ht="50" customHeight="1">
      <x:c r="A687" s="10" t="n">
        <x:f>IF(ISNUMBER(F687),RANK(F687,$F$7:$F$1929,0),"")</x:f>
        <x:v>581</x:v>
      </x:c>
      <x:c r="B687" s="9" t="str">
        <x:v>Guerlain</x:v>
      </x:c>
      <x:c r="C687" s="9" t="str">
        <x:v>Habit Rouge Parfum</x:v>
      </x:c>
      <x:c r="D687" s="9" t="str">
        <x:v>Parfum</x:v>
      </x:c>
      <x:c r="E687" s="11" t="n">
        <x:v>2024</x:v>
      </x:c>
      <x:c r="F687" s="13" t="n">
        <x:v>8</x:v>
      </x:c>
      <x:c r="G687" s="10" t="n">
        <x:v>309</x:v>
      </x:c>
      <x:c r="H687" s="12" t="n">
        <x:v>4.31</x:v>
      </x:c>
      <x:c r="I687" s="10" t="n">
        <x:v>1587</x:v>
      </x:c>
      <x:c r="J687" s="12" t="str">
        <x:f>IF(AND(M687="URL identity aligns",ISNUMBER(F687),ISNUMBER(H687),G687&gt;0,I687&gt;0,SUM(V687:W687)&gt;0),(F687*V687+((H687-1)/4*10)*W687)/SUM(V687:W687),"")</x:f>
      </x:c>
      <x:c r="K687" s="12" t="str">
        <x:f>IF(ISNUMBER(J687),(X687*J687+'Method'!$B$10*'Method'!$B$11)/(X687+'Method'!$B$10),"")</x:f>
      </x:c>
      <x:c r="L687" s="10" t="str">
        <x:f>IF(ISNUMBER(J687),COUNTIFS($J$7:$J$1929,"&gt;"&amp;J687)+1,"")</x:f>
      </x:c>
      <x:c r="M687" s="9" t="str">
        <x:v>Review required</x:v>
      </x:c>
      <x:c r="N687" s="9" t="str">
        <x:v>Fragrantica URL assigned to more than one Parfumo product</x:v>
      </x:c>
      <x:c r="O687" s="9" t="str">
        <x:v>https://www.parfumo.com/Perfumes/Guerlain/habit-rouge-parfum</x:v>
      </x:c>
      <x:c r="P687" s="9" t="str">
        <x:v>https://www.fragrantica.com/perfume/Guerlain/Habit-Rouge-Parfum-90802.html</x:v>
      </x:c>
      <x:c r="Q687" s="9" t="str">
        <x:v>https://media.parfumo.com/perfumes/fb/fba7d9-habit-rouge-parfum-guerlain_1200.jpg?width=720&amp;aspect_ratio=1:1</x:v>
      </x:c>
      <x:c r="R687" s="9" t="str">
        <x:v>https://fimgs.net/mdimg/perfume-thumbs/375x500.90802.jpg</x:v>
      </x:c>
      <x:c r="S687" s="9" t="str">
        <x:v>Habit Rouge Parfum</x:v>
      </x:c>
      <x:c r="T687" s="11" t="str">
        <x:v>2024</x:v>
      </x:c>
      <x:c r="U687" s="10" t="n">
        <x:v>625</x:v>
      </x:c>
      <x:c r="V687" s="14" t="n">
        <x:f>IF(AND(ISNUMBER(G687),G687&gt;0),LOG10(G687)*'Method'!$B$8,"")</x:f>
        <x:v>2.987950175309796</x:v>
      </x:c>
      <x:c r="W687" s="14" t="n">
        <x:f>IF(AND(ISNUMBER(I687),I687&gt;0),LOG10(I687)*'Method'!$B$9,"")</x:f>
        <x:v>2.56046154140388</x:v>
      </x:c>
      <x:c r="X687" s="10" t="str">
        <x:f>IF(ISNUMBER(J687),SUM(G687,I687),"")</x:f>
      </x:c>
      <x:c r="Y687" s="10" t="str">
        <x:f>IF(ISNUMBER(K687),COUNTIFS($K$7:$K$1929,"&gt;"&amp;K687)+1,"")</x:f>
      </x:c>
      <x:c r="Z687" s="9" t="str"/>
      <x:c r="AA687" s="15" t="n">
        <x:v>46108</x:v>
      </x:c>
      <x:c r="AB687" s="9" t="str">
        <x:v>Unknown</x:v>
      </x:c>
    </x:row>
    <x:row r="688" ht="50" customHeight="1">
      <x:c r="A688" s="10" t="n">
        <x:f>IF(ISNUMBER(F688),RANK(F688,$F$7:$F$1929,0),"")</x:f>
        <x:v>581</x:v>
      </x:c>
      <x:c r="B688" s="9" t="str">
        <x:v>French Avenue</x:v>
      </x:c>
      <x:c r="C688" s="9" t="str">
        <x:v>Spectre Ghost</x:v>
      </x:c>
      <x:c r="D688" s="9" t="str">
        <x:v>Not recorded</x:v>
      </x:c>
      <x:c r="E688" s="11" t="n">
        <x:v>2024</x:v>
      </x:c>
      <x:c r="F688" s="13" t="n">
        <x:v>8</x:v>
      </x:c>
      <x:c r="G688" s="10" t="n">
        <x:v>306</x:v>
      </x:c>
      <x:c r="H688" s="12" t="n">
        <x:v>4.29</x:v>
      </x:c>
      <x:c r="I688" s="10" t="n">
        <x:v>2206</x:v>
      </x:c>
      <x:c r="J688" s="12" t="str">
        <x:f>IF(AND(M688="URL identity aligns",ISNUMBER(F688),ISNUMBER(H688),G688&gt;0,I688&gt;0,SUM(V688:W688)&gt;0),(F688*V688+((H688-1)/4*10)*W688)/SUM(V688:W688),"")</x:f>
      </x:c>
      <x:c r="K688" s="12" t="str">
        <x:f>IF(ISNUMBER(J688),(X688*J688+'Method'!$B$10*'Method'!$B$11)/(X688+'Method'!$B$10),"")</x:f>
      </x:c>
      <x:c r="L688" s="10" t="str">
        <x:f>IF(ISNUMBER(J688),COUNTIFS($J$7:$J$1929,"&gt;"&amp;J688)+1,"")</x:f>
      </x:c>
      <x:c r="M688" s="9" t="str">
        <x:v>Review required</x:v>
      </x:c>
      <x:c r="N688" s="9" t="str">
        <x:v>Concentration not explicit on both saved identities</x:v>
      </x:c>
      <x:c r="O688" s="9" t="str">
        <x:v>https://www.parfumo.com/Perfumes/french-avenue/spectre-ghost</x:v>
      </x:c>
      <x:c r="P688" s="9" t="str">
        <x:v>https://www.fragrantica.com/perfume/French-Avenue/Spectre-Ghost-94697.html</x:v>
      </x:c>
      <x:c r="Q688" s="9" t="str">
        <x:v>https://media.parfumo.com/perfumes/f6/f6ced8_spectre-ghost-french-avenue_1200.jpg?width=480&amp;aspect_ratio=1:1</x:v>
      </x:c>
      <x:c r="R688" s="9" t="str">
        <x:v>https://fimgs.net/mdimg/perfume-thumbs/375x500.94697.jpg</x:v>
      </x:c>
      <x:c r="S688" s="9" t="str">
        <x:v>Spectre Ghost</x:v>
      </x:c>
      <x:c r="T688" s="11" t="str">
        <x:v>2024</x:v>
      </x:c>
      <x:c r="U688" s="10" t="n">
        <x:v>645</x:v>
      </x:c>
      <x:c r="V688" s="14" t="n">
        <x:f>IF(AND(ISNUMBER(G688),G688&gt;0),LOG10(G688)*'Method'!$B$8,"")</x:f>
        <x:v>2.982865711777896</x:v>
      </x:c>
      <x:c r="W688" s="14" t="n">
        <x:f>IF(AND(ISNUMBER(I688),I688&gt;0),LOG10(I688)*'Method'!$B$9,"")</x:f>
        <x:v>2.6748844064833364</x:v>
      </x:c>
      <x:c r="X688" s="10" t="str">
        <x:f>IF(ISNUMBER(J688),SUM(G688,I688),"")</x:f>
      </x:c>
      <x:c r="Y688" s="10" t="str">
        <x:f>IF(ISNUMBER(K688),COUNTIFS($K$7:$K$1929,"&gt;"&amp;K688)+1,"")</x:f>
      </x:c>
      <x:c r="Z688" s="9" t="str"/>
      <x:c r="AA688" s="15" t="n">
        <x:v>46108</x:v>
      </x:c>
      <x:c r="AB688" s="9" t="str">
        <x:v>Unknown</x:v>
      </x:c>
    </x:row>
    <x:row r="689" ht="50" customHeight="1">
      <x:c r="A689" s="10" t="n">
        <x:f>IF(ISNUMBER(F689),RANK(F689,$F$7:$F$1929,0),"")</x:f>
        <x:v>581</x:v>
      </x:c>
      <x:c r="B689" s="9" t="str">
        <x:v>Diptyque</x:v>
      </x:c>
      <x:c r="C689" s="9" t="str">
        <x:v>Eau Rose</x:v>
      </x:c>
      <x:c r="D689" s="9" t="str">
        <x:v>Eau de Parfum</x:v>
      </x:c>
      <x:c r="E689" s="11" t="n">
        <x:v>2022</x:v>
      </x:c>
      <x:c r="F689" s="13" t="n">
        <x:v>8</x:v>
      </x:c>
      <x:c r="G689" s="10" t="n">
        <x:v>299</x:v>
      </x:c>
      <x:c r="H689" s="12" t="n">
        <x:v>4.28</x:v>
      </x:c>
      <x:c r="I689" s="10" t="n">
        <x:v>1412</x:v>
      </x:c>
      <x:c r="J689" s="12" t="n">
        <x:f>IF(AND(M689="URL identity aligns",ISNUMBER(F689),ISNUMBER(H689),G689&gt;0,I689&gt;0,SUM(V689:W689)&gt;0),(F689*V689+((H689-1)/4*10)*W689)/SUM(V689:W689),"")</x:f>
        <x:v>8.091787206166575</x:v>
      </x:c>
      <x:c r="K689" s="12" t="n">
        <x:f>IF(ISNUMBER(J689),(X689*J689+'Method'!$B$10*'Method'!$B$11)/(X689+'Method'!$B$10),"")</x:f>
        <x:v>7.988032263666507</x:v>
      </x:c>
      <x:c r="L689" s="10" t="n">
        <x:f>IF(ISNUMBER(J689),COUNTIFS($J$7:$J$1929,"&gt;"&amp;J689)+1,"")</x:f>
        <x:v>62</x:v>
      </x:c>
      <x:c r="M689" s="9" t="str">
        <x:v>URL identity aligns</x:v>
      </x:c>
      <x:c r="N689" s="9" t="str">
        <x:v>Brand, name tokens and concentration agree in saved URLs</x:v>
      </x:c>
      <x:c r="O689" s="9" t="str">
        <x:v>https://www.parfumo.com/Perfumes/Diptyque/eau-rose-eau-de-parfum</x:v>
      </x:c>
      <x:c r="P689" s="9" t="str">
        <x:v>https://www.fragrantica.com/perfume/Diptyque/Eau-Rose-Eau-De-Parfum-71661.html</x:v>
      </x:c>
      <x:c r="Q689" s="9" t="str">
        <x:v>https://media.parfumo.com/perfumes/6c/6ce1b4-eau-rose-eau-de-parfum-diptyque_1200.jpg?width=720&amp;aspect_ratio=1:1</x:v>
      </x:c>
      <x:c r="R689" s="9" t="str">
        <x:v>https://fimgs.net/mdimg/perfume-thumbs/375x500.71661.jpg</x:v>
      </x:c>
      <x:c r="S689" s="9" t="str">
        <x:v>Eau Rose</x:v>
      </x:c>
      <x:c r="T689" s="11" t="str">
        <x:v>2022</x:v>
      </x:c>
      <x:c r="U689" s="10" t="n">
        <x:v>1160</x:v>
      </x:c>
      <x:c r="V689" s="14" t="n">
        <x:f>IF(AND(ISNUMBER(G689),G689&gt;0),LOG10(G689)*'Method'!$B$8,"")</x:f>
        <x:v>2.9708054259893157</x:v>
      </x:c>
      <x:c r="W689" s="14" t="n">
        <x:f>IF(AND(ISNUMBER(I689),I689&gt;0),LOG10(I689)*'Method'!$B$9,"")</x:f>
        <x:v>2.5198677573726243</x:v>
      </x:c>
      <x:c r="X689" s="10" t="n">
        <x:f>IF(ISNUMBER(J689),SUM(G689,I689),"")</x:f>
        <x:v>1711</x:v>
      </x:c>
      <x:c r="Y689" s="10" t="n">
        <x:f>IF(ISNUMBER(K689),COUNTIFS($K$7:$K$1929,"&gt;"&amp;K689)+1,"")</x:f>
        <x:v>58</x:v>
      </x:c>
      <x:c r="Z689" s="9" t="str"/>
      <x:c r="AA689" s="15" t="n">
        <x:v>46108</x:v>
      </x:c>
      <x:c r="AB689" s="9" t="str">
        <x:v>Unknown</x:v>
      </x:c>
    </x:row>
    <x:row r="690" ht="50" customHeight="1">
      <x:c r="A690" s="10" t="n">
        <x:f>IF(ISNUMBER(F690),RANK(F690,$F$7:$F$1929,0),"")</x:f>
        <x:v>581</x:v>
      </x:c>
      <x:c r="B690" s="9" t="str">
        <x:v>Giorgio Armani</x:v>
      </x:c>
      <x:c r="C690" s="9" t="str">
        <x:v>Emporio Armani - Stronger With You Amber</x:v>
      </x:c>
      <x:c r="D690" s="9" t="str">
        <x:v>Not recorded</x:v>
      </x:c>
      <x:c r="E690" s="11" t="n">
        <x:v>2023</x:v>
      </x:c>
      <x:c r="F690" s="13" t="n">
        <x:v>8</x:v>
      </x:c>
      <x:c r="G690" s="10" t="n">
        <x:v>297</x:v>
      </x:c>
      <x:c r="H690" s="12" t="n">
        <x:v>4.28</x:v>
      </x:c>
      <x:c r="I690" s="10" t="n">
        <x:v>1157</x:v>
      </x:c>
      <x:c r="J690" s="12" t="str">
        <x:f>IF(AND(M690="URL identity aligns",ISNUMBER(F690),ISNUMBER(H690),G690&gt;0,I690&gt;0,SUM(V690:W690)&gt;0),(F690*V690+((H690-1)/4*10)*W690)/SUM(V690:W690),"")</x:f>
      </x:c>
      <x:c r="K690" s="12" t="str">
        <x:f>IF(ISNUMBER(J690),(X690*J690+'Method'!$B$10*'Method'!$B$11)/(X690+'Method'!$B$10),"")</x:f>
      </x:c>
      <x:c r="L690" s="10" t="str">
        <x:f>IF(ISNUMBER(J690),COUNTIFS($J$7:$J$1929,"&gt;"&amp;J690)+1,"")</x:f>
      </x:c>
      <x:c r="M690" s="9" t="str">
        <x:v>Review required</x:v>
      </x:c>
      <x:c r="N690" s="9" t="str">
        <x:v>Concentration not explicit on both saved identities</x:v>
      </x:c>
      <x:c r="O690" s="9" t="str">
        <x:v>https://www.parfumo.com/Perfumes/Giorgio_Armani/emporio-armani-stronger-with-you-amber</x:v>
      </x:c>
      <x:c r="P690" s="9" t="str">
        <x:v>https://www.fragrantica.com/perfume/Giorgio-Armani/Emporio-Armani-Stronger-With-You-Amber-79699.html</x:v>
      </x:c>
      <x:c r="Q690" s="9" t="str">
        <x:v>https://media.parfumo.com/perfumes/64/64c87b-emporio-armani-stronger-with-you-amber-giorgio-armani_1200.jpg?width=720&amp;aspect_ratio=1:1</x:v>
      </x:c>
      <x:c r="R690" s="9" t="str">
        <x:v>https://fimgs.net/mdimg/perfume-thumbs/375x500.79699.jpg</x:v>
      </x:c>
      <x:c r="S690" s="9" t="str">
        <x:v>Emporio Armani - Stronger With You Amber</x:v>
      </x:c>
      <x:c r="T690" s="11" t="str">
        <x:v>2023</x:v>
      </x:c>
      <x:c r="U690" s="10" t="n">
        <x:v>118</x:v>
      </x:c>
      <x:c r="V690" s="14" t="n">
        <x:f>IF(AND(ISNUMBER(G690),G690&gt;0),LOG10(G690)*'Method'!$B$8,"")</x:f>
        <x:v>2.967307739180652</x:v>
      </x:c>
      <x:c r="W690" s="14" t="n">
        <x:f>IF(AND(ISNUMBER(I690),I690&gt;0),LOG10(I690)*'Method'!$B$9,"")</x:f>
        <x:v>2.4506666871614002</x:v>
      </x:c>
      <x:c r="X690" s="10" t="str">
        <x:f>IF(ISNUMBER(J690),SUM(G690,I690),"")</x:f>
      </x:c>
      <x:c r="Y690" s="10" t="str">
        <x:f>IF(ISNUMBER(K690),COUNTIFS($K$7:$K$1929,"&gt;"&amp;K690)+1,"")</x:f>
      </x:c>
      <x:c r="Z690" s="9" t="str"/>
      <x:c r="AA690" s="15" t="n">
        <x:v>46108</x:v>
      </x:c>
      <x:c r="AB690" s="9" t="str">
        <x:v>Unknown</x:v>
      </x:c>
    </x:row>
    <x:row r="691" ht="50" customHeight="1">
      <x:c r="A691" s="10" t="n">
        <x:f>IF(ISNUMBER(F691),RANK(F691,$F$7:$F$1929,0),"")</x:f>
        <x:v>581</x:v>
      </x:c>
      <x:c r="B691" s="9" t="str">
        <x:v>Memo Paris</x:v>
      </x:c>
      <x:c r="C691" s="9" t="str">
        <x:v>Tiger's Nest</x:v>
      </x:c>
      <x:c r="D691" s="9" t="str">
        <x:v>Not recorded</x:v>
      </x:c>
      <x:c r="E691" s="11" t="n">
        <x:v>2018</x:v>
      </x:c>
      <x:c r="F691" s="13" t="n">
        <x:v>8</x:v>
      </x:c>
      <x:c r="G691" s="10" t="n">
        <x:v>293</x:v>
      </x:c>
      <x:c r="H691" s="12" t="n">
        <x:v>4.01</x:v>
      </x:c>
      <x:c r="I691" s="10" t="n">
        <x:v>1191</x:v>
      </x:c>
      <x:c r="J691" s="12" t="str">
        <x:f>IF(AND(M691="URL identity aligns",ISNUMBER(F691),ISNUMBER(H691),G691&gt;0,I691&gt;0,SUM(V691:W691)&gt;0),(F691*V691+((H691-1)/4*10)*W691)/SUM(V691:W691),"")</x:f>
      </x:c>
      <x:c r="K691" s="12" t="str">
        <x:f>IF(ISNUMBER(J691),(X691*J691+'Method'!$B$10*'Method'!$B$11)/(X691+'Method'!$B$10),"")</x:f>
      </x:c>
      <x:c r="L691" s="10" t="str">
        <x:f>IF(ISNUMBER(J691),COUNTIFS($J$7:$J$1929,"&gt;"&amp;J691)+1,"")</x:f>
      </x:c>
      <x:c r="M691" s="9" t="str">
        <x:v>Review required</x:v>
      </x:c>
      <x:c r="N691" s="9" t="str">
        <x:v>Concentration not explicit on both saved identities</x:v>
      </x:c>
      <x:c r="O691" s="9" t="str">
        <x:v>https://www.parfumo.com/Perfumes/memo-paris/tiger-s-nest</x:v>
      </x:c>
      <x:c r="P691" s="9" t="str">
        <x:v>https://www.fragrantica.com/perfume/Memo-Paris/Tiger-s-Nest-50438.html</x:v>
      </x:c>
      <x:c r="Q691" s="9" t="str">
        <x:v>https://media.parfumo.com/perfumes/eb/ebe2a1-tiger-s-nest-memo-paris_1200.jpg?width=720&amp;aspect_ratio=1:1</x:v>
      </x:c>
      <x:c r="R691" s="9" t="str">
        <x:v>https://fimgs.net/mdimg/perfume-thumbs/375x500.50438.jpg</x:v>
      </x:c>
      <x:c r="S691" s="9" t="str">
        <x:v>Tiger's Nest</x:v>
      </x:c>
      <x:c r="T691" s="11" t="str">
        <x:v>2018</x:v>
      </x:c>
      <x:c r="U691" s="10" t="n">
        <x:v>551</x:v>
      </x:c>
      <x:c r="V691" s="14" t="n">
        <x:f>IF(AND(ISNUMBER(G691),G691&gt;0),LOG10(G691)*'Method'!$B$8,"")</x:f>
        <x:v>2.960241144424932</x:v>
      </x:c>
      <x:c r="W691" s="14" t="n">
        <x:f>IF(AND(ISNUMBER(I691),I691&gt;0),LOG10(I691)*'Method'!$B$9,"")</x:f>
        <x:v>2.460729409186224</x:v>
      </x:c>
      <x:c r="X691" s="10" t="str">
        <x:f>IF(ISNUMBER(J691),SUM(G691,I691),"")</x:f>
      </x:c>
      <x:c r="Y691" s="10" t="str">
        <x:f>IF(ISNUMBER(K691),COUNTIFS($K$7:$K$1929,"&gt;"&amp;K691)+1,"")</x:f>
      </x:c>
      <x:c r="Z691" s="9" t="str"/>
      <x:c r="AA691" s="15" t="n">
        <x:v>46108</x:v>
      </x:c>
      <x:c r="AB691" s="9" t="str">
        <x:v>Unknown</x:v>
      </x:c>
    </x:row>
    <x:row r="692" ht="50" customHeight="1">
      <x:c r="A692" s="10" t="n">
        <x:f>IF(ISNUMBER(F692),RANK(F692,$F$7:$F$1929,0),"")</x:f>
        <x:v>581</x:v>
      </x:c>
      <x:c r="B692" s="9" t="str">
        <x:v>Issey Miyake</x:v>
      </x:c>
      <x:c r="C692" s="9" t="str">
        <x:v>Le Sel d'Issey</x:v>
      </x:c>
      <x:c r="D692" s="9" t="str">
        <x:v>Eau de Parfum</x:v>
      </x:c>
      <x:c r="E692" s="11" t="n">
        <x:v>2025</x:v>
      </x:c>
      <x:c r="F692" s="13" t="n">
        <x:v>8</x:v>
      </x:c>
      <x:c r="G692" s="10" t="n">
        <x:v>292</x:v>
      </x:c>
      <x:c r="H692" s="12" t="n">
        <x:v>4.16</x:v>
      </x:c>
      <x:c r="I692" s="10" t="n">
        <x:v>587</x:v>
      </x:c>
      <x:c r="J692" s="12" t="n">
        <x:f>IF(AND(M692="URL identity aligns",ISNUMBER(F692),ISNUMBER(H692),G692&gt;0,I692&gt;0,SUM(V692:W692)&gt;0),(F692*V692+((H692-1)/4*10)*W692)/SUM(V692:W692),"")</x:f>
        <x:v>7.95718631138619</x:v>
      </x:c>
      <x:c r="K692" s="12" t="n">
        <x:f>IF(ISNUMBER(J692),(X692*J692+'Method'!$B$10*'Method'!$B$11)/(X692+'Method'!$B$10),"")</x:f>
        <x:v>7.919200007133706</x:v>
      </x:c>
      <x:c r="L692" s="10" t="n">
        <x:f>IF(ISNUMBER(J692),COUNTIFS($J$7:$J$1929,"&gt;"&amp;J692)+1,"")</x:f>
        <x:v>80</x:v>
      </x:c>
      <x:c r="M692" s="9" t="str">
        <x:v>URL identity aligns</x:v>
      </x:c>
      <x:c r="N692" s="9" t="str">
        <x:v>Brand, name tokens and concentration agree in saved URLs</x:v>
      </x:c>
      <x:c r="O692" s="9" t="str">
        <x:v>https://www.parfumo.com/Perfumes/Issey_Miyake/le-sel-d-issey-eau-de-parfum</x:v>
      </x:c>
      <x:c r="P692" s="9" t="str">
        <x:v>https://www.fragrantica.com/perfume/Issey-Miyake/Le-Sel-D-Issey-Eau-de-Parfum-106577.html</x:v>
      </x:c>
      <x:c r="Q692" s="9" t="str">
        <x:v>https://media.parfumo.com/perfumes/78/789a2b_le-sel-d-issey-eau-de-parfum-issey-miyake_1200.jpg?width=720&amp;aspect_ratio=1:1</x:v>
      </x:c>
      <x:c r="R692" s="9" t="str">
        <x:v>https://fimgs.net/mdimg/perfume-thumbs/375x500.106577.jpg</x:v>
      </x:c>
      <x:c r="S692" s="9" t="str">
        <x:v>Le Sel d'Issey</x:v>
      </x:c>
      <x:c r="T692" s="11" t="str">
        <x:v>2025</x:v>
      </x:c>
      <x:c r="U692" s="10" t="n">
        <x:v>1846</x:v>
      </x:c>
      <x:c r="V692" s="14" t="n">
        <x:f>IF(AND(ISNUMBER(G692),G692&gt;0),LOG10(G692)*'Method'!$B$8,"")</x:f>
        <x:v>2.958459421738104</x:v>
      </x:c>
      <x:c r="W692" s="14" t="n">
        <x:f>IF(AND(ISNUMBER(I692),I692&gt;0),LOG10(I692)*'Method'!$B$9,"")</x:f>
        <x:v>2.214910480998088</x:v>
      </x:c>
      <x:c r="X692" s="10" t="n">
        <x:f>IF(ISNUMBER(J692),SUM(G692,I692),"")</x:f>
        <x:v>879</x:v>
      </x:c>
      <x:c r="Y692" s="10" t="n">
        <x:f>IF(ISNUMBER(K692),COUNTIFS($K$7:$K$1929,"&gt;"&amp;K692)+1,"")</x:f>
        <x:v>79</x:v>
      </x:c>
      <x:c r="Z692" s="9" t="str"/>
      <x:c r="AA692" s="15" t="n">
        <x:v>46108</x:v>
      </x:c>
      <x:c r="AB692" s="9" t="str">
        <x:v>Unknown</x:v>
      </x:c>
    </x:row>
    <x:row r="693" ht="50" customHeight="1">
      <x:c r="A693" s="10" t="n">
        <x:f>IF(ISNUMBER(F693),RANK(F693,$F$7:$F$1929,0),"")</x:f>
        <x:v>581</x:v>
      </x:c>
      <x:c r="B693" s="9" t="str">
        <x:v>Giorgio Armani</x:v>
      </x:c>
      <x:c r="C693" s="9" t="str">
        <x:v>Eau Pour Homme</x:v>
      </x:c>
      <x:c r="D693" s="9" t="str">
        <x:v>Eau de Toilette</x:v>
      </x:c>
      <x:c r="E693" s="11" t="n">
        <x:v>1984</x:v>
      </x:c>
      <x:c r="F693" s="13" t="n">
        <x:v>8</x:v>
      </x:c>
      <x:c r="G693" s="10" t="n">
        <x:v>284</x:v>
      </x:c>
      <x:c r="H693" s="12" t="n">
        <x:v>4.26</x:v>
      </x:c>
      <x:c r="I693" s="10" t="n">
        <x:v>1699</x:v>
      </x:c>
      <x:c r="J693" s="12" t="str">
        <x:f>IF(AND(M693="URL identity aligns",ISNUMBER(F693),ISNUMBER(H693),G693&gt;0,I693&gt;0,SUM(V693:W693)&gt;0),(F693*V693+((H693-1)/4*10)*W693)/SUM(V693:W693),"")</x:f>
      </x:c>
      <x:c r="K693" s="12" t="str">
        <x:f>IF(ISNUMBER(J693),(X693*J693+'Method'!$B$10*'Method'!$B$11)/(X693+'Method'!$B$10),"")</x:f>
      </x:c>
      <x:c r="L693" s="10" t="str">
        <x:f>IF(ISNUMBER(J693),COUNTIFS($J$7:$J$1929,"&gt;"&amp;J693)+1,"")</x:f>
      </x:c>
      <x:c r="M693" s="9" t="str">
        <x:v>Review required</x:v>
      </x:c>
      <x:c r="N693" s="9" t="str">
        <x:v>Product, variant, gender or year terms differ between URLs; Concentration not explicit on both saved identities</x:v>
      </x:c>
      <x:c r="O693" s="9" t="str">
        <x:v>https://www.parfumo.com/Perfumes/Giorgio_Armani/Eau_Pour_Homme_1984_Eau_de_Toilette</x:v>
      </x:c>
      <x:c r="P693" s="9" t="str">
        <x:v>https://www.fragrantica.com/perfume/Giorgio-Armani/Armani-Eau-Pour-Homme-409.html</x:v>
      </x:c>
      <x:c r="Q693" s="9" t="str">
        <x:v>https://media.parfumo.com/perfumes/45/450dc5-eau-pour-homme-1984-eau-de-toilette-giorgio-armani_1200.jpg?width=720&amp;aspect_ratio=1:1</x:v>
      </x:c>
      <x:c r="R693" s="9" t="str">
        <x:v>https://fimgs.net/mdimg/perfume-thumbs/375x500.409.jpg</x:v>
      </x:c>
      <x:c r="S693" s="9" t="str">
        <x:v>Eau Pour Homme</x:v>
      </x:c>
      <x:c r="T693" s="11" t="str">
        <x:v>1984</x:v>
      </x:c>
      <x:c r="U693" s="10" t="n">
        <x:v>1825</x:v>
      </x:c>
      <x:c r="V693" s="14" t="n">
        <x:f>IF(AND(ISNUMBER(G693),G693&gt;0),LOG10(G693)*'Method'!$B$8,"")</x:f>
        <x:v>2.943982008056448</x:v>
      </x:c>
      <x:c r="W693" s="14" t="n">
        <x:f>IF(AND(ISNUMBER(I693),I693&gt;0),LOG10(I693)*'Method'!$B$9,"")</x:f>
        <x:v>2.58415470309524</x:v>
      </x:c>
      <x:c r="X693" s="10" t="str">
        <x:f>IF(ISNUMBER(J693),SUM(G693,I693),"")</x:f>
      </x:c>
      <x:c r="Y693" s="10" t="str">
        <x:f>IF(ISNUMBER(K693),COUNTIFS($K$7:$K$1929,"&gt;"&amp;K693)+1,"")</x:f>
      </x:c>
      <x:c r="Z693" s="9" t="str"/>
      <x:c r="AA693" s="15" t="n">
        <x:v>46108</x:v>
      </x:c>
      <x:c r="AB693" s="9" t="str">
        <x:v>Unknown</x:v>
      </x:c>
    </x:row>
    <x:row r="694" ht="50" customHeight="1">
      <x:c r="A694" s="10" t="n">
        <x:f>IF(ISNUMBER(F694),RANK(F694,$F$7:$F$1929,0),"")</x:f>
        <x:v>581</x:v>
      </x:c>
      <x:c r="B694" s="9" t="str">
        <x:v>Loewe</x:v>
      </x:c>
      <x:c r="C694" s="9" t="str">
        <x:v>Loewe pour Homme</x:v>
      </x:c>
      <x:c r="D694" s="9" t="str">
        <x:v>Eau de Toilette</x:v>
      </x:c>
      <x:c r="E694" s="11" t="n">
        <x:v>1992</x:v>
      </x:c>
      <x:c r="F694" s="13" t="n">
        <x:v>8</x:v>
      </x:c>
      <x:c r="G694" s="10" t="n">
        <x:v>278</x:v>
      </x:c>
      <x:c r="H694" s="12" t="n">
        <x:v>4.23</x:v>
      </x:c>
      <x:c r="I694" s="10" t="n">
        <x:v>629</x:v>
      </x:c>
      <x:c r="J694" s="12" t="str">
        <x:f>IF(AND(M694="URL identity aligns",ISNUMBER(F694),ISNUMBER(H694),G694&gt;0,I694&gt;0,SUM(V694:W694)&gt;0),(F694*V694+((H694-1)/4*10)*W694)/SUM(V694:W694),"")</x:f>
      </x:c>
      <x:c r="K694" s="12" t="str">
        <x:f>IF(ISNUMBER(J694),(X694*J694+'Method'!$B$10*'Method'!$B$11)/(X694+'Method'!$B$10),"")</x:f>
      </x:c>
      <x:c r="L694" s="10" t="str">
        <x:f>IF(ISNUMBER(J694),COUNTIFS($J$7:$J$1929,"&gt;"&amp;J694)+1,"")</x:f>
      </x:c>
      <x:c r="M694" s="9" t="str">
        <x:v>Review required</x:v>
      </x:c>
      <x:c r="N694" s="9" t="str">
        <x:v>Concentration not explicit on both saved identities</x:v>
      </x:c>
      <x:c r="O694" s="9" t="str">
        <x:v>https://www.parfumo.com/Perfumes/Loewe/Loewe_pour_Homme_Eau_de_Toilette</x:v>
      </x:c>
      <x:c r="P694" s="9" t="str">
        <x:v>https://www.fragrantica.com/perfume/Loewe/Loewe-Pour-Homme-6295.html</x:v>
      </x:c>
      <x:c r="Q694" s="9" t="str">
        <x:v>https://media.parfumo.com/perfumes/3b/3b729c-loewe-pour-homme-eau-de-toilette-loewe_1200.jpg?width=720&amp;aspect_ratio=1:1</x:v>
      </x:c>
      <x:c r="R694" s="9" t="str">
        <x:v>https://fimgs.net/mdimg/perfume-thumbs/375x500.6295.jpg</x:v>
      </x:c>
      <x:c r="S694" s="9" t="str">
        <x:v>Loewe pour Homme</x:v>
      </x:c>
      <x:c r="T694" s="11" t="str">
        <x:v>1992</x:v>
      </x:c>
      <x:c r="U694" s="10" t="n">
        <x:v>578</x:v>
      </x:c>
      <x:c r="V694" s="14" t="n">
        <x:f>IF(AND(ISNUMBER(G694),G694&gt;0),LOG10(G694)*'Method'!$B$8,"")</x:f>
        <x:v>2.932853755101696</x:v>
      </x:c>
      <x:c r="W694" s="14" t="n">
        <x:f>IF(AND(ISNUMBER(I694),I694&gt;0),LOG10(I694)*'Method'!$B$9,"")</x:f>
        <x:v>2.2389205163562163</x:v>
      </x:c>
      <x:c r="X694" s="10" t="str">
        <x:f>IF(ISNUMBER(J694),SUM(G694,I694),"")</x:f>
      </x:c>
      <x:c r="Y694" s="10" t="str">
        <x:f>IF(ISNUMBER(K694),COUNTIFS($K$7:$K$1929,"&gt;"&amp;K694)+1,"")</x:f>
      </x:c>
      <x:c r="Z694" s="9" t="str"/>
      <x:c r="AA694" s="15" t="n">
        <x:v>46108</x:v>
      </x:c>
      <x:c r="AB694" s="9" t="str">
        <x:v>Unknown</x:v>
      </x:c>
    </x:row>
    <x:row r="695" ht="50" customHeight="1">
      <x:c r="A695" s="10" t="n">
        <x:f>IF(ISNUMBER(F695),RANK(F695,$F$7:$F$1929,0),"")</x:f>
        <x:v>581</x:v>
      </x:c>
      <x:c r="B695" s="9" t="str">
        <x:v>Stéphane Humbert Lucas</x:v>
      </x:c>
      <x:c r="C695" s="9" t="str">
        <x:v>Soleil de Jeddah Mango Kiss</x:v>
      </x:c>
      <x:c r="D695" s="9" t="str">
        <x:v>Not recorded</x:v>
      </x:c>
      <x:c r="E695" s="11" t="n">
        <x:v>2022</x:v>
      </x:c>
      <x:c r="F695" s="13" t="n">
        <x:v>8</x:v>
      </x:c>
      <x:c r="G695" s="10" t="n">
        <x:v>269</x:v>
      </x:c>
      <x:c r="H695" s="12" t="n">
        <x:v>4.19</x:v>
      </x:c>
      <x:c r="I695" s="10" t="n">
        <x:v>966</x:v>
      </x:c>
      <x:c r="J695" s="12" t="str">
        <x:f>IF(AND(M695="URL identity aligns",ISNUMBER(F695),ISNUMBER(H695),G695&gt;0,I695&gt;0,SUM(V695:W695)&gt;0),(F695*V695+((H695-1)/4*10)*W695)/SUM(V695:W695),"")</x:f>
      </x:c>
      <x:c r="K695" s="12" t="str">
        <x:f>IF(ISNUMBER(J695),(X695*J695+'Method'!$B$10*'Method'!$B$11)/(X695+'Method'!$B$10),"")</x:f>
      </x:c>
      <x:c r="L695" s="10" t="str">
        <x:f>IF(ISNUMBER(J695),COUNTIFS($J$7:$J$1929,"&gt;"&amp;J695)+1,"")</x:f>
      </x:c>
      <x:c r="M695" s="9" t="str">
        <x:v>Review required</x:v>
      </x:c>
      <x:c r="N695" s="9" t="str">
        <x:v>Concentration not explicit on both saved identities</x:v>
      </x:c>
      <x:c r="O695" s="9" t="str">
        <x:v>https://www.parfumo.com/Perfumes/Stephane_Humbert_Lucas/soleil-de-jeddah-mango-kiss</x:v>
      </x:c>
      <x:c r="P695" s="9" t="str">
        <x:v>https://www.fragrantica.com/perfume/Stephane-Humbert-Lucas-777/Soleil-de-Jeddah-Mango-Kiss-81913.html</x:v>
      </x:c>
      <x:c r="Q695" s="9" t="str">
        <x:v>https://media.parfumo.com/perfumes/2e/2e4fd8-soleil-de-jeddah-mango-kiss-stephane-humbert-lucas_1200.jpg?width=720&amp;aspect_ratio=1:1</x:v>
      </x:c>
      <x:c r="R695" s="9" t="str">
        <x:v>https://fimgs.net/mdimg/perfume-thumbs/375x500.81913.jpg</x:v>
      </x:c>
      <x:c r="S695" s="9" t="str">
        <x:v>Soleil de Jeddah Mango Kiss</x:v>
      </x:c>
      <x:c r="T695" s="11" t="str">
        <x:v>2022</x:v>
      </x:c>
      <x:c r="U695" s="10" t="n">
        <x:v>1053</x:v>
      </x:c>
      <x:c r="V695" s="14" t="n">
        <x:f>IF(AND(ISNUMBER(G695),G695&gt;0),LOG10(G695)*'Method'!$B$8,"")</x:f>
        <x:v>2.9157027360028915</x:v>
      </x:c>
      <x:c r="W695" s="14" t="n">
        <x:f>IF(AND(ISNUMBER(I695),I695&gt;0),LOG10(I695)*'Method'!$B$9,"")</x:f>
        <x:v>2.387981701132392</x:v>
      </x:c>
      <x:c r="X695" s="10" t="str">
        <x:f>IF(ISNUMBER(J695),SUM(G695,I695),"")</x:f>
      </x:c>
      <x:c r="Y695" s="10" t="str">
        <x:f>IF(ISNUMBER(K695),COUNTIFS($K$7:$K$1929,"&gt;"&amp;K695)+1,"")</x:f>
      </x:c>
      <x:c r="Z695" s="9" t="str"/>
      <x:c r="AA695" s="15" t="n">
        <x:v>46108</x:v>
      </x:c>
      <x:c r="AB695" s="9" t="str">
        <x:v>Unknown</x:v>
      </x:c>
    </x:row>
    <x:row r="696" ht="50" customHeight="1">
      <x:c r="A696" s="10" t="n">
        <x:f>IF(ISNUMBER(F696),RANK(F696,$F$7:$F$1929,0),"")</x:f>
        <x:v>581</x:v>
      </x:c>
      <x:c r="B696" s="9" t="str">
        <x:v>Serge Lutens</x:v>
      </x:c>
      <x:c r="C696" s="9" t="str">
        <x:v>Fumerie turque</x:v>
      </x:c>
      <x:c r="D696" s="9" t="str">
        <x:v>Not recorded</x:v>
      </x:c>
      <x:c r="E696" s="11" t="n">
        <x:v>2003</x:v>
      </x:c>
      <x:c r="F696" s="13" t="n">
        <x:v>8</x:v>
      </x:c>
      <x:c r="G696" s="10" t="n">
        <x:v>259</x:v>
      </x:c>
      <x:c r="H696" s="12" t="n">
        <x:v>4.26</x:v>
      </x:c>
      <x:c r="I696" s="10" t="n">
        <x:v>1655</x:v>
      </x:c>
      <x:c r="J696" s="12" t="str">
        <x:f>IF(AND(M696="URL identity aligns",ISNUMBER(F696),ISNUMBER(H696),G696&gt;0,I696&gt;0,SUM(V696:W696)&gt;0),(F696*V696+((H696-1)/4*10)*W696)/SUM(V696:W696),"")</x:f>
      </x:c>
      <x:c r="K696" s="12" t="str">
        <x:f>IF(ISNUMBER(J696),(X696*J696+'Method'!$B$10*'Method'!$B$11)/(X696+'Method'!$B$10),"")</x:f>
      </x:c>
      <x:c r="L696" s="10" t="str">
        <x:f>IF(ISNUMBER(J696),COUNTIFS($J$7:$J$1929,"&gt;"&amp;J696)+1,"")</x:f>
      </x:c>
      <x:c r="M696" s="9" t="str">
        <x:v>Review required</x:v>
      </x:c>
      <x:c r="N696" s="9" t="str">
        <x:v>Concentration not explicit on both saved identities</x:v>
      </x:c>
      <x:c r="O696" s="9" t="str">
        <x:v>https://www.parfumo.com/Perfumes/Serge_Lutens/Fumerie_Turque</x:v>
      </x:c>
      <x:c r="P696" s="9" t="str">
        <x:v>https://www.fragrantica.com/perfume/Serge-Lutens/Fumerie-Turque-2765.html</x:v>
      </x:c>
      <x:c r="Q696" s="9" t="str">
        <x:v>https://media.parfumo.com/perfumes/bc/bc0c44-fumerie-turque-serge-lutens_1200.jpg?width=720&amp;aspect_ratio=1:1</x:v>
      </x:c>
      <x:c r="R696" s="9" t="str">
        <x:v>https://fimgs.net/mdimg/perfume-thumbs/375x500.2765.jpg</x:v>
      </x:c>
      <x:c r="S696" s="9" t="str">
        <x:v>Fumerie turque</x:v>
      </x:c>
      <x:c r="T696" s="11" t="str">
        <x:v>2003</x:v>
      </x:c>
      <x:c r="U696" s="10" t="n">
        <x:v>550</x:v>
      </x:c>
      <x:c r="V696" s="14" t="n">
        <x:f>IF(AND(ISNUMBER(G696),G696&gt;0),LOG10(G696)*'Method'!$B$8,"")</x:f>
        <x:v>2.8959597168975</x:v>
      </x:c>
      <x:c r="W696" s="14" t="n">
        <x:f>IF(AND(ISNUMBER(I696),I696&gt;0),LOG10(I696)*'Method'!$B$9,"")</x:f>
        <x:v>2.575038398489392</x:v>
      </x:c>
      <x:c r="X696" s="10" t="str">
        <x:f>IF(ISNUMBER(J696),SUM(G696,I696),"")</x:f>
      </x:c>
      <x:c r="Y696" s="10" t="str">
        <x:f>IF(ISNUMBER(K696),COUNTIFS($K$7:$K$1929,"&gt;"&amp;K696)+1,"")</x:f>
      </x:c>
      <x:c r="Z696" s="9" t="str"/>
      <x:c r="AA696" s="15" t="n">
        <x:v>46108</x:v>
      </x:c>
      <x:c r="AB696" s="9" t="str">
        <x:v>Unknown</x:v>
      </x:c>
    </x:row>
    <x:row r="697" ht="50" customHeight="1">
      <x:c r="A697" s="10" t="n">
        <x:f>IF(ISNUMBER(F697),RANK(F697,$F$7:$F$1929,0),"")</x:f>
        <x:v>581</x:v>
      </x:c>
      <x:c r="B697" s="9" t="str">
        <x:v>Lattafa</x:v>
      </x:c>
      <x:c r="C697" s="9" t="str">
        <x:v>Khamrah Dukhan خمرة</x:v>
      </x:c>
      <x:c r="D697" s="9" t="str">
        <x:v>Parfum</x:v>
      </x:c>
      <x:c r="E697" s="11" t="n">
        <x:v>2025</x:v>
      </x:c>
      <x:c r="F697" s="13" t="n">
        <x:v>8</x:v>
      </x:c>
      <x:c r="G697" s="10" t="n">
        <x:v>258</x:v>
      </x:c>
      <x:c r="H697" s="12" t="n">
        <x:v>4.26</x:v>
      </x:c>
      <x:c r="I697" s="10" t="n">
        <x:v>1815</x:v>
      </x:c>
      <x:c r="J697" s="12" t="str">
        <x:f>IF(AND(M697="URL identity aligns",ISNUMBER(F697),ISNUMBER(H697),G697&gt;0,I697&gt;0,SUM(V697:W697)&gt;0),(F697*V697+((H697-1)/4*10)*W697)/SUM(V697:W697),"")</x:f>
      </x:c>
      <x:c r="K697" s="12" t="str">
        <x:f>IF(ISNUMBER(J697),(X697*J697+'Method'!$B$10*'Method'!$B$11)/(X697+'Method'!$B$10),"")</x:f>
      </x:c>
      <x:c r="L697" s="10" t="str">
        <x:f>IF(ISNUMBER(J697),COUNTIFS($J$7:$J$1929,"&gt;"&amp;J697)+1,"")</x:f>
      </x:c>
      <x:c r="M697" s="9" t="str">
        <x:v>Review required</x:v>
      </x:c>
      <x:c r="N697" s="9" t="str">
        <x:v>Brand differs between product URLs; Concentration not explicit on both saved identities</x:v>
      </x:c>
      <x:c r="O697" s="9" t="str">
        <x:v>https://www.parfumo.com/Perfumes/Lattafa/khamrah-dukhan</x:v>
      </x:c>
      <x:c r="P697" s="9" t="str">
        <x:v>https://www.fragrantica.com/perfume/Lattafa-Perfumes/Khamrah-Dukhan-104529.html</x:v>
      </x:c>
      <x:c r="Q697" s="9" t="str">
        <x:v>https://media.parfumo.com/perfumes/20/20ff3d_khamrah-dukhan-lattafa_1200.jpg?width=720&amp;aspect_ratio=1:1</x:v>
      </x:c>
      <x:c r="R697" s="9" t="str">
        <x:v>https://fimgs.net/mdimg/perfume-thumbs/375x500.104529.jpg</x:v>
      </x:c>
      <x:c r="S697" s="9" t="str">
        <x:v>Khamrah Dukhan خمرة</x:v>
      </x:c>
      <x:c r="T697" s="11" t="str">
        <x:v>2025</x:v>
      </x:c>
      <x:c r="U697" s="10" t="n">
        <x:v>287</x:v>
      </x:c>
      <x:c r="V697" s="14" t="n">
        <x:f>IF(AND(ISNUMBER(G697),G697&gt;0),LOG10(G697)*'Method'!$B$8,"")</x:f>
        <x:v>2.893943647155876</x:v>
      </x:c>
      <x:c r="W697" s="14" t="n">
        <x:f>IF(AND(ISNUMBER(I697),I697&gt;0),LOG10(I697)*'Method'!$B$9,"")</x:f>
        <x:v>2.607101303497704</x:v>
      </x:c>
      <x:c r="X697" s="10" t="str">
        <x:f>IF(ISNUMBER(J697),SUM(G697,I697),"")</x:f>
      </x:c>
      <x:c r="Y697" s="10" t="str">
        <x:f>IF(ISNUMBER(K697),COUNTIFS($K$7:$K$1929,"&gt;"&amp;K697)+1,"")</x:f>
      </x:c>
      <x:c r="Z697" s="9" t="str"/>
      <x:c r="AA697" s="15" t="n">
        <x:v>46108</x:v>
      </x:c>
      <x:c r="AB697" s="9" t="str">
        <x:v>Unknown</x:v>
      </x:c>
    </x:row>
    <x:row r="698" ht="50" customHeight="1">
      <x:c r="A698" s="10" t="n">
        <x:f>IF(ISNUMBER(F698),RANK(F698,$F$7:$F$1929,0),"")</x:f>
        <x:v>581</x:v>
      </x:c>
      <x:c r="B698" s="9" t="str">
        <x:v>Loewe</x:v>
      </x:c>
      <x:c r="C698" s="9" t="str">
        <x:v>Esencia</x:v>
      </x:c>
      <x:c r="D698" s="9" t="str">
        <x:v>Eau de Toilette</x:v>
      </x:c>
      <x:c r="E698" s="11" t="n">
        <x:v>1988</x:v>
      </x:c>
      <x:c r="F698" s="13" t="n">
        <x:v>8</x:v>
      </x:c>
      <x:c r="G698" s="10" t="n">
        <x:v>252</x:v>
      </x:c>
      <x:c r="H698" s="12" t="n">
        <x:v>4.22</x:v>
      </x:c>
      <x:c r="I698" s="10" t="n">
        <x:v>1364</x:v>
      </x:c>
      <x:c r="J698" s="12" t="str">
        <x:f>IF(AND(M698="URL identity aligns",ISNUMBER(F698),ISNUMBER(H698),G698&gt;0,I698&gt;0,SUM(V698:W698)&gt;0),(F698*V698+((H698-1)/4*10)*W698)/SUM(V698:W698),"")</x:f>
      </x:c>
      <x:c r="K698" s="12" t="str">
        <x:f>IF(ISNUMBER(J698),(X698*J698+'Method'!$B$10*'Method'!$B$11)/(X698+'Method'!$B$10),"")</x:f>
      </x:c>
      <x:c r="L698" s="10" t="str">
        <x:f>IF(ISNUMBER(J698),COUNTIFS($J$7:$J$1929,"&gt;"&amp;J698)+1,"")</x:f>
      </x:c>
      <x:c r="M698" s="9" t="str">
        <x:v>Review required</x:v>
      </x:c>
      <x:c r="N698" s="9" t="str">
        <x:v>Product, variant, gender or year terms differ between URLs; Concentration not explicit on both saved identities</x:v>
      </x:c>
      <x:c r="O698" s="9" t="str">
        <x:v>https://www.parfumo.com/Perfumes/Loewe/Esencia_Eau_de_Toilette</x:v>
      </x:c>
      <x:c r="P698" s="9" t="str">
        <x:v>https://www.fragrantica.com/perfume/Loewe/Esencia-pour-Homme-6291.html</x:v>
      </x:c>
      <x:c r="Q698" s="9" t="str">
        <x:v>https://media.parfumo.com/perfumes/32/325369-esencia-eau-de-toilette-loewe_1200.jpg?width=720&amp;aspect_ratio=1:1</x:v>
      </x:c>
      <x:c r="R698" s="9" t="str">
        <x:v>https://fimgs.net/mdimg/perfume-thumbs/375x500.6291.jpg</x:v>
      </x:c>
      <x:c r="S698" s="9" t="str">
        <x:v>Esencia</x:v>
      </x:c>
      <x:c r="T698" s="11" t="str">
        <x:v>1988</x:v>
      </x:c>
      <x:c r="U698" s="10" t="n">
        <x:v>200</x:v>
      </x:c>
      <x:c r="V698" s="14" t="n">
        <x:f>IF(AND(ISNUMBER(G698),G698&gt;0),LOG10(G698)*'Method'!$B$8,"")</x:f>
        <x:v>2.881680648937848</x:v>
      </x:c>
      <x:c r="W698" s="14" t="n">
        <x:f>IF(AND(ISNUMBER(I698),I698&gt;0),LOG10(I698)*'Method'!$B$9,"")</x:f>
        <x:v>2.507851496256368</x:v>
      </x:c>
      <x:c r="X698" s="10" t="str">
        <x:f>IF(ISNUMBER(J698),SUM(G698,I698),"")</x:f>
      </x:c>
      <x:c r="Y698" s="10" t="str">
        <x:f>IF(ISNUMBER(K698),COUNTIFS($K$7:$K$1929,"&gt;"&amp;K698)+1,"")</x:f>
      </x:c>
      <x:c r="Z698" s="9" t="str"/>
      <x:c r="AA698" s="15" t="n">
        <x:v>46108</x:v>
      </x:c>
      <x:c r="AB698" s="9" t="str">
        <x:v>Unknown</x:v>
      </x:c>
    </x:row>
    <x:row r="699" ht="50" customHeight="1">
      <x:c r="A699" s="10" t="n">
        <x:f>IF(ISNUMBER(F699),RANK(F699,$F$7:$F$1929,0),"")</x:f>
        <x:v>581</x:v>
      </x:c>
      <x:c r="B699" s="9" t="str">
        <x:v>Bond No. 9</x:v>
      </x:c>
      <x:c r="C699" s="9" t="str">
        <x:v>Greenwich Village</x:v>
      </x:c>
      <x:c r="D699" s="9" t="str">
        <x:v>Not recorded</x:v>
      </x:c>
      <x:c r="E699" s="11" t="n">
        <x:v>2019</x:v>
      </x:c>
      <x:c r="F699" s="13" t="n">
        <x:v>8</x:v>
      </x:c>
      <x:c r="G699" s="10" t="n">
        <x:v>251</x:v>
      </x:c>
      <x:c r="H699" s="12" t="n">
        <x:v>4.25</x:v>
      </x:c>
      <x:c r="I699" s="10" t="n">
        <x:v>1707</x:v>
      </x:c>
      <x:c r="J699" s="12" t="str">
        <x:f>IF(AND(M699="URL identity aligns",ISNUMBER(F699),ISNUMBER(H699),G699&gt;0,I699&gt;0,SUM(V699:W699)&gt;0),(F699*V699+((H699-1)/4*10)*W699)/SUM(V699:W699),"")</x:f>
      </x:c>
      <x:c r="K699" s="12" t="str">
        <x:f>IF(ISNUMBER(J699),(X699*J699+'Method'!$B$10*'Method'!$B$11)/(X699+'Method'!$B$10),"")</x:f>
      </x:c>
      <x:c r="L699" s="10" t="str">
        <x:f>IF(ISNUMBER(J699),COUNTIFS($J$7:$J$1929,"&gt;"&amp;J699)+1,"")</x:f>
      </x:c>
      <x:c r="M699" s="9" t="str">
        <x:v>Review required</x:v>
      </x:c>
      <x:c r="N699" s="9" t="str">
        <x:v>Concentration not explicit on both saved identities</x:v>
      </x:c>
      <x:c r="O699" s="9" t="str">
        <x:v>https://www.parfumo.com/Perfumes/Bond_No_9/Greenwich_Village</x:v>
      </x:c>
      <x:c r="P699" s="9" t="str">
        <x:v>https://www.fragrantica.com/perfume/Bond-No-9/Greenwich-Village-54157.html</x:v>
      </x:c>
      <x:c r="Q699" s="9" t="str">
        <x:v>https://media.parfumo.com/perfumes/51/51a937-greenwich-village-bond-no-9_1200.jpg?width=720&amp;aspect_ratio=1:1</x:v>
      </x:c>
      <x:c r="R699" s="9" t="str">
        <x:v>https://fimgs.net/mdimg/perfume-thumbs/375x500.54157.jpg</x:v>
      </x:c>
      <x:c r="S699" s="9" t="str">
        <x:v>Greenwich Village</x:v>
      </x:c>
      <x:c r="T699" s="11" t="str">
        <x:v>2019</x:v>
      </x:c>
      <x:c r="U699" s="10" t="n">
        <x:v>767</x:v>
      </x:c>
      <x:c r="V699" s="14" t="n">
        <x:f>IF(AND(ISNUMBER(G699),G699&gt;0),LOG10(G699)*'Method'!$B$8,"")</x:f>
        <x:v>2.879608465777248</x:v>
      </x:c>
      <x:c r="W699" s="14" t="n">
        <x:f>IF(AND(ISNUMBER(I699),I699&gt;0),LOG10(I699)*'Method'!$B$9,"")</x:f>
        <x:v>2.585786816891784</x:v>
      </x:c>
      <x:c r="X699" s="10" t="str">
        <x:f>IF(ISNUMBER(J699),SUM(G699,I699),"")</x:f>
      </x:c>
      <x:c r="Y699" s="10" t="str">
        <x:f>IF(ISNUMBER(K699),COUNTIFS($K$7:$K$1929,"&gt;"&amp;K699)+1,"")</x:f>
      </x:c>
      <x:c r="Z699" s="9" t="str"/>
      <x:c r="AA699" s="15" t="n">
        <x:v>46108</x:v>
      </x:c>
      <x:c r="AB699" s="9" t="str">
        <x:v>Unknown</x:v>
      </x:c>
    </x:row>
    <x:row r="700" ht="50" customHeight="1">
      <x:c r="A700" s="10" t="n">
        <x:f>IF(ISNUMBER(F700),RANK(F700,$F$7:$F$1929,0),"")</x:f>
        <x:v>581</x:v>
      </x:c>
      <x:c r="B700" s="9" t="str">
        <x:v>Lattafa</x:v>
      </x:c>
      <x:c r="C700" s="9" t="str">
        <x:v>Al Noble Ameer</x:v>
      </x:c>
      <x:c r="D700" s="9" t="str">
        <x:v>Parfum</x:v>
      </x:c>
      <x:c r="E700" s="11" t="n">
        <x:v>2022</x:v>
      </x:c>
      <x:c r="F700" s="13" t="n">
        <x:v>8</x:v>
      </x:c>
      <x:c r="G700" s="10" t="n">
        <x:v>247</x:v>
      </x:c>
      <x:c r="H700" s="12" t="n">
        <x:v>4.2</x:v>
      </x:c>
      <x:c r="I700" s="10" t="n">
        <x:v>494</x:v>
      </x:c>
      <x:c r="J700" s="12" t="str">
        <x:f>IF(AND(M700="URL identity aligns",ISNUMBER(F700),ISNUMBER(H700),G700&gt;0,I700&gt;0,SUM(V700:W700)&gt;0),(F700*V700+((H700-1)/4*10)*W700)/SUM(V700:W700),"")</x:f>
      </x:c>
      <x:c r="K700" s="12" t="str">
        <x:f>IF(ISNUMBER(J700),(X700*J700+'Method'!$B$10*'Method'!$B$11)/(X700+'Method'!$B$10),"")</x:f>
      </x:c>
      <x:c r="L700" s="10" t="str">
        <x:f>IF(ISNUMBER(J700),COUNTIFS($J$7:$J$1929,"&gt;"&amp;J700)+1,"")</x:f>
      </x:c>
      <x:c r="M700" s="9" t="str">
        <x:v>Review required</x:v>
      </x:c>
      <x:c r="N700" s="9" t="str">
        <x:v>Brand differs between product URLs; Product, variant, gender or year terms differ between URLs; Concentration not explicit on both saved identities</x:v>
      </x:c>
      <x:c r="O700" s="9" t="str">
        <x:v>https://www.parfumo.com/Perfumes/Lattafa/al-noble-ameer</x:v>
      </x:c>
      <x:c r="P700" s="9" t="str">
        <x:v>https://www.fragrantica.com/perfume/Lattafa-Perfumes/Ameer-82794.html</x:v>
      </x:c>
      <x:c r="Q700" s="9" t="str">
        <x:v>https://media.parfumo.com/perfumes/c8/c86954-al-noble-ameer-lattafa_1200.jpg?width=720&amp;aspect_ratio=1:1</x:v>
      </x:c>
      <x:c r="R700" s="9" t="str">
        <x:v>https://fimgs.net/mdimg/perfume-thumbs/375x500.82794.jpg</x:v>
      </x:c>
      <x:c r="S700" s="9" t="str">
        <x:v>Al Noble Ameer</x:v>
      </x:c>
      <x:c r="T700" s="11" t="str">
        <x:v>2022</x:v>
      </x:c>
      <x:c r="U700" s="10" t="n">
        <x:v>1919</x:v>
      </x:c>
      <x:c r="V700" s="14" t="n">
        <x:f>IF(AND(ISNUMBER(G700),G700&gt;0),LOG10(G700)*'Method'!$B$8,"")</x:f>
        <x:v>2.8712363439116038</x:v>
      </x:c>
      <x:c r="W700" s="14" t="n">
        <x:f>IF(AND(ISNUMBER(I700),I700&gt;0),LOG10(I700)*'Method'!$B$9,"")</x:f>
        <x:v>2.1549815591389203</x:v>
      </x:c>
      <x:c r="X700" s="10" t="str">
        <x:f>IF(ISNUMBER(J700),SUM(G700,I700),"")</x:f>
      </x:c>
      <x:c r="Y700" s="10" t="str">
        <x:f>IF(ISNUMBER(K700),COUNTIFS($K$7:$K$1929,"&gt;"&amp;K700)+1,"")</x:f>
      </x:c>
      <x:c r="Z700" s="9" t="str"/>
      <x:c r="AA700" s="15" t="n">
        <x:v>46108</x:v>
      </x:c>
      <x:c r="AB700" s="9" t="str">
        <x:v>Unknown</x:v>
      </x:c>
    </x:row>
    <x:row r="701" ht="50" customHeight="1">
      <x:c r="A701" s="10" t="n">
        <x:f>IF(ISNUMBER(F701),RANK(F701,$F$7:$F$1929,0),"")</x:f>
        <x:v>581</x:v>
      </x:c>
      <x:c r="B701" s="9" t="str">
        <x:v>Penhaligon’s</x:v>
      </x:c>
      <x:c r="C701" s="9" t="str">
        <x:v>Roaring Radcliff</x:v>
      </x:c>
      <x:c r="D701" s="9" t="str">
        <x:v>Not recorded</x:v>
      </x:c>
      <x:c r="E701" s="11" t="n">
        <x:v>2017</x:v>
      </x:c>
      <x:c r="F701" s="13" t="n">
        <x:v>8</x:v>
      </x:c>
      <x:c r="G701" s="10" t="n">
        <x:v>238</x:v>
      </x:c>
      <x:c r="H701" s="12" t="n">
        <x:v>4.36</x:v>
      </x:c>
      <x:c r="I701" s="10" t="n">
        <x:v>700</x:v>
      </x:c>
      <x:c r="J701" s="12" t="str">
        <x:f>IF(AND(M701="URL identity aligns",ISNUMBER(F701),ISNUMBER(H701),G701&gt;0,I701&gt;0,SUM(V701:W701)&gt;0),(F701*V701+((H701-1)/4*10)*W701)/SUM(V701:W701),"")</x:f>
      </x:c>
      <x:c r="K701" s="12" t="str">
        <x:f>IF(ISNUMBER(J701),(X701*J701+'Method'!$B$10*'Method'!$B$11)/(X701+'Method'!$B$10),"")</x:f>
      </x:c>
      <x:c r="L701" s="10" t="str">
        <x:f>IF(ISNUMBER(J701),COUNTIFS($J$7:$J$1929,"&gt;"&amp;J701)+1,"")</x:f>
      </x:c>
      <x:c r="M701" s="9" t="str">
        <x:v>Review required</x:v>
      </x:c>
      <x:c r="N701" s="9" t="str">
        <x:v>Brand differs between product URLs; Export brand differs from Parfumo URL; Concentration not explicit on both saved identities</x:v>
      </x:c>
      <x:c r="O701" s="9" t="str">
        <x:v>https://www.parfumo.com/Perfumes/Penhaligons/roaring-radcliff</x:v>
      </x:c>
      <x:c r="P701" s="9" t="str">
        <x:v>https://www.fragrantica.com/perfume/Penhaligon-s/Roaring-Radcliff-43037.html</x:v>
      </x:c>
      <x:c r="Q701" s="9" t="str">
        <x:v>https://media.parfumo.com/perfumes/7f/7fd227-roaring-radcliff-penhaligon-s_1200.jpg?width=720&amp;aspect_ratio=1:1</x:v>
      </x:c>
      <x:c r="R701" s="9" t="str">
        <x:v>https://fimgs.net/mdimg/perfume-thumbs/375x500.43037.jpg</x:v>
      </x:c>
      <x:c r="S701" s="9" t="str">
        <x:v>Roaring Radcliff Penhaligon's</x:v>
      </x:c>
      <x:c r="T701" s="11" t="str">
        <x:v>2017</x:v>
      </x:c>
      <x:c r="U701" s="10" t="n">
        <x:v>1684</x:v>
      </x:c>
      <x:c r="V701" s="14" t="n">
        <x:f>IF(AND(ISNUMBER(G701),G701&gt;0),LOG10(G701)*'Method'!$B$8,"")</x:f>
        <x:v>2.851892348467812</x:v>
      </x:c>
      <x:c r="W701" s="14" t="n">
        <x:f>IF(AND(ISNUMBER(I701),I701&gt;0),LOG10(I701)*'Method'!$B$9,"")</x:f>
        <x:v>2.276078432011408</x:v>
      </x:c>
      <x:c r="X701" s="10" t="str">
        <x:f>IF(ISNUMBER(J701),SUM(G701,I701),"")</x:f>
      </x:c>
      <x:c r="Y701" s="10" t="str">
        <x:f>IF(ISNUMBER(K701),COUNTIFS($K$7:$K$1929,"&gt;"&amp;K701)+1,"")</x:f>
      </x:c>
      <x:c r="Z701" s="9" t="str">
        <x:v>Removed repeated brand suffix from display name</x:v>
      </x:c>
      <x:c r="AA701" s="15" t="n">
        <x:v>46108</x:v>
      </x:c>
      <x:c r="AB701" s="9" t="str">
        <x:v>Unknown</x:v>
      </x:c>
    </x:row>
    <x:row r="702" ht="50" customHeight="1">
      <x:c r="A702" s="10" t="n">
        <x:f>IF(ISNUMBER(F702),RANK(F702,$F$7:$F$1929,0),"")</x:f>
        <x:v>581</x:v>
      </x:c>
      <x:c r="B702" s="9" t="str">
        <x:v>Mancera</x:v>
      </x:c>
      <x:c r="C702" s="9" t="str">
        <x:v>Vetiver Sensuel</x:v>
      </x:c>
      <x:c r="D702" s="9" t="str">
        <x:v>Not recorded</x:v>
      </x:c>
      <x:c r="E702" s="11" t="n">
        <x:v>2020</x:v>
      </x:c>
      <x:c r="F702" s="13" t="n">
        <x:v>8</x:v>
      </x:c>
      <x:c r="G702" s="10" t="n">
        <x:v>229</x:v>
      </x:c>
      <x:c r="H702" s="12" t="n">
        <x:v>4.17</x:v>
      </x:c>
      <x:c r="I702" s="10" t="n">
        <x:v>1194</x:v>
      </x:c>
      <x:c r="J702" s="12" t="str">
        <x:f>IF(AND(M702="URL identity aligns",ISNUMBER(F702),ISNUMBER(H702),G702&gt;0,I702&gt;0,SUM(V702:W702)&gt;0),(F702*V702+((H702-1)/4*10)*W702)/SUM(V702:W702),"")</x:f>
      </x:c>
      <x:c r="K702" s="12" t="str">
        <x:f>IF(ISNUMBER(J702),(X702*J702+'Method'!$B$10*'Method'!$B$11)/(X702+'Method'!$B$10),"")</x:f>
      </x:c>
      <x:c r="L702" s="10" t="str">
        <x:f>IF(ISNUMBER(J702),COUNTIFS($J$7:$J$1929,"&gt;"&amp;J702)+1,"")</x:f>
      </x:c>
      <x:c r="M702" s="9" t="str">
        <x:v>Review required</x:v>
      </x:c>
      <x:c r="N702" s="9" t="str">
        <x:v>Concentration not explicit on both saved identities</x:v>
      </x:c>
      <x:c r="O702" s="9" t="str">
        <x:v>https://www.parfumo.com/Perfumes/Mancera/vetiver-sensuel</x:v>
      </x:c>
      <x:c r="P702" s="9" t="str">
        <x:v>https://www.fragrantica.com/perfume/Mancera/Vetiver-Sensuel-61046.html</x:v>
      </x:c>
      <x:c r="Q702" s="9" t="str">
        <x:v>https://media.parfumo.com/perfumes/aa/aa170d-vetiver-sensuel-mancera_1200.jpg?width=720&amp;aspect_ratio=1:1</x:v>
      </x:c>
      <x:c r="R702" s="9" t="str">
        <x:v>https://fimgs.net/mdimg/perfume-thumbs/375x500.61046.jpg</x:v>
      </x:c>
      <x:c r="S702" s="9" t="str">
        <x:v>Vetiver Sensuel</x:v>
      </x:c>
      <x:c r="T702" s="11" t="str">
        <x:v>2020</x:v>
      </x:c>
      <x:c r="U702" s="10" t="n">
        <x:v>1412</x:v>
      </x:c>
      <x:c r="V702" s="14" t="n">
        <x:f>IF(AND(ISNUMBER(G702),G702&gt;0),LOG10(G702)*'Method'!$B$8,"")</x:f>
        <x:v>2.831802578807868</x:v>
      </x:c>
      <x:c r="W702" s="14" t="n">
        <x:f>IF(AND(ISNUMBER(I702),I702&gt;0),LOG10(I702)*'Method'!$B$9,"")</x:f>
        <x:v>2.46160346143468</x:v>
      </x:c>
      <x:c r="X702" s="10" t="str">
        <x:f>IF(ISNUMBER(J702),SUM(G702,I702),"")</x:f>
      </x:c>
      <x:c r="Y702" s="10" t="str">
        <x:f>IF(ISNUMBER(K702),COUNTIFS($K$7:$K$1929,"&gt;"&amp;K702)+1,"")</x:f>
      </x:c>
      <x:c r="Z702" s="9" t="str"/>
      <x:c r="AA702" s="15" t="n">
        <x:v>46108</x:v>
      </x:c>
      <x:c r="AB702" s="9" t="str">
        <x:v>Unknown</x:v>
      </x:c>
    </x:row>
    <x:row r="703" ht="50" customHeight="1">
      <x:c r="A703" s="10" t="n">
        <x:f>IF(ISNUMBER(F703),RANK(F703,$F$7:$F$1929,0),"")</x:f>
        <x:v>581</x:v>
      </x:c>
      <x:c r="B703" s="9" t="str">
        <x:v>Diptyque</x:v>
      </x:c>
      <x:c r="C703" s="9" t="str">
        <x:v>34 Boulevard Saint Germain</x:v>
      </x:c>
      <x:c r="D703" s="9" t="str">
        <x:v>Eau de Parfum</x:v>
      </x:c>
      <x:c r="E703" s="11" t="n">
        <x:v>2018</x:v>
      </x:c>
      <x:c r="F703" s="13" t="n">
        <x:v>8</x:v>
      </x:c>
      <x:c r="G703" s="10" t="n">
        <x:v>220</x:v>
      </x:c>
      <x:c r="H703" s="12" t="n">
        <x:v>4.21</x:v>
      </x:c>
      <x:c r="I703" s="10" t="n">
        <x:v>644</x:v>
      </x:c>
      <x:c r="J703" s="12" t="n">
        <x:f>IF(AND(M703="URL identity aligns",ISNUMBER(F703),ISNUMBER(H703),G703&gt;0,I703&gt;0,SUM(V703:W703)&gt;0),(F703*V703+((H703-1)/4*10)*W703)/SUM(V703:W703),"")</x:f>
        <x:v>8.011106670745423</x:v>
      </x:c>
      <x:c r="K703" s="12" t="n">
        <x:f>IF(ISNUMBER(J703),(X703*J703+'Method'!$B$10*'Method'!$B$11)/(X703+'Method'!$B$10),"")</x:f>
        <x:v>7.934756936113622</x:v>
      </x:c>
      <x:c r="L703" s="10" t="n">
        <x:f>IF(ISNUMBER(J703),COUNTIFS($J$7:$J$1929,"&gt;"&amp;J703)+1,"")</x:f>
        <x:v>77</x:v>
      </x:c>
      <x:c r="M703" s="9" t="str">
        <x:v>URL identity aligns</x:v>
      </x:c>
      <x:c r="N703" s="9" t="str">
        <x:v>Brand, name tokens and concentration agree in saved URLs</x:v>
      </x:c>
      <x:c r="O703" s="9" t="str">
        <x:v>https://www.parfumo.com/Perfumes/Diptyque/34_Boulevard_Saint_Germain_Eau_de_Parfum</x:v>
      </x:c>
      <x:c r="P703" s="9" t="str">
        <x:v>https://www.fragrantica.com/perfume/Diptyque/34-Boulevard-Saint-Germain-Eau-de-Parfum-51383.html</x:v>
      </x:c>
      <x:c r="Q703" s="9" t="str">
        <x:v>https://media.parfumo.com/perfumes/5a/5a9459-34-boulevard-saint-germain-eau-de-parfum-diptyque_1200.jpg?width=720&amp;aspect_ratio=1:1</x:v>
      </x:c>
      <x:c r="R703" s="9" t="str">
        <x:v>https://fimgs.net/mdimg/perfume-thumbs/375x500.51383.jpg</x:v>
      </x:c>
      <x:c r="S703" s="9" t="str">
        <x:v>34 Boulevard Saint Germain</x:v>
      </x:c>
      <x:c r="T703" s="11" t="str">
        <x:v>2018</x:v>
      </x:c>
      <x:c r="U703" s="10" t="n">
        <x:v>1799</x:v>
      </x:c>
      <x:c r="V703" s="14" t="n">
        <x:f>IF(AND(ISNUMBER(G703),G703&gt;0),LOG10(G703)*'Method'!$B$8,"")</x:f>
        <x:v>2.810907216986652</x:v>
      </x:c>
      <x:c r="W703" s="14" t="n">
        <x:f>IF(AND(ISNUMBER(I703),I703&gt;0),LOG10(I703)*'Method'!$B$9,"")</x:f>
        <x:v>2.247108693887848</x:v>
      </x:c>
      <x:c r="X703" s="10" t="n">
        <x:f>IF(ISNUMBER(J703),SUM(G703,I703),"")</x:f>
        <x:v>864</x:v>
      </x:c>
      <x:c r="Y703" s="10" t="n">
        <x:f>IF(ISNUMBER(K703),COUNTIFS($K$7:$K$1929,"&gt;"&amp;K703)+1,"")</x:f>
        <x:v>75</x:v>
      </x:c>
      <x:c r="Z703" s="9" t="str"/>
      <x:c r="AA703" s="15" t="n">
        <x:v>46108</x:v>
      </x:c>
      <x:c r="AB703" s="9" t="str">
        <x:v>Unknown</x:v>
      </x:c>
    </x:row>
    <x:row r="704" ht="50" customHeight="1">
      <x:c r="A704" s="10" t="n">
        <x:f>IF(ISNUMBER(F704),RANK(F704,$F$7:$F$1929,0),"")</x:f>
        <x:v>581</x:v>
      </x:c>
      <x:c r="B704" s="9" t="str">
        <x:v>Yves Saint Laurent</x:v>
      </x:c>
      <x:c r="C704" s="9" t="str">
        <x:v>Jazz</x:v>
      </x:c>
      <x:c r="D704" s="9" t="str">
        <x:v>Eau de Toilette</x:v>
      </x:c>
      <x:c r="E704" s="11" t="n">
        <x:v>1988</x:v>
      </x:c>
      <x:c r="F704" s="13" t="n">
        <x:v>8</x:v>
      </x:c>
      <x:c r="G704" s="10" t="n">
        <x:v>220</x:v>
      </x:c>
      <x:c r="H704" s="12" t="n">
        <x:v>4.13</x:v>
      </x:c>
      <x:c r="I704" s="10" t="n">
        <x:v>1697</x:v>
      </x:c>
      <x:c r="J704" s="12" t="str">
        <x:f>IF(AND(M704="URL identity aligns",ISNUMBER(F704),ISNUMBER(H704),G704&gt;0,I704&gt;0,SUM(V704:W704)&gt;0),(F704*V704+((H704-1)/4*10)*W704)/SUM(V704:W704),"")</x:f>
      </x:c>
      <x:c r="K704" s="12" t="str">
        <x:f>IF(ISNUMBER(J704),(X704*J704+'Method'!$B$10*'Method'!$B$11)/(X704+'Method'!$B$10),"")</x:f>
      </x:c>
      <x:c r="L704" s="10" t="str">
        <x:f>IF(ISNUMBER(J704),COUNTIFS($J$7:$J$1929,"&gt;"&amp;J704)+1,"")</x:f>
      </x:c>
      <x:c r="M704" s="9" t="str">
        <x:v>Review required</x:v>
      </x:c>
      <x:c r="N704" s="9" t="str">
        <x:v>Product, variant, gender or year terms differ between URLs; Concentration not explicit on both saved identities</x:v>
      </x:c>
      <x:c r="O704" s="9" t="str">
        <x:v>https://www.parfumo.com/Perfumes/Yves_Saint_Laurent/Jazz_1988_Eau_de_Toilette</x:v>
      </x:c>
      <x:c r="P704" s="9" t="str">
        <x:v>https://www.fragrantica.com/perfume/Yves-Saint-Laurent/Jazz-2539.html</x:v>
      </x:c>
      <x:c r="Q704" s="9" t="str">
        <x:v>https://media.parfumo.com/perfumes/f9/f94d89-jazz-1988-eau-de-toilette-yves-saint-laurent_1200.jpg?width=720&amp;aspect_ratio=1:1</x:v>
      </x:c>
      <x:c r="R704" s="9" t="str">
        <x:v>https://fimgs.net/mdimg/perfume-thumbs/375x500.2539.jpg</x:v>
      </x:c>
      <x:c r="S704" s="9" t="str">
        <x:v>Jazz</x:v>
      </x:c>
      <x:c r="T704" s="11" t="str">
        <x:v>1988</x:v>
      </x:c>
      <x:c r="U704" s="10" t="n">
        <x:v>1710</x:v>
      </x:c>
      <x:c r="V704" s="14" t="n">
        <x:f>IF(AND(ISNUMBER(G704),G704&gt;0),LOG10(G704)*'Method'!$B$8,"")</x:f>
        <x:v>2.810907216986652</x:v>
      </x:c>
      <x:c r="W704" s="14" t="n">
        <x:f>IF(AND(ISNUMBER(I704),I704&gt;0),LOG10(I704)*'Method'!$B$9,"")</x:f>
        <x:v>2.583745473854144</x:v>
      </x:c>
      <x:c r="X704" s="10" t="str">
        <x:f>IF(ISNUMBER(J704),SUM(G704,I704),"")</x:f>
      </x:c>
      <x:c r="Y704" s="10" t="str">
        <x:f>IF(ISNUMBER(K704),COUNTIFS($K$7:$K$1929,"&gt;"&amp;K704)+1,"")</x:f>
      </x:c>
      <x:c r="Z704" s="9" t="str"/>
      <x:c r="AA704" s="15" t="n">
        <x:v>46108</x:v>
      </x:c>
      <x:c r="AB704" s="9" t="str">
        <x:v>Unknown</x:v>
      </x:c>
    </x:row>
    <x:row r="705" ht="50" customHeight="1">
      <x:c r="A705" s="10" t="n">
        <x:f>IF(ISNUMBER(F705),RANK(F705,$F$7:$F$1929,0),"")</x:f>
        <x:v>581</x:v>
      </x:c>
      <x:c r="B705" s="9" t="str">
        <x:v>Mind Games</x:v>
      </x:c>
      <x:c r="C705" s="9" t="str">
        <x:v>J'Adoube</x:v>
      </x:c>
      <x:c r="D705" s="9" t="str">
        <x:v>Not recorded</x:v>
      </x:c>
      <x:c r="E705" s="11" t="n">
        <x:v>2022</x:v>
      </x:c>
      <x:c r="F705" s="13" t="n">
        <x:v>8</x:v>
      </x:c>
      <x:c r="G705" s="10" t="n">
        <x:v>207</x:v>
      </x:c>
      <x:c r="H705" s="12" t="n">
        <x:v>4.16</x:v>
      </x:c>
      <x:c r="I705" s="10" t="n">
        <x:v>720</x:v>
      </x:c>
      <x:c r="J705" s="12" t="str">
        <x:f>IF(AND(M705="URL identity aligns",ISNUMBER(F705),ISNUMBER(H705),G705&gt;0,I705&gt;0,SUM(V705:W705)&gt;0),(F705*V705+((H705-1)/4*10)*W705)/SUM(V705:W705),"")</x:f>
      </x:c>
      <x:c r="K705" s="12" t="str">
        <x:f>IF(ISNUMBER(J705),(X705*J705+'Method'!$B$10*'Method'!$B$11)/(X705+'Method'!$B$10),"")</x:f>
      </x:c>
      <x:c r="L705" s="10" t="str">
        <x:f>IF(ISNUMBER(J705),COUNTIFS($J$7:$J$1929,"&gt;"&amp;J705)+1,"")</x:f>
      </x:c>
      <x:c r="M705" s="9" t="str">
        <x:v>Review required</x:v>
      </x:c>
      <x:c r="N705" s="9" t="str">
        <x:v>Concentration not explicit on both saved identities</x:v>
      </x:c>
      <x:c r="O705" s="9" t="str">
        <x:v>https://www.parfumo.com/Perfumes/mind-games/j-adoube</x:v>
      </x:c>
      <x:c r="P705" s="9" t="str">
        <x:v>https://www.fragrantica.com/perfume/Mind-Games/J-adoube-76713.html</x:v>
      </x:c>
      <x:c r="Q705" s="9" t="str">
        <x:v>https://media.parfumo.com/perfumes/d4/d4e088-j-adoube-mind-games_1200.jpg?width=720&amp;aspect_ratio=1:1</x:v>
      </x:c>
      <x:c r="R705" s="9" t="str">
        <x:v>https://fimgs.net/mdimg/perfume-thumbs/375x500.76713.jpg</x:v>
      </x:c>
      <x:c r="S705" s="9" t="str">
        <x:v>J'Adoube</x:v>
      </x:c>
      <x:c r="T705" s="11" t="str">
        <x:v>2022</x:v>
      </x:c>
      <x:c r="U705" s="10" t="n">
        <x:v>1348</x:v>
      </x:c>
      <x:c r="V705" s="14" t="n">
        <x:f>IF(AND(ISNUMBER(G705),G705&gt;0),LOG10(G705)*'Method'!$B$8,"")</x:f>
        <x:v>2.779164414548304</x:v>
      </x:c>
      <x:c r="W705" s="14" t="n">
        <x:f>IF(AND(ISNUMBER(I705),I705&gt;0),LOG10(I705)*'Method'!$B$9,"")</x:f>
        <x:v>2.285865997145016</x:v>
      </x:c>
      <x:c r="X705" s="10" t="str">
        <x:f>IF(ISNUMBER(J705),SUM(G705,I705),"")</x:f>
      </x:c>
      <x:c r="Y705" s="10" t="str">
        <x:f>IF(ISNUMBER(K705),COUNTIFS($K$7:$K$1929,"&gt;"&amp;K705)+1,"")</x:f>
      </x:c>
      <x:c r="Z705" s="9" t="str"/>
      <x:c r="AA705" s="15" t="n">
        <x:v>46108</x:v>
      </x:c>
      <x:c r="AB705" s="9" t="str">
        <x:v>Unknown</x:v>
      </x:c>
    </x:row>
    <x:row r="706" ht="50" customHeight="1">
      <x:c r="A706" s="10" t="n">
        <x:f>IF(ISNUMBER(F706),RANK(F706,$F$7:$F$1929,0),"")</x:f>
        <x:v>581</x:v>
      </x:c>
      <x:c r="B706" s="9" t="str">
        <x:v>Pernoire</x:v>
      </x:c>
      <x:c r="C706" s="9" t="str">
        <x:v>Kama</x:v>
      </x:c>
      <x:c r="D706" s="9" t="str">
        <x:v>Not recorded</x:v>
      </x:c>
      <x:c r="E706" s="11" t="n">
        <x:v>2024</x:v>
      </x:c>
      <x:c r="F706" s="13" t="n">
        <x:v>8</x:v>
      </x:c>
      <x:c r="G706" s="10" t="n">
        <x:v>205</x:v>
      </x:c>
      <x:c r="H706" s="12" t="n">
        <x:v>4.01</x:v>
      </x:c>
      <x:c r="I706" s="10" t="n">
        <x:v>138</x:v>
      </x:c>
      <x:c r="J706" s="12" t="str">
        <x:f>IF(AND(M706="URL identity aligns",ISNUMBER(F706),ISNUMBER(H706),G706&gt;0,I706&gt;0,SUM(V706:W706)&gt;0),(F706*V706+((H706-1)/4*10)*W706)/SUM(V706:W706),"")</x:f>
      </x:c>
      <x:c r="K706" s="12" t="str">
        <x:f>IF(ISNUMBER(J706),(X706*J706+'Method'!$B$10*'Method'!$B$11)/(X706+'Method'!$B$10),"")</x:f>
      </x:c>
      <x:c r="L706" s="10" t="str">
        <x:f>IF(ISNUMBER(J706),COUNTIFS($J$7:$J$1929,"&gt;"&amp;J706)+1,"")</x:f>
      </x:c>
      <x:c r="M706" s="9" t="str">
        <x:v>Review required</x:v>
      </x:c>
      <x:c r="N706" s="9" t="str">
        <x:v>Concentration not explicit on both saved identities</x:v>
      </x:c>
      <x:c r="O706" s="9" t="str">
        <x:v>https://www.parfumo.com/Perfumes/pernoire/kama</x:v>
      </x:c>
      <x:c r="P706" s="9" t="str">
        <x:v>https://www.fragrantica.com/perfume/Pernoire/Kama-97100.html</x:v>
      </x:c>
      <x:c r="Q706" s="9" t="str">
        <x:v>https://media.parfumo.com/perfumes/68/683d03-kama-pernoire_1200.jpg?width=720&amp;aspect_ratio=1:1</x:v>
      </x:c>
      <x:c r="R706" s="9" t="str">
        <x:v>https://fimgs.net/mdimg/perfume-thumbs/375x500.97100.jpg</x:v>
      </x:c>
      <x:c r="S706" s="9" t="str">
        <x:v>Kama</x:v>
      </x:c>
      <x:c r="T706" s="11" t="str">
        <x:v>2024</x:v>
      </x:c>
      <x:c r="U706" s="10" t="n">
        <x:v>1428</x:v>
      </x:c>
      <x:c r="V706" s="14" t="n">
        <x:f>IF(AND(ISNUMBER(G706),G706&gt;0),LOG10(G706)*'Method'!$B$8,"")</x:f>
        <x:v>2.7741046332669</x:v>
      </x:c>
      <x:c r="W706" s="14" t="n">
        <x:f>IF(AND(ISNUMBER(I706),I706&gt;0),LOG10(I706)*'Method'!$B$9,"")</x:f>
        <x:v>1.711903269120992</x:v>
      </x:c>
      <x:c r="X706" s="10" t="str">
        <x:f>IF(ISNUMBER(J706),SUM(G706,I706),"")</x:f>
      </x:c>
      <x:c r="Y706" s="10" t="str">
        <x:f>IF(ISNUMBER(K706),COUNTIFS($K$7:$K$1929,"&gt;"&amp;K706)+1,"")</x:f>
      </x:c>
      <x:c r="Z706" s="9" t="str"/>
      <x:c r="AA706" s="15" t="n">
        <x:v>46108</x:v>
      </x:c>
      <x:c r="AB706" s="9" t="str">
        <x:v>Unknown</x:v>
      </x:c>
    </x:row>
    <x:row r="707" ht="50" customHeight="1">
      <x:c r="A707" s="10" t="n">
        <x:f>IF(ISNUMBER(F707),RANK(F707,$F$7:$F$1929,0),"")</x:f>
        <x:v>581</x:v>
      </x:c>
      <x:c r="B707" s="9" t="str">
        <x:v>French Avenue</x:v>
      </x:c>
      <x:c r="C707" s="9" t="str">
        <x:v>Essence de Blanc</x:v>
      </x:c>
      <x:c r="D707" s="9" t="str">
        <x:v>Not recorded</x:v>
      </x:c>
      <x:c r="E707" s="11" t="n">
        <x:v>2022</x:v>
      </x:c>
      <x:c r="F707" s="13" t="n">
        <x:v>8</x:v>
      </x:c>
      <x:c r="G707" s="10" t="n">
        <x:v>204</x:v>
      </x:c>
      <x:c r="H707" s="12" t="n">
        <x:v>4.14</x:v>
      </x:c>
      <x:c r="I707" s="10" t="n">
        <x:v>651</x:v>
      </x:c>
      <x:c r="J707" s="12" t="str">
        <x:f>IF(AND(M707="URL identity aligns",ISNUMBER(F707),ISNUMBER(H707),G707&gt;0,I707&gt;0,SUM(V707:W707)&gt;0),(F707*V707+((H707-1)/4*10)*W707)/SUM(V707:W707),"")</x:f>
      </x:c>
      <x:c r="K707" s="12" t="str">
        <x:f>IF(ISNUMBER(J707),(X707*J707+'Method'!$B$10*'Method'!$B$11)/(X707+'Method'!$B$10),"")</x:f>
      </x:c>
      <x:c r="L707" s="10" t="str">
        <x:f>IF(ISNUMBER(J707),COUNTIFS($J$7:$J$1929,"&gt;"&amp;J707)+1,"")</x:f>
      </x:c>
      <x:c r="M707" s="9" t="str">
        <x:v>Review required</x:v>
      </x:c>
      <x:c r="N707" s="9" t="str">
        <x:v>Concentration not explicit on both saved identities</x:v>
      </x:c>
      <x:c r="O707" s="9" t="str">
        <x:v>https://www.parfumo.com/Perfumes/french-avenue/essence-de-blanc</x:v>
      </x:c>
      <x:c r="P707" s="9" t="str">
        <x:v>https://www.fragrantica.com/perfume/French-Avenue/Essence-de-Blanc-95181.html</x:v>
      </x:c>
      <x:c r="Q707" s="9" t="str">
        <x:v>https://media.parfumo.com/perfumes/2c/2c1a4e_essence-de-blanc-french-avenue_1200.jpg?width=720&amp;aspect_ratio=1:1</x:v>
      </x:c>
      <x:c r="R707" s="9" t="str">
        <x:v>https://fimgs.net/mdimg/perfume-thumbs/375x500.95181.jpg</x:v>
      </x:c>
      <x:c r="S707" s="9" t="str">
        <x:v>Essence de Blanc</x:v>
      </x:c>
      <x:c r="T707" s="11" t="str">
        <x:v>2022</x:v>
      </x:c>
      <x:c r="U707" s="10" t="n">
        <x:v>1217</x:v>
      </x:c>
      <x:c r="V707" s="14" t="n">
        <x:f>IF(AND(ISNUMBER(G707),G707&gt;0),LOG10(G707)*'Method'!$B$8,"")</x:f>
        <x:v>2.77155620091108</x:v>
      </x:c>
      <x:c r="W707" s="14" t="n">
        <x:f>IF(AND(ISNUMBER(I707),I707&gt;0),LOG10(I707)*'Method'!$B$9,"")</x:f>
        <x:v>2.250864790854552</x:v>
      </x:c>
      <x:c r="X707" s="10" t="str">
        <x:f>IF(ISNUMBER(J707),SUM(G707,I707),"")</x:f>
      </x:c>
      <x:c r="Y707" s="10" t="str">
        <x:f>IF(ISNUMBER(K707),COUNTIFS($K$7:$K$1929,"&gt;"&amp;K707)+1,"")</x:f>
      </x:c>
      <x:c r="Z707" s="9" t="str"/>
      <x:c r="AA707" s="15" t="n">
        <x:v>46108</x:v>
      </x:c>
      <x:c r="AB707" s="9" t="str">
        <x:v>Unknown</x:v>
      </x:c>
    </x:row>
    <x:row r="708" ht="50" customHeight="1">
      <x:c r="A708" s="10" t="n">
        <x:f>IF(ISNUMBER(F708),RANK(F708,$F$7:$F$1929,0),"")</x:f>
        <x:v>581</x:v>
      </x:c>
      <x:c r="B708" s="9" t="str">
        <x:v>Paco Rabanne</x:v>
      </x:c>
      <x:c r="C708" s="9" t="str">
        <x:v>Ultrared Man Rabanne</x:v>
      </x:c>
      <x:c r="D708" s="9" t="str">
        <x:v>Not recorded</x:v>
      </x:c>
      <x:c r="E708" s="11" t="n">
        <x:v>2008</x:v>
      </x:c>
      <x:c r="F708" s="13" t="n">
        <x:v>8</x:v>
      </x:c>
      <x:c r="G708" s="10" t="n">
        <x:v>204</x:v>
      </x:c>
      <x:c r="H708" s="12" t="n">
        <x:v>3.87</x:v>
      </x:c>
      <x:c r="I708" s="10" t="n">
        <x:v>854</x:v>
      </x:c>
      <x:c r="J708" s="12" t="str">
        <x:f>IF(AND(M708="URL identity aligns",ISNUMBER(F708),ISNUMBER(H708),G708&gt;0,I708&gt;0,SUM(V708:W708)&gt;0),(F708*V708+((H708-1)/4*10)*W708)/SUM(V708:W708),"")</x:f>
      </x:c>
      <x:c r="K708" s="12" t="str">
        <x:f>IF(ISNUMBER(J708),(X708*J708+'Method'!$B$10*'Method'!$B$11)/(X708+'Method'!$B$10),"")</x:f>
      </x:c>
      <x:c r="L708" s="10" t="str">
        <x:f>IF(ISNUMBER(J708),COUNTIFS($J$7:$J$1929,"&gt;"&amp;J708)+1,"")</x:f>
      </x:c>
      <x:c r="M708" s="9" t="str">
        <x:v>Review required</x:v>
      </x:c>
      <x:c r="N708" s="9" t="str">
        <x:v>Product, variant, gender or year terms differ between URLs; Concentration not explicit on both saved identities</x:v>
      </x:c>
      <x:c r="O708" s="9" t="str">
        <x:v>https://www.parfumo.com/Perfumes/Rabanne/Ultrared_Man</x:v>
      </x:c>
      <x:c r="P708" s="9" t="str">
        <x:v>https://www.fragrantica.com/perfume/Rabanne/Ultrared-2300.html</x:v>
      </x:c>
      <x:c r="Q708" s="9" t="str">
        <x:v>https://media.parfumo.com/perfumes/74/743b3e-ultrared-man-rabanne_1200.jpg?width=480&amp;aspect_ratio=1:1</x:v>
      </x:c>
      <x:c r="R708" s="9" t="str">
        <x:v>https://fimgs.net/mdimg/perfume-thumbs/375x500.2300.jpg</x:v>
      </x:c>
      <x:c r="S708" s="9" t="str">
        <x:v>Ultrared Man Rabanne</x:v>
      </x:c>
      <x:c r="T708" s="11" t="str">
        <x:v>2008</x:v>
      </x:c>
      <x:c r="U708" s="10" t="n">
        <x:v>1087</x:v>
      </x:c>
      <x:c r="V708" s="14" t="n">
        <x:f>IF(AND(ISNUMBER(G708),G708&gt;0),LOG10(G708)*'Method'!$B$8,"")</x:f>
        <x:v>2.77155620091108</x:v>
      </x:c>
      <x:c r="W708" s="14" t="n">
        <x:f>IF(AND(ISNUMBER(I708),I708&gt;0),LOG10(I708)*'Method'!$B$9,"")</x:f>
        <x:v>2.3451662965512</x:v>
      </x:c>
      <x:c r="X708" s="10" t="str">
        <x:f>IF(ISNUMBER(J708),SUM(G708,I708),"")</x:f>
      </x:c>
      <x:c r="Y708" s="10" t="str">
        <x:f>IF(ISNUMBER(K708),COUNTIFS($K$7:$K$1929,"&gt;"&amp;K708)+1,"")</x:f>
      </x:c>
      <x:c r="Z708" s="9" t="str"/>
      <x:c r="AA708" s="15" t="n">
        <x:v>46108</x:v>
      </x:c>
      <x:c r="AB708" s="9" t="str">
        <x:v>Unknown</x:v>
      </x:c>
    </x:row>
    <x:row r="709" ht="50" customHeight="1">
      <x:c r="A709" s="10" t="n">
        <x:f>IF(ISNUMBER(F709),RANK(F709,$F$7:$F$1929,0),"")</x:f>
        <x:v>581</x:v>
      </x:c>
      <x:c r="B709" s="9" t="str">
        <x:v>Lattafa</x:v>
      </x:c>
      <x:c r="C709" s="9" t="str">
        <x:v>Mashrabya مشربية</x:v>
      </x:c>
      <x:c r="D709" s="9" t="str">
        <x:v>Parfum</x:v>
      </x:c>
      <x:c r="E709" s="11" t="n">
        <x:v>2024</x:v>
      </x:c>
      <x:c r="F709" s="13" t="n">
        <x:v>8</x:v>
      </x:c>
      <x:c r="G709" s="10" t="n">
        <x:v>194</x:v>
      </x:c>
      <x:c r="H709" s="12" t="n">
        <x:v>4.37</x:v>
      </x:c>
      <x:c r="I709" s="10" t="n">
        <x:v>1564</x:v>
      </x:c>
      <x:c r="J709" s="12" t="str">
        <x:f>IF(AND(M709="URL identity aligns",ISNUMBER(F709),ISNUMBER(H709),G709&gt;0,I709&gt;0,SUM(V709:W709)&gt;0),(F709*V709+((H709-1)/4*10)*W709)/SUM(V709:W709),"")</x:f>
      </x:c>
      <x:c r="K709" s="12" t="str">
        <x:f>IF(ISNUMBER(J709),(X709*J709+'Method'!$B$10*'Method'!$B$11)/(X709+'Method'!$B$10),"")</x:f>
      </x:c>
      <x:c r="L709" s="10" t="str">
        <x:f>IF(ISNUMBER(J709),COUNTIFS($J$7:$J$1929,"&gt;"&amp;J709)+1,"")</x:f>
      </x:c>
      <x:c r="M709" s="9" t="str">
        <x:v>Review required</x:v>
      </x:c>
      <x:c r="N709" s="9" t="str">
        <x:v>Brand differs between product URLs; Concentration not explicit on both saved identities</x:v>
      </x:c>
      <x:c r="O709" s="9" t="str">
        <x:v>https://www.parfumo.com/Perfumes/Lattafa/mashrabya</x:v>
      </x:c>
      <x:c r="P709" s="9" t="str">
        <x:v>https://www.fragrantica.com/perfume/Lattafa-Perfumes/Mashrabya-100127.html</x:v>
      </x:c>
      <x:c r="Q709" s="9" t="str">
        <x:v>https://media.parfumo.com/perfumes/c5/c59d2e-mashrabya-lattafa_1200.jpg?width=720&amp;aspect_ratio=1:1</x:v>
      </x:c>
      <x:c r="R709" s="9" t="str">
        <x:v>https://fimgs.net/mdimg/perfume-thumbs/375x500.100127.jpg</x:v>
      </x:c>
      <x:c r="S709" s="9" t="str">
        <x:v>Mashrabya مشربية</x:v>
      </x:c>
      <x:c r="T709" s="11" t="str">
        <x:v>2024</x:v>
      </x:c>
      <x:c r="U709" s="10" t="n">
        <x:v>1540</x:v>
      </x:c>
      <x:c r="V709" s="14" t="n">
        <x:f>IF(AND(ISNUMBER(G709),G709&gt;0),LOG10(G709)*'Method'!$B$8,"")</x:f>
        <x:v>2.745362075916276</x:v>
      </x:c>
      <x:c r="W709" s="14" t="n">
        <x:f>IF(AND(ISNUMBER(I709),I709&gt;0),LOG10(I709)*'Method'!$B$9,"")</x:f>
        <x:v>2.5553893989790644</x:v>
      </x:c>
      <x:c r="X709" s="10" t="str">
        <x:f>IF(ISNUMBER(J709),SUM(G709,I709),"")</x:f>
      </x:c>
      <x:c r="Y709" s="10" t="str">
        <x:f>IF(ISNUMBER(K709),COUNTIFS($K$7:$K$1929,"&gt;"&amp;K709)+1,"")</x:f>
      </x:c>
      <x:c r="Z709" s="9" t="str"/>
      <x:c r="AA709" s="15" t="n">
        <x:v>46108</x:v>
      </x:c>
      <x:c r="AB709" s="9" t="str">
        <x:v>Unknown</x:v>
      </x:c>
    </x:row>
    <x:row r="710" ht="50" customHeight="1">
      <x:c r="A710" s="10" t="n">
        <x:f>IF(ISNUMBER(F710),RANK(F710,$F$7:$F$1929,0),"")</x:f>
        <x:v>581</x:v>
      </x:c>
      <x:c r="B710" s="9" t="str">
        <x:v>Liquides Imaginaires</x:v>
      </x:c>
      <x:c r="C710" s="9" t="str">
        <x:v>Fleuve Tendre</x:v>
      </x:c>
      <x:c r="D710" s="9" t="str">
        <x:v>Not recorded</x:v>
      </x:c>
      <x:c r="E710" s="11" t="n">
        <x:v>2017</x:v>
      </x:c>
      <x:c r="F710" s="13" t="n">
        <x:v>8</x:v>
      </x:c>
      <x:c r="G710" s="10" t="n">
        <x:v>186</x:v>
      </x:c>
      <x:c r="H710" s="12" t="n">
        <x:v>3.86</x:v>
      </x:c>
      <x:c r="I710" s="10" t="n">
        <x:v>569</x:v>
      </x:c>
      <x:c r="J710" s="12" t="str">
        <x:f>IF(AND(M710="URL identity aligns",ISNUMBER(F710),ISNUMBER(H710),G710&gt;0,I710&gt;0,SUM(V710:W710)&gt;0),(F710*V710+((H710-1)/4*10)*W710)/SUM(V710:W710),"")</x:f>
      </x:c>
      <x:c r="K710" s="12" t="str">
        <x:f>IF(ISNUMBER(J710),(X710*J710+'Method'!$B$10*'Method'!$B$11)/(X710+'Method'!$B$10),"")</x:f>
      </x:c>
      <x:c r="L710" s="10" t="str">
        <x:f>IF(ISNUMBER(J710),COUNTIFS($J$7:$J$1929,"&gt;"&amp;J710)+1,"")</x:f>
      </x:c>
      <x:c r="M710" s="9" t="str">
        <x:v>Review required</x:v>
      </x:c>
      <x:c r="N710" s="9" t="str">
        <x:v>Brand differs between product URLs; Concentration not explicit on both saved identities</x:v>
      </x:c>
      <x:c r="O710" s="9" t="str">
        <x:v>https://www.parfumo.com/Perfumes/liquides-imaginaires/fleuve-tendre</x:v>
      </x:c>
      <x:c r="P710" s="9" t="str">
        <x:v>https://www.fragrantica.com/perfume/Les-Liquides-Imaginaires/Fleuve-Tendre-44427.html</x:v>
      </x:c>
      <x:c r="Q710" s="9" t="str">
        <x:v>https://media.parfumo.com/perfumes/cc/ccda52-fleuve-tendre-liquides-imaginaires_1200.jpg?width=720&amp;aspect_ratio=1:1</x:v>
      </x:c>
      <x:c r="R710" s="9" t="str">
        <x:v>https://fimgs.net/mdimg/perfume-thumbs/375x500.44427.jpg</x:v>
      </x:c>
      <x:c r="S710" s="9" t="str">
        <x:v>Fleuve Tendre</x:v>
      </x:c>
      <x:c r="T710" s="11" t="str">
        <x:v>2017</x:v>
      </x:c>
      <x:c r="U710" s="10" t="n">
        <x:v>1196</x:v>
      </x:c>
      <x:c r="V710" s="14" t="n">
        <x:f>IF(AND(ISNUMBER(G710),G710&gt;0),LOG10(G710)*'Method'!$B$8,"")</x:f>
        <x:v>2.723415533061504</x:v>
      </x:c>
      <x:c r="W710" s="14" t="n">
        <x:f>IF(AND(ISNUMBER(I710),I710&gt;0),LOG10(I710)*'Method'!$B$9,"")</x:f>
        <x:v>2.204089813116056</x:v>
      </x:c>
      <x:c r="X710" s="10" t="str">
        <x:f>IF(ISNUMBER(J710),SUM(G710,I710),"")</x:f>
      </x:c>
      <x:c r="Y710" s="10" t="str">
        <x:f>IF(ISNUMBER(K710),COUNTIFS($K$7:$K$1929,"&gt;"&amp;K710)+1,"")</x:f>
      </x:c>
      <x:c r="Z710" s="9" t="str"/>
      <x:c r="AA710" s="15" t="n">
        <x:v>46108</x:v>
      </x:c>
      <x:c r="AB710" s="9" t="str">
        <x:v>Unknown</x:v>
      </x:c>
    </x:row>
    <x:row r="711" ht="50" customHeight="1">
      <x:c r="A711" s="10" t="n">
        <x:f>IF(ISNUMBER(F711),RANK(F711,$F$7:$F$1929,0),"")</x:f>
        <x:v>581</x:v>
      </x:c>
      <x:c r="B711" s="9" t="str">
        <x:v>Ex Nihilo</x:v>
      </x:c>
      <x:c r="C711" s="9" t="str">
        <x:v>Vesper Glitz</x:v>
      </x:c>
      <x:c r="D711" s="9" t="str">
        <x:v>Not recorded</x:v>
      </x:c>
      <x:c r="E711" s="11" t="n">
        <x:v>2023</x:v>
      </x:c>
      <x:c r="F711" s="13" t="n">
        <x:v>8</x:v>
      </x:c>
      <x:c r="G711" s="10" t="n">
        <x:v>185</x:v>
      </x:c>
      <x:c r="H711" s="12" t="n">
        <x:v>4.01</x:v>
      </x:c>
      <x:c r="I711" s="10" t="n">
        <x:v>552</x:v>
      </x:c>
      <x:c r="J711" s="12" t="str">
        <x:f>IF(AND(M711="URL identity aligns",ISNUMBER(F711),ISNUMBER(H711),G711&gt;0,I711&gt;0,SUM(V711:W711)&gt;0),(F711*V711+((H711-1)/4*10)*W711)/SUM(V711:W711),"")</x:f>
      </x:c>
      <x:c r="K711" s="12" t="str">
        <x:f>IF(ISNUMBER(J711),(X711*J711+'Method'!$B$10*'Method'!$B$11)/(X711+'Method'!$B$10),"")</x:f>
      </x:c>
      <x:c r="L711" s="10" t="str">
        <x:f>IF(ISNUMBER(J711),COUNTIFS($J$7:$J$1929,"&gt;"&amp;J711)+1,"")</x:f>
      </x:c>
      <x:c r="M711" s="9" t="str">
        <x:v>Review required</x:v>
      </x:c>
      <x:c r="N711" s="9" t="str">
        <x:v>Concentration not explicit on both saved identities</x:v>
      </x:c>
      <x:c r="O711" s="9" t="str">
        <x:v>https://www.parfumo.com/Perfumes/Ex_Nihilo/vesper-glitz</x:v>
      </x:c>
      <x:c r="P711" s="9" t="str">
        <x:v>https://www.fragrantica.com/perfume/Ex-Nihilo/Vesper-Glitz-79178.html</x:v>
      </x:c>
      <x:c r="Q711" s="9" t="str">
        <x:v>https://media.parfumo.com/perfumes/fd/fd1a83-vesper-glitz-ex-nihilo_1200.jpg?width=720&amp;aspect_ratio=1:1</x:v>
      </x:c>
      <x:c r="R711" s="9" t="str">
        <x:v>https://fimgs.net/mdimg/perfume-thumbs/375x500.79178.jpg</x:v>
      </x:c>
      <x:c r="S711" s="9" t="str">
        <x:v>Vesper Glitz</x:v>
      </x:c>
      <x:c r="T711" s="11" t="str">
        <x:v>2023</x:v>
      </x:c>
      <x:c r="U711" s="10" t="n">
        <x:v>1588</x:v>
      </x:c>
      <x:c r="V711" s="14" t="n">
        <x:f>IF(AND(ISNUMBER(G711),G711&gt;0),LOG10(G711)*'Method'!$B$8,"")</x:f>
        <x:v>2.720606074083612</x:v>
      </x:c>
      <x:c r="W711" s="14" t="n">
        <x:f>IF(AND(ISNUMBER(I711),I711&gt;0),LOG10(I711)*'Method'!$B$9,"")</x:f>
        <x:v>2.19355126218336</x:v>
      </x:c>
      <x:c r="X711" s="10" t="str">
        <x:f>IF(ISNUMBER(J711),SUM(G711,I711),"")</x:f>
      </x:c>
      <x:c r="Y711" s="10" t="str">
        <x:f>IF(ISNUMBER(K711),COUNTIFS($K$7:$K$1929,"&gt;"&amp;K711)+1,"")</x:f>
      </x:c>
      <x:c r="Z711" s="9" t="str"/>
      <x:c r="AA711" s="15" t="n">
        <x:v>46108</x:v>
      </x:c>
      <x:c r="AB711" s="9" t="str">
        <x:v>Unknown</x:v>
      </x:c>
    </x:row>
    <x:row r="712" ht="50" customHeight="1">
      <x:c r="A712" s="10" t="n">
        <x:f>IF(ISNUMBER(F712),RANK(F712,$F$7:$F$1929,0),"")</x:f>
        <x:v>581</x:v>
      </x:c>
      <x:c r="B712" s="9" t="str">
        <x:v>Lorenzo Pazzaglia</x:v>
      </x:c>
      <x:c r="C712" s="9" t="str">
        <x:v>Sex Sea</x:v>
      </x:c>
      <x:c r="D712" s="9" t="str">
        <x:v>Not recorded</x:v>
      </x:c>
      <x:c r="E712" s="11" t="n">
        <x:v>2022</x:v>
      </x:c>
      <x:c r="F712" s="13" t="n">
        <x:v>8</x:v>
      </x:c>
      <x:c r="G712" s="10" t="n">
        <x:v>176</x:v>
      </x:c>
      <x:c r="H712" s="12" t="n">
        <x:v>4.26</x:v>
      </x:c>
      <x:c r="I712" s="10" t="n">
        <x:v>763</x:v>
      </x:c>
      <x:c r="J712" s="12" t="str">
        <x:f>IF(AND(M712="URL identity aligns",ISNUMBER(F712),ISNUMBER(H712),G712&gt;0,I712&gt;0,SUM(V712:W712)&gt;0),(F712*V712+((H712-1)/4*10)*W712)/SUM(V712:W712),"")</x:f>
      </x:c>
      <x:c r="K712" s="12" t="str">
        <x:f>IF(ISNUMBER(J712),(X712*J712+'Method'!$B$10*'Method'!$B$11)/(X712+'Method'!$B$10),"")</x:f>
      </x:c>
      <x:c r="L712" s="10" t="str">
        <x:f>IF(ISNUMBER(J712),COUNTIFS($J$7:$J$1929,"&gt;"&amp;J712)+1,"")</x:f>
      </x:c>
      <x:c r="M712" s="9" t="str">
        <x:v>Review required</x:v>
      </x:c>
      <x:c r="N712" s="9" t="str">
        <x:v>Concentration not explicit on both saved identities</x:v>
      </x:c>
      <x:c r="O712" s="9" t="str">
        <x:v>https://www.parfumo.com/Perfumes/lorenzo-pazzaglia/sex-sea</x:v>
      </x:c>
      <x:c r="P712" s="9" t="str">
        <x:v>https://www.fragrantica.com/perfume/Lorenzo-Pazzaglia/Sex-Sea-74241.html</x:v>
      </x:c>
      <x:c r="Q712" s="9" t="str">
        <x:v>https://media.parfumo.com/perfumes/90/90eaa9-sex-sea-lorenzo-pazzaglia_1200.jpg?width=720&amp;aspect_ratio=1:1</x:v>
      </x:c>
      <x:c r="R712" s="9" t="str">
        <x:v>https://fimgs.net/mdimg/perfume-thumbs/375x500.74241.jpg</x:v>
      </x:c>
      <x:c r="S712" s="9" t="str">
        <x:v>Sex Sea</x:v>
      </x:c>
      <x:c r="T712" s="11" t="str">
        <x:v>2022</x:v>
      </x:c>
      <x:c r="U712" s="10" t="n">
        <x:v>1658</x:v>
      </x:c>
      <x:c r="V712" s="14" t="n">
        <x:f>IF(AND(ISNUMBER(G712),G712&gt;0),LOG10(G712)*'Method'!$B$8,"")</x:f>
        <x:v>2.6946152013769797</x:v>
      </x:c>
      <x:c r="W712" s="14" t="n">
        <x:f>IF(AND(ISNUMBER(I712),I712&gt;0),LOG10(I712)*'Method'!$B$9,"")</x:f>
        <x:v>2.306019630363904</x:v>
      </x:c>
      <x:c r="X712" s="10" t="str">
        <x:f>IF(ISNUMBER(J712),SUM(G712,I712),"")</x:f>
      </x:c>
      <x:c r="Y712" s="10" t="str">
        <x:f>IF(ISNUMBER(K712),COUNTIFS($K$7:$K$1929,"&gt;"&amp;K712)+1,"")</x:f>
      </x:c>
      <x:c r="Z712" s="9" t="str"/>
      <x:c r="AA712" s="15" t="n">
        <x:v>46108</x:v>
      </x:c>
      <x:c r="AB712" s="9" t="str">
        <x:v>Unknown</x:v>
      </x:c>
    </x:row>
    <x:row r="713" ht="50" customHeight="1">
      <x:c r="A713" s="10" t="n">
        <x:f>IF(ISNUMBER(F713),RANK(F713,$F$7:$F$1929,0),"")</x:f>
        <x:v>581</x:v>
      </x:c>
      <x:c r="B713" s="9" t="str">
        <x:v>Mercedes-Benz</x:v>
      </x:c>
      <x:c r="C713" s="9" t="str">
        <x:v>Select Night</x:v>
      </x:c>
      <x:c r="D713" s="9" t="str">
        <x:v>Not recorded</x:v>
      </x:c>
      <x:c r="E713" s="11" t="n">
        <x:v>2019</x:v>
      </x:c>
      <x:c r="F713" s="13" t="n">
        <x:v>8</x:v>
      </x:c>
      <x:c r="G713" s="10" t="n">
        <x:v>175</x:v>
      </x:c>
      <x:c r="H713" s="12" t="n">
        <x:v>4.36</x:v>
      </x:c>
      <x:c r="I713" s="10" t="n">
        <x:v>656</x:v>
      </x:c>
      <x:c r="J713" s="12" t="str">
        <x:f>IF(AND(M713="URL identity aligns",ISNUMBER(F713),ISNUMBER(H713),G713&gt;0,I713&gt;0,SUM(V713:W713)&gt;0),(F713*V713+((H713-1)/4*10)*W713)/SUM(V713:W713),"")</x:f>
      </x:c>
      <x:c r="K713" s="12" t="str">
        <x:f>IF(ISNUMBER(J713),(X713*J713+'Method'!$B$10*'Method'!$B$11)/(X713+'Method'!$B$10),"")</x:f>
      </x:c>
      <x:c r="L713" s="10" t="str">
        <x:f>IF(ISNUMBER(J713),COUNTIFS($J$7:$J$1929,"&gt;"&amp;J713)+1,"")</x:f>
      </x:c>
      <x:c r="M713" s="9" t="str">
        <x:v>Review required</x:v>
      </x:c>
      <x:c r="N713" s="9" t="str">
        <x:v>Concentration not explicit on both saved identities</x:v>
      </x:c>
      <x:c r="O713" s="9" t="str">
        <x:v>https://www.parfumo.com/Perfumes/Mercedes_Benz/Select_Night</x:v>
      </x:c>
      <x:c r="P713" s="9" t="str">
        <x:v>https://www.fragrantica.com/perfume/Mercedes-Benz/Mercedes-Benz-Select-Night-51645.html</x:v>
      </x:c>
      <x:c r="Q713" s="9" t="str">
        <x:v>https://media.parfumo.com/perfumes/b8/b89b24-select-night-mercedes-benz_1200.jpg?width=480&amp;aspect_ratio=1:1</x:v>
      </x:c>
      <x:c r="R713" s="9" t="str">
        <x:v>https://fimgs.net/mdimg/perfume-thumbs/375x500.51645.jpg</x:v>
      </x:c>
      <x:c r="S713" s="9" t="str">
        <x:v>Select Night</x:v>
      </x:c>
      <x:c r="T713" s="11" t="str">
        <x:v>2019</x:v>
      </x:c>
      <x:c r="U713" s="10" t="n">
        <x:v>1028</x:v>
      </x:c>
      <x:c r="V713" s="14" t="n">
        <x:f>IF(AND(ISNUMBER(G713),G713&gt;0),LOG10(G713)*'Method'!$B$8,"")</x:f>
        <x:v>2.691645658423548</x:v>
      </x:c>
      <x:c r="W713" s="14" t="n">
        <x:f>IF(AND(ISNUMBER(I713),I713&gt;0),LOG10(I713)*'Method'!$B$9,"")</x:f>
        <x:v>2.253523071500528</x:v>
      </x:c>
      <x:c r="X713" s="10" t="str">
        <x:f>IF(ISNUMBER(J713),SUM(G713,I713),"")</x:f>
      </x:c>
      <x:c r="Y713" s="10" t="str">
        <x:f>IF(ISNUMBER(K713),COUNTIFS($K$7:$K$1929,"&gt;"&amp;K713)+1,"")</x:f>
      </x:c>
      <x:c r="Z713" s="9" t="str"/>
      <x:c r="AA713" s="15" t="n">
        <x:v>46108</x:v>
      </x:c>
      <x:c r="AB713" s="9" t="str">
        <x:v>Unknown</x:v>
      </x:c>
    </x:row>
    <x:row r="714" ht="50" customHeight="1">
      <x:c r="A714" s="10" t="n">
        <x:f>IF(ISNUMBER(F714),RANK(F714,$F$7:$F$1929,0),"")</x:f>
        <x:v>581</x:v>
      </x:c>
      <x:c r="B714" s="9" t="str">
        <x:v>Diptyque</x:v>
      </x:c>
      <x:c r="C714" s="9" t="str">
        <x:v>Eau Rihla</x:v>
      </x:c>
      <x:c r="D714" s="9" t="str">
        <x:v>Eau de Parfum</x:v>
      </x:c>
      <x:c r="E714" s="11" t="n">
        <x:v>2021</x:v>
      </x:c>
      <x:c r="F714" s="13" t="n">
        <x:v>8</x:v>
      </x:c>
      <x:c r="G714" s="10" t="n">
        <x:v>173</x:v>
      </x:c>
      <x:c r="H714" s="12" t="n">
        <x:v>4.23</x:v>
      </x:c>
      <x:c r="I714" s="10" t="n">
        <x:v>762</x:v>
      </x:c>
      <x:c r="J714" s="12" t="n">
        <x:f>IF(AND(M714="URL identity aligns",ISNUMBER(F714),ISNUMBER(H714),G714&gt;0,I714&gt;0,SUM(V714:W714)&gt;0),(F714*V714+((H714-1)/4*10)*W714)/SUM(V714:W714),"")</x:f>
        <x:v>8.034644299891163</x:v>
      </x:c>
      <x:c r="K714" s="12" t="n">
        <x:f>IF(ISNUMBER(J714),(X714*J714+'Method'!$B$10*'Method'!$B$11)/(X714+'Method'!$B$10),"")</x:f>
        <x:v>7.943812239649485</x:v>
      </x:c>
      <x:c r="L714" s="10" t="n">
        <x:f>IF(ISNUMBER(J714),COUNTIFS($J$7:$J$1929,"&gt;"&amp;J714)+1,"")</x:f>
        <x:v>71</x:v>
      </x:c>
      <x:c r="M714" s="9" t="str">
        <x:v>URL identity aligns</x:v>
      </x:c>
      <x:c r="N714" s="9" t="str">
        <x:v>Brand, name tokens and concentration agree in saved URLs</x:v>
      </x:c>
      <x:c r="O714" s="9" t="str">
        <x:v>https://www.parfumo.com/Perfumes/Diptyque/eau-rihla-eau-de-parfum</x:v>
      </x:c>
      <x:c r="P714" s="9" t="str">
        <x:v>https://www.fragrantica.com/perfume/Diptyque/Eau-Rihla-Eau-de-Parfum-66765.html</x:v>
      </x:c>
      <x:c r="Q714" s="9" t="str">
        <x:v>https://media.parfumo.com/perfumes/1a/1a15fa-eau-rihla-eau-de-parfum-diptyque_1200.jpg?width=480&amp;aspect_ratio=1:1</x:v>
      </x:c>
      <x:c r="R714" s="9" t="str">
        <x:v>https://fimgs.net/mdimg/perfume-thumbs/375x500.66765.jpg</x:v>
      </x:c>
      <x:c r="S714" s="9" t="str">
        <x:v>Eau Rihla</x:v>
      </x:c>
      <x:c r="T714" s="11" t="str">
        <x:v>2021</x:v>
      </x:c>
      <x:c r="U714" s="10" t="n">
        <x:v>239</x:v>
      </x:c>
      <x:c r="V714" s="14" t="n">
        <x:f>IF(AND(ISNUMBER(G714),G714&gt;0),LOG10(G714)*'Method'!$B$8,"")</x:f>
        <x:v>2.6856553237545597</x:v>
      </x:c>
      <x:c r="W714" s="14" t="n">
        <x:f>IF(AND(ISNUMBER(I714),I714&gt;0),LOG10(I714)*'Method'!$B$9,"")</x:f>
        <x:v>2.3055639770716803</x:v>
      </x:c>
      <x:c r="X714" s="10" t="n">
        <x:f>IF(ISNUMBER(J714),SUM(G714,I714),"")</x:f>
        <x:v>935</x:v>
      </x:c>
      <x:c r="Y714" s="10" t="n">
        <x:f>IF(ISNUMBER(K714),COUNTIFS($K$7:$K$1929,"&gt;"&amp;K714)+1,"")</x:f>
        <x:v>72</x:v>
      </x:c>
      <x:c r="Z714" s="9" t="str"/>
      <x:c r="AA714" s="15" t="n">
        <x:v>46108</x:v>
      </x:c>
      <x:c r="AB714" s="9" t="str">
        <x:v>Unknown</x:v>
      </x:c>
    </x:row>
    <x:row r="715" ht="50" customHeight="1">
      <x:c r="A715" s="10" t="n">
        <x:f>IF(ISNUMBER(F715),RANK(F715,$F$7:$F$1929,0),"")</x:f>
        <x:v>581</x:v>
      </x:c>
      <x:c r="B715" s="9" t="str">
        <x:v>Byredo</x:v>
      </x:c>
      <x:c r="C715" s="9" t="str">
        <x:v>Mojave Ghost</x:v>
      </x:c>
      <x:c r="D715" s="9" t="str">
        <x:v>Absolu de Parfum</x:v>
      </x:c>
      <x:c r="E715" s="11" t="n">
        <x:v>2024</x:v>
      </x:c>
      <x:c r="F715" s="13" t="n">
        <x:v>8</x:v>
      </x:c>
      <x:c r="G715" s="10" t="n">
        <x:v>170</x:v>
      </x:c>
      <x:c r="H715" s="12" t="n">
        <x:v>4.26</x:v>
      </x:c>
      <x:c r="I715" s="10" t="n">
        <x:v>834</x:v>
      </x:c>
      <x:c r="J715" s="12" t="str">
        <x:f>IF(AND(M715="URL identity aligns",ISNUMBER(F715),ISNUMBER(H715),G715&gt;0,I715&gt;0,SUM(V715:W715)&gt;0),(F715*V715+((H715-1)/4*10)*W715)/SUM(V715:W715),"")</x:f>
      </x:c>
      <x:c r="K715" s="12" t="str">
        <x:f>IF(ISNUMBER(J715),(X715*J715+'Method'!$B$10*'Method'!$B$11)/(X715+'Method'!$B$10),"")</x:f>
      </x:c>
      <x:c r="L715" s="10" t="str">
        <x:f>IF(ISNUMBER(J715),COUNTIFS($J$7:$J$1929,"&gt;"&amp;J715)+1,"")</x:f>
      </x:c>
      <x:c r="M715" s="9" t="str">
        <x:v>Review required</x:v>
      </x:c>
      <x:c r="N715" s="9" t="str">
        <x:v>Product, variant, gender or year terms differ between URLs; Concentration not explicit on both saved identities</x:v>
      </x:c>
      <x:c r="O715" s="9" t="str">
        <x:v>https://www.parfumo.com/Perfumes/Byredo/mojave-ghost-absolu-de-parfum</x:v>
      </x:c>
      <x:c r="P715" s="9" t="str">
        <x:v>https://www.fragrantica.com/perfume/Byredo/Mojave-Ghost-Absolu-97879.html</x:v>
      </x:c>
      <x:c r="Q715" s="9" t="str">
        <x:v>https://media.parfumo.com/perfumes/77/77a09b-mojave-ghost-absolu-de-parfum-byredo_1200.jpg?width=480&amp;aspect_ratio=1:1</x:v>
      </x:c>
      <x:c r="R715" s="9" t="str">
        <x:v>https://fimgs.net/mdimg/perfume-thumbs/375x500.97879.jpg</x:v>
      </x:c>
      <x:c r="S715" s="9" t="str">
        <x:v>Mojave Ghost</x:v>
      </x:c>
      <x:c r="T715" s="11" t="str">
        <x:v>2024</x:v>
      </x:c>
      <x:c r="U715" s="10" t="n">
        <x:v>1269</x:v>
      </x:c>
      <x:c r="V715" s="14" t="n">
        <x:f>IF(AND(ISNUMBER(G715),G715&gt;0),LOG10(G715)*'Method'!$B$8,"")</x:f>
        <x:v>2.676538705653924</x:v>
      </x:c>
      <x:c r="W715" s="14" t="n">
        <x:f>IF(AND(ISNUMBER(I715),I715&gt;0),LOG10(I715)*'Method'!$B$9,"")</x:f>
        <x:v>2.336932840510192</x:v>
      </x:c>
      <x:c r="X715" s="10" t="str">
        <x:f>IF(ISNUMBER(J715),SUM(G715,I715),"")</x:f>
      </x:c>
      <x:c r="Y715" s="10" t="str">
        <x:f>IF(ISNUMBER(K715),COUNTIFS($K$7:$K$1929,"&gt;"&amp;K715)+1,"")</x:f>
      </x:c>
      <x:c r="Z715" s="9" t="str"/>
      <x:c r="AA715" s="15" t="n">
        <x:v>46108</x:v>
      </x:c>
      <x:c r="AB715" s="9" t="str">
        <x:v>Unknown</x:v>
      </x:c>
    </x:row>
    <x:row r="716" ht="50" customHeight="1">
      <x:c r="A716" s="10" t="n">
        <x:f>IF(ISNUMBER(F716),RANK(F716,$F$7:$F$1929,0),"")</x:f>
        <x:v>581</x:v>
      </x:c>
      <x:c r="B716" s="9" t="str">
        <x:v>Hugo Boss</x:v>
      </x:c>
      <x:c r="C716" s="9" t="str">
        <x:v>Boss Bottled Triumph Elixir</x:v>
      </x:c>
      <x:c r="D716" s="9" t="str">
        <x:v>Elixir</x:v>
      </x:c>
      <x:c r="E716" s="11" t="n">
        <x:v>2024</x:v>
      </x:c>
      <x:c r="F716" s="13" t="n">
        <x:v>8</x:v>
      </x:c>
      <x:c r="G716" s="10" t="n">
        <x:v>166</x:v>
      </x:c>
      <x:c r="H716" s="12" t="n">
        <x:v>4.14</x:v>
      </x:c>
      <x:c r="I716" s="10" t="n">
        <x:v>757</x:v>
      </x:c>
      <x:c r="J716" s="12" t="str">
        <x:f>IF(AND(M716="URL identity aligns",ISNUMBER(F716),ISNUMBER(H716),G716&gt;0,I716&gt;0,SUM(V716:W716)&gt;0),(F716*V716+((H716-1)/4*10)*W716)/SUM(V716:W716),"")</x:f>
      </x:c>
      <x:c r="K716" s="12" t="str">
        <x:f>IF(ISNUMBER(J716),(X716*J716+'Method'!$B$10*'Method'!$B$11)/(X716+'Method'!$B$10),"")</x:f>
      </x:c>
      <x:c r="L716" s="10" t="str">
        <x:f>IF(ISNUMBER(J716),COUNTIFS($J$7:$J$1929,"&gt;"&amp;J716)+1,"")</x:f>
      </x:c>
      <x:c r="M716" s="9" t="str">
        <x:v>Review required</x:v>
      </x:c>
      <x:c r="N716" s="9" t="str">
        <x:v>Concentration not explicit on both saved identities</x:v>
      </x:c>
      <x:c r="O716" s="9" t="str">
        <x:v>https://www.parfumo.com/Perfumes/Hugo_Boss/boss-bottled-triumph-elixir</x:v>
      </x:c>
      <x:c r="P716" s="9" t="str">
        <x:v>https://www.fragrantica.com/perfume/Hugo-Boss/Boss-Bottled-Triumph-Elixir-91853.html</x:v>
      </x:c>
      <x:c r="Q716" s="9" t="str">
        <x:v>https://media.parfumo.com/perfumes/a1/a1b220-boss-bottled-triumph-elixir-hugo-boss_1200.jpg?width=720&amp;aspect_ratio=1:1</x:v>
      </x:c>
      <x:c r="R716" s="9" t="str">
        <x:v>https://fimgs.net/mdimg/perfume-thumbs/375x500.91853.jpg</x:v>
      </x:c>
      <x:c r="S716" s="9" t="str">
        <x:v>Boss Bottled Triumph Elixir</x:v>
      </x:c>
      <x:c r="T716" s="11" t="str">
        <x:v>2024</x:v>
      </x:c>
      <x:c r="U716" s="10" t="n">
        <x:v>993</x:v>
      </x:c>
      <x:c r="V716" s="14" t="n">
        <x:f>IF(AND(ISNUMBER(G716),G716&gt;0),LOG10(G716)*'Method'!$B$8,"")</x:f>
        <x:v>2.66412970564806</x:v>
      </x:c>
      <x:c r="W716" s="14" t="n">
        <x:f>IF(AND(ISNUMBER(I716),I716&gt;0),LOG10(I716)*'Method'!$B$9,"")</x:f>
        <x:v>2.3032767036000563</x:v>
      </x:c>
      <x:c r="X716" s="10" t="str">
        <x:f>IF(ISNUMBER(J716),SUM(G716,I716),"")</x:f>
      </x:c>
      <x:c r="Y716" s="10" t="str">
        <x:f>IF(ISNUMBER(K716),COUNTIFS($K$7:$K$1929,"&gt;"&amp;K716)+1,"")</x:f>
      </x:c>
      <x:c r="Z716" s="9" t="str"/>
      <x:c r="AA716" s="15" t="n">
        <x:v>46108</x:v>
      </x:c>
      <x:c r="AB716" s="9" t="str">
        <x:v>Unknown</x:v>
      </x:c>
    </x:row>
    <x:row r="717" ht="50" customHeight="1">
      <x:c r="A717" s="10" t="n">
        <x:f>IF(ISNUMBER(F717),RANK(F717,$F$7:$F$1929,0),"")</x:f>
        <x:v>581</x:v>
      </x:c>
      <x:c r="B717" s="9" t="str">
        <x:v>Lattafa</x:v>
      </x:c>
      <x:c r="C717" s="9" t="str">
        <x:v>Ra'ed Luxe</x:v>
      </x:c>
      <x:c r="D717" s="9" t="str">
        <x:v>Parfum</x:v>
      </x:c>
      <x:c r="E717" s="11" t="n">
        <x:v>2019</x:v>
      </x:c>
      <x:c r="F717" s="13" t="n">
        <x:v>8</x:v>
      </x:c>
      <x:c r="G717" s="10" t="n">
        <x:v>131</x:v>
      </x:c>
      <x:c r="H717" s="12" t="n">
        <x:v>4.08</x:v>
      </x:c>
      <x:c r="I717" s="10" t="n">
        <x:v>595</x:v>
      </x:c>
      <x:c r="J717" s="12" t="str">
        <x:f>IF(AND(M717="URL identity aligns",ISNUMBER(F717),ISNUMBER(H717),G717&gt;0,I717&gt;0,SUM(V717:W717)&gt;0),(F717*V717+((H717-1)/4*10)*W717)/SUM(V717:W717),"")</x:f>
      </x:c>
      <x:c r="K717" s="12" t="str">
        <x:f>IF(ISNUMBER(J717),(X717*J717+'Method'!$B$10*'Method'!$B$11)/(X717+'Method'!$B$10),"")</x:f>
      </x:c>
      <x:c r="L717" s="10" t="str">
        <x:f>IF(ISNUMBER(J717),COUNTIFS($J$7:$J$1929,"&gt;"&amp;J717)+1,"")</x:f>
      </x:c>
      <x:c r="M717" s="9" t="str">
        <x:v>Review required</x:v>
      </x:c>
      <x:c r="N717" s="9" t="str">
        <x:v>Brand differs between product URLs; Concentration not explicit on both saved identities</x:v>
      </x:c>
      <x:c r="O717" s="9" t="str">
        <x:v>https://www.parfumo.com/Perfumes/Lattafa/ra-ed-luxe</x:v>
      </x:c>
      <x:c r="P717" s="9" t="str">
        <x:v>https://www.fragrantica.com/perfume/Lattafa-Perfumes/Ra-ed-Luxe-65392.html</x:v>
      </x:c>
      <x:c r="Q717" s="9" t="str">
        <x:v>https://media.parfumo.com/perfumes/b9/b9b514-ra-ed-luxe-lattafa_1200.jpg?width=720&amp;aspect_ratio=1:1</x:v>
      </x:c>
      <x:c r="R717" s="9" t="str">
        <x:v>https://fimgs.net/mdimg/perfume-thumbs/375x500.65392.jpg</x:v>
      </x:c>
      <x:c r="S717" s="9" t="str">
        <x:v>Ra'ed Luxe</x:v>
      </x:c>
      <x:c r="T717" s="11" t="str">
        <x:v>2019</x:v>
      </x:c>
      <x:c r="U717" s="10" t="n">
        <x:v>83</x:v>
      </x:c>
      <x:c r="V717" s="14" t="n">
        <x:f>IF(AND(ISNUMBER(G717),G717&gt;0),LOG10(G717)*'Method'!$B$8,"")</x:f>
        <x:v>2.540725554786912</x:v>
      </x:c>
      <x:c r="W717" s="14" t="n">
        <x:f>IF(AND(ISNUMBER(I717),I717&gt;0),LOG10(I717)*'Method'!$B$9,"")</x:f>
        <x:v>2.21961357258284</x:v>
      </x:c>
      <x:c r="X717" s="10" t="str">
        <x:f>IF(ISNUMBER(J717),SUM(G717,I717),"")</x:f>
      </x:c>
      <x:c r="Y717" s="10" t="str">
        <x:f>IF(ISNUMBER(K717),COUNTIFS($K$7:$K$1929,"&gt;"&amp;K717)+1,"")</x:f>
      </x:c>
      <x:c r="Z717" s="9" t="str"/>
      <x:c r="AA717" s="15" t="n">
        <x:v>46108</x:v>
      </x:c>
      <x:c r="AB717" s="9" t="str">
        <x:v>Unknown</x:v>
      </x:c>
    </x:row>
    <x:row r="718" ht="50" customHeight="1">
      <x:c r="A718" s="10" t="n">
        <x:f>IF(ISNUMBER(F718),RANK(F718,$F$7:$F$1929,0),"")</x:f>
        <x:v>581</x:v>
      </x:c>
      <x:c r="B718" s="9" t="str">
        <x:v>Paris Corner</x:v>
      </x:c>
      <x:c r="C718" s="9" t="str">
        <x:v>Mysterium</x:v>
      </x:c>
      <x:c r="D718" s="9" t="str">
        <x:v>Not recorded</x:v>
      </x:c>
      <x:c r="E718" s="11" t="n">
        <x:v>2025</x:v>
      </x:c>
      <x:c r="F718" s="13" t="n">
        <x:v>8</x:v>
      </x:c>
      <x:c r="G718" s="10" t="n">
        <x:v>118</x:v>
      </x:c>
      <x:c r="H718" s="12" t="n">
        <x:v>4.18</x:v>
      </x:c>
      <x:c r="I718" s="10" t="n">
        <x:v>187</x:v>
      </x:c>
      <x:c r="J718" s="12" t="str">
        <x:f>IF(AND(M718="URL identity aligns",ISNUMBER(F718),ISNUMBER(H718),G718&gt;0,I718&gt;0,SUM(V718:W718)&gt;0),(F718*V718+((H718-1)/4*10)*W718)/SUM(V718:W718),"")</x:f>
      </x:c>
      <x:c r="K718" s="12" t="str">
        <x:f>IF(ISNUMBER(J718),(X718*J718+'Method'!$B$10*'Method'!$B$11)/(X718+'Method'!$B$10),"")</x:f>
      </x:c>
      <x:c r="L718" s="10" t="str">
        <x:f>IF(ISNUMBER(J718),COUNTIFS($J$7:$J$1929,"&gt;"&amp;J718)+1,"")</x:f>
      </x:c>
      <x:c r="M718" s="9" t="str">
        <x:v>Review required</x:v>
      </x:c>
      <x:c r="N718" s="9" t="str">
        <x:v>Concentration not explicit on both saved identities</x:v>
      </x:c>
      <x:c r="O718" s="9" t="str">
        <x:v>https://www.parfumo.com/Perfumes/paris-corner/mysterium</x:v>
      </x:c>
      <x:c r="P718" s="9" t="str">
        <x:v>https://www.fragrantica.com/perfume/PARIS-CORNER/Mysterium-105234.html</x:v>
      </x:c>
      <x:c r="Q718" s="9" t="str">
        <x:v>https://media.parfumo.com/perfumes/4e/4e3c04_mysterium-paris-corner_1200.jpg?width=720&amp;aspect_ratio=1:1</x:v>
      </x:c>
      <x:c r="R718" s="9" t="str">
        <x:v>https://fimgs.net/mdimg/perfume-thumbs/375x500.105234.jpg</x:v>
      </x:c>
      <x:c r="S718" s="9" t="str">
        <x:v>Mysterium</x:v>
      </x:c>
      <x:c r="T718" s="11" t="str">
        <x:v>2025</x:v>
      </x:c>
      <x:c r="U718" s="10" t="n">
        <x:v>474</x:v>
      </x:c>
      <x:c r="V718" s="14" t="n">
        <x:f>IF(AND(ISNUMBER(G718),G718&gt;0),LOG10(G718)*'Method'!$B$8,"")</x:f>
        <x:v>2.486258408767356</x:v>
      </x:c>
      <x:c r="W718" s="14" t="n">
        <x:f>IF(AND(ISNUMBER(I718),I718&gt;0),LOG10(I718)*'Method'!$B$9,"")</x:f>
        <x:v>1.8174732852292</x:v>
      </x:c>
      <x:c r="X718" s="10" t="str">
        <x:f>IF(ISNUMBER(J718),SUM(G718,I718),"")</x:f>
      </x:c>
      <x:c r="Y718" s="10" t="str">
        <x:f>IF(ISNUMBER(K718),COUNTIFS($K$7:$K$1929,"&gt;"&amp;K718)+1,"")</x:f>
      </x:c>
      <x:c r="Z718" s="9" t="str"/>
      <x:c r="AA718" s="15" t="n">
        <x:v>46108</x:v>
      </x:c>
      <x:c r="AB718" s="9" t="str">
        <x:v>Unknown</x:v>
      </x:c>
    </x:row>
    <x:row r="719" ht="50" customHeight="1">
      <x:c r="A719" s="10" t="n">
        <x:f>IF(ISNUMBER(F719),RANK(F719,$F$7:$F$1929,0),"")</x:f>
        <x:v>581</x:v>
      </x:c>
      <x:c r="B719" s="9" t="str">
        <x:v>Ralph Lauren</x:v>
      </x:c>
      <x:c r="C719" s="9" t="str">
        <x:v>Polo Cologne Intense</x:v>
      </x:c>
      <x:c r="D719" s="9" t="str">
        <x:v>Intense</x:v>
      </x:c>
      <x:c r="E719" s="11" t="n">
        <x:v>2021</x:v>
      </x:c>
      <x:c r="F719" s="13" t="n">
        <x:v>8</x:v>
      </x:c>
      <x:c r="G719" s="10" t="n">
        <x:v>118</x:v>
      </x:c>
      <x:c r="H719" s="12" t="n">
        <x:v>4.06</x:v>
      </x:c>
      <x:c r="I719" s="10" t="n">
        <x:v>981</x:v>
      </x:c>
      <x:c r="J719" s="12" t="str">
        <x:f>IF(AND(M719="URL identity aligns",ISNUMBER(F719),ISNUMBER(H719),G719&gt;0,I719&gt;0,SUM(V719:W719)&gt;0),(F719*V719+((H719-1)/4*10)*W719)/SUM(V719:W719),"")</x:f>
      </x:c>
      <x:c r="K719" s="12" t="str">
        <x:f>IF(ISNUMBER(J719),(X719*J719+'Method'!$B$10*'Method'!$B$11)/(X719+'Method'!$B$10),"")</x:f>
      </x:c>
      <x:c r="L719" s="10" t="str">
        <x:f>IF(ISNUMBER(J719),COUNTIFS($J$7:$J$1929,"&gt;"&amp;J719)+1,"")</x:f>
      </x:c>
      <x:c r="M719" s="9" t="str">
        <x:v>Review required</x:v>
      </x:c>
      <x:c r="N719" s="9" t="str">
        <x:v>Concentration differs between product URLs</x:v>
      </x:c>
      <x:c r="O719" s="9" t="str">
        <x:v>https://www.parfumo.com/Perfumes/Ralph_Lauren/polo-cologne-intense</x:v>
      </x:c>
      <x:c r="P719" s="9" t="str">
        <x:v>https://www.fragrantica.com/perfume/Ralph-Lauren/Polo-Cologne-Intense-Eau-de-Parfum-66411.html</x:v>
      </x:c>
      <x:c r="Q719" s="9" t="str">
        <x:v>https://media.parfumo.com/perfumes/07/07812c-polo-cologne-intense-ralph-lauren_1200.jpg?width=720&amp;aspect_ratio=1:1</x:v>
      </x:c>
      <x:c r="R719" s="9" t="str">
        <x:v>https://fimgs.net/mdimg/perfume-thumbs/375x500.66411.jpg</x:v>
      </x:c>
      <x:c r="S719" s="9" t="str">
        <x:v>Polo Cologne Intense</x:v>
      </x:c>
      <x:c r="T719" s="11" t="str">
        <x:v>2021</x:v>
      </x:c>
      <x:c r="U719" s="10" t="n">
        <x:v>1140</x:v>
      </x:c>
      <x:c r="V719" s="14" t="n">
        <x:f>IF(AND(ISNUMBER(G719),G719&gt;0),LOG10(G719)*'Method'!$B$8,"")</x:f>
        <x:v>2.486258408767356</x:v>
      </x:c>
      <x:c r="W719" s="14" t="n">
        <x:f>IF(AND(ISNUMBER(I719),I719&gt;0),LOG10(I719)*'Method'!$B$9,"")</x:f>
        <x:v>2.39333520590396</x:v>
      </x:c>
      <x:c r="X719" s="10" t="str">
        <x:f>IF(ISNUMBER(J719),SUM(G719,I719),"")</x:f>
      </x:c>
      <x:c r="Y719" s="10" t="str">
        <x:f>IF(ISNUMBER(K719),COUNTIFS($K$7:$K$1929,"&gt;"&amp;K719)+1,"")</x:f>
      </x:c>
      <x:c r="Z719" s="9" t="str"/>
      <x:c r="AA719" s="15" t="n">
        <x:v>46108</x:v>
      </x:c>
      <x:c r="AB719" s="9" t="str">
        <x:v>Unknown</x:v>
      </x:c>
    </x:row>
    <x:row r="720" ht="50" customHeight="1">
      <x:c r="A720" s="10" t="n">
        <x:f>IF(ISNUMBER(F720),RANK(F720,$F$7:$F$1929,0),"")</x:f>
        <x:v>581</x:v>
      </x:c>
      <x:c r="B720" s="9" t="str">
        <x:v>Editions de Parfums Frédéric Malle</x:v>
      </x:c>
      <x:c r="C720" s="9" t="str">
        <x:v>Hope أمل</x:v>
      </x:c>
      <x:c r="D720" s="9" t="str">
        <x:v>Parfum</x:v>
      </x:c>
      <x:c r="E720" s="11" t="n">
        <x:v>2024</x:v>
      </x:c>
      <x:c r="F720" s="13" t="n">
        <x:v>8</x:v>
      </x:c>
      <x:c r="G720" s="10" t="n">
        <x:v>115</x:v>
      </x:c>
      <x:c r="H720" s="12" t="n">
        <x:v>4.17</x:v>
      </x:c>
      <x:c r="I720" s="10" t="n">
        <x:v>368</x:v>
      </x:c>
      <x:c r="J720" s="12" t="str">
        <x:f>IF(AND(M720="URL identity aligns",ISNUMBER(F720),ISNUMBER(H720),G720&gt;0,I720&gt;0,SUM(V720:W720)&gt;0),(F720*V720+((H720-1)/4*10)*W720)/SUM(V720:W720),"")</x:f>
      </x:c>
      <x:c r="K720" s="12" t="str">
        <x:f>IF(ISNUMBER(J720),(X720*J720+'Method'!$B$10*'Method'!$B$11)/(X720+'Method'!$B$10),"")</x:f>
      </x:c>
      <x:c r="L720" s="10" t="str">
        <x:f>IF(ISNUMBER(J720),COUNTIFS($J$7:$J$1929,"&gt;"&amp;J720)+1,"")</x:f>
      </x:c>
      <x:c r="M720" s="9" t="str">
        <x:v>Review required</x:v>
      </x:c>
      <x:c r="N720" s="9" t="str">
        <x:v>Brand differs between product URLs; Export brand differs from Parfumo URL; Product, variant, gender or year terms differ between URLs; Concentration not explicit on both saved identities</x:v>
      </x:c>
      <x:c r="O720" s="9" t="str">
        <x:v>https://www.parfumo.com/Perfumes/Editions_de_Parfum_Frederic_Malle/hope-1</x:v>
      </x:c>
      <x:c r="P720" s="9" t="str">
        <x:v>https://www.fragrantica.com/perfume/Frederic-Malle/Hope-95624.html</x:v>
      </x:c>
      <x:c r="Q720" s="9" t="str">
        <x:v>https://media.parfumo.com/perfumes/89/89c391-hope-editions-de-parfums-frederic-malle_1200.jpg?width=720&amp;aspect_ratio=1:1</x:v>
      </x:c>
      <x:c r="R720" s="9" t="str">
        <x:v>https://fimgs.net/mdimg/perfume-thumbs/375x500.95624.jpg?t=1772751174</x:v>
      </x:c>
      <x:c r="S720" s="9" t="str">
        <x:v>Hope أمل</x:v>
      </x:c>
      <x:c r="T720" s="11" t="str">
        <x:v>2024</x:v>
      </x:c>
      <x:c r="U720" s="10" t="n">
        <x:v>679</x:v>
      </x:c>
      <x:c r="V720" s="14" t="n">
        <x:f>IF(AND(ISNUMBER(G720),G720&gt;0),LOG10(G720)*'Method'!$B$8,"")</x:f>
        <x:v>2.472837408424332</x:v>
      </x:c>
      <x:c r="W720" s="14" t="n">
        <x:f>IF(AND(ISNUMBER(I720),I720&gt;0),LOG10(I720)*'Method'!$B$9,"")</x:f>
        <x:v>2.052678254938816</x:v>
      </x:c>
      <x:c r="X720" s="10" t="str">
        <x:f>IF(ISNUMBER(J720),SUM(G720,I720),"")</x:f>
      </x:c>
      <x:c r="Y720" s="10" t="str">
        <x:f>IF(ISNUMBER(K720),COUNTIFS($K$7:$K$1929,"&gt;"&amp;K720)+1,"")</x:f>
      </x:c>
      <x:c r="Z720" s="9" t="str"/>
      <x:c r="AA720" s="15" t="n">
        <x:v>46108</x:v>
      </x:c>
      <x:c r="AB720" s="9" t="str">
        <x:v>Unknown</x:v>
      </x:c>
    </x:row>
    <x:row r="721" ht="50" customHeight="1">
      <x:c r="A721" s="10" t="n">
        <x:f>IF(ISNUMBER(F721),RANK(F721,$F$7:$F$1929,0),"")</x:f>
        <x:v>581</x:v>
      </x:c>
      <x:c r="B721" s="9" t="str">
        <x:v>Maison Alhambra</x:v>
      </x:c>
      <x:c r="C721" s="9" t="str">
        <x:v>Winsome The Tux</x:v>
      </x:c>
      <x:c r="D721" s="9" t="str">
        <x:v>Not recorded</x:v>
      </x:c>
      <x:c r="E721" s="11" t="n">
        <x:v>2022</x:v>
      </x:c>
      <x:c r="F721" s="13" t="n">
        <x:v>8</x:v>
      </x:c>
      <x:c r="G721" s="10" t="n">
        <x:v>107</x:v>
      </x:c>
      <x:c r="H721" s="12" t="n">
        <x:v>4.39</x:v>
      </x:c>
      <x:c r="I721" s="10" t="n">
        <x:v>1070</x:v>
      </x:c>
      <x:c r="J721" s="12" t="str">
        <x:f>IF(AND(M721="URL identity aligns",ISNUMBER(F721),ISNUMBER(H721),G721&gt;0,I721&gt;0,SUM(V721:W721)&gt;0),(F721*V721+((H721-1)/4*10)*W721)/SUM(V721:W721),"")</x:f>
      </x:c>
      <x:c r="K721" s="12" t="str">
        <x:f>IF(ISNUMBER(J721),(X721*J721+'Method'!$B$10*'Method'!$B$11)/(X721+'Method'!$B$10),"")</x:f>
      </x:c>
      <x:c r="L721" s="10" t="str">
        <x:f>IF(ISNUMBER(J721),COUNTIFS($J$7:$J$1929,"&gt;"&amp;J721)+1,"")</x:f>
      </x:c>
      <x:c r="M721" s="9" t="str">
        <x:v>Review required</x:v>
      </x:c>
      <x:c r="N721" s="9" t="str">
        <x:v>Product, variant, gender or year terms differ between URLs; Concentration not explicit on both saved identities</x:v>
      </x:c>
      <x:c r="O721" s="9" t="str">
        <x:v>https://www.parfumo.com/Perfumes/maison-alhambra/winsome-the-tux</x:v>
      </x:c>
      <x:c r="P721" s="9" t="str">
        <x:v>https://www.fragrantica.com/perfume/Maison-Alhambra/The-Tux-78559.html</x:v>
      </x:c>
      <x:c r="Q721" s="9" t="str">
        <x:v>https://media.parfumo.com/perfumes/13/13a418_winsome-the-tux-maison-alhambra_1200.jpg?width=720&amp;aspect_ratio=1:1</x:v>
      </x:c>
      <x:c r="R721" s="9" t="str">
        <x:v>https://fimgs.net/mdimg/perfume-thumbs/375x500.78559.jpg</x:v>
      </x:c>
      <x:c r="S721" s="9" t="str">
        <x:v>Winsome The Tux</x:v>
      </x:c>
      <x:c r="T721" s="11" t="str">
        <x:v>2022</x:v>
      </x:c>
      <x:c r="U721" s="10" t="n">
        <x:v>880</x:v>
      </x:c>
      <x:c r="V721" s="14" t="n">
        <x:f>IF(AND(ISNUMBER(G721),G721&gt;0),LOG10(G721)*'Method'!$B$8,"")</x:f>
        <x:v>2.435260533222252</x:v>
      </x:c>
      <x:c r="W721" s="14" t="n">
        <x:f>IF(AND(ISNUMBER(I721),I721&gt;0),LOG10(I721)*'Method'!$B$9,"")</x:f>
        <x:v>2.4235070221481685</x:v>
      </x:c>
      <x:c r="X721" s="10" t="str">
        <x:f>IF(ISNUMBER(J721),SUM(G721,I721),"")</x:f>
      </x:c>
      <x:c r="Y721" s="10" t="str">
        <x:f>IF(ISNUMBER(K721),COUNTIFS($K$7:$K$1929,"&gt;"&amp;K721)+1,"")</x:f>
      </x:c>
      <x:c r="Z721" s="9" t="str"/>
      <x:c r="AA721" s="15" t="n">
        <x:v>46108</x:v>
      </x:c>
      <x:c r="AB721" s="9" t="str">
        <x:v>Unknown</x:v>
      </x:c>
    </x:row>
    <x:row r="722" ht="50" customHeight="1">
      <x:c r="A722" s="10" t="n">
        <x:f>IF(ISNUMBER(F722),RANK(F722,$F$7:$F$1929,0),"")</x:f>
        <x:v>581</x:v>
      </x:c>
      <x:c r="B722" s="9" t="str">
        <x:v>Ex Nihilo</x:v>
      </x:c>
      <x:c r="C722" s="9" t="str">
        <x:v>Chandigarh Express</x:v>
      </x:c>
      <x:c r="D722" s="9" t="str">
        <x:v>Not recorded</x:v>
      </x:c>
      <x:c r="E722" s="11" t="n">
        <x:v>2024</x:v>
      </x:c>
      <x:c r="F722" s="13" t="n">
        <x:v>8</x:v>
      </x:c>
      <x:c r="G722" s="10" t="n">
        <x:v>101</x:v>
      </x:c>
      <x:c r="H722" s="12" t="n">
        <x:v>4.09</x:v>
      </x:c>
      <x:c r="I722" s="10" t="n">
        <x:v>295</x:v>
      </x:c>
      <x:c r="J722" s="12" t="str">
        <x:f>IF(AND(M722="URL identity aligns",ISNUMBER(F722),ISNUMBER(H722),G722&gt;0,I722&gt;0,SUM(V722:W722)&gt;0),(F722*V722+((H722-1)/4*10)*W722)/SUM(V722:W722),"")</x:f>
      </x:c>
      <x:c r="K722" s="12" t="str">
        <x:f>IF(ISNUMBER(J722),(X722*J722+'Method'!$B$10*'Method'!$B$11)/(X722+'Method'!$B$10),"")</x:f>
      </x:c>
      <x:c r="L722" s="10" t="str">
        <x:f>IF(ISNUMBER(J722),COUNTIFS($J$7:$J$1929,"&gt;"&amp;J722)+1,"")</x:f>
      </x:c>
      <x:c r="M722" s="9" t="str">
        <x:v>Review required</x:v>
      </x:c>
      <x:c r="N722" s="9" t="str">
        <x:v>Concentration not explicit on both saved identities</x:v>
      </x:c>
      <x:c r="O722" s="9" t="str">
        <x:v>https://www.parfumo.com/Perfumes/Ex_Nihilo/chandigarh-express</x:v>
      </x:c>
      <x:c r="P722" s="9" t="str">
        <x:v>https://www.fragrantica.com/perfume/Ex-Nihilo/Chandigarh-Express-89719.html</x:v>
      </x:c>
      <x:c r="Q722" s="9" t="str">
        <x:v>https://media.parfumo.com/perfumes/23/230eb0-chandigarh-express-ex-nihilo_1200.jpg?width=720&amp;aspect_ratio=1:1</x:v>
      </x:c>
      <x:c r="R722" s="9" t="str">
        <x:v>https://fimgs.net/mdimg/perfume-thumbs/375x500.89719.jpg</x:v>
      </x:c>
      <x:c r="S722" s="9" t="str">
        <x:v>Chandigarh Express</x:v>
      </x:c>
      <x:c r="T722" s="11" t="str">
        <x:v>2024</x:v>
      </x:c>
      <x:c r="U722" s="10" t="n">
        <x:v>1724</x:v>
      </x:c>
      <x:c r="V722" s="14" t="n">
        <x:f>IF(AND(ISNUMBER(G722),G722&gt;0),LOG10(G722)*'Method'!$B$8,"")</x:f>
        <x:v>2.405185648539168</x:v>
      </x:c>
      <x:c r="W722" s="14" t="n">
        <x:f>IF(AND(ISNUMBER(I722),I722&gt;0),LOG10(I722)*'Method'!$B$9,"")</x:f>
        <x:v>1.975857612782528</x:v>
      </x:c>
      <x:c r="X722" s="10" t="str">
        <x:f>IF(ISNUMBER(J722),SUM(G722,I722),"")</x:f>
      </x:c>
      <x:c r="Y722" s="10" t="str">
        <x:f>IF(ISNUMBER(K722),COUNTIFS($K$7:$K$1929,"&gt;"&amp;K722)+1,"")</x:f>
      </x:c>
      <x:c r="Z722" s="9" t="str"/>
      <x:c r="AA722" s="15" t="n">
        <x:v>46108</x:v>
      </x:c>
      <x:c r="AB722" s="9" t="str">
        <x:v>Unknown</x:v>
      </x:c>
    </x:row>
    <x:row r="723" ht="50" customHeight="1">
      <x:c r="A723" s="10" t="n">
        <x:f>IF(ISNUMBER(F723),RANK(F723,$F$7:$F$1929,0),"")</x:f>
        <x:v>581</x:v>
      </x:c>
      <x:c r="B723" s="9" t="str">
        <x:v>Dior</x:v>
      </x:c>
      <x:c r="C723" s="9" t="str">
        <x:v>Gris</x:v>
      </x:c>
      <x:c r="D723" s="9" t="str">
        <x:v>Esprit de Parfum</x:v>
      </x:c>
      <x:c r="E723" s="11" t="n">
        <x:v>2024</x:v>
      </x:c>
      <x:c r="F723" s="13" t="n">
        <x:v>8</x:v>
      </x:c>
      <x:c r="G723" s="10" t="n">
        <x:v>97</x:v>
      </x:c>
      <x:c r="H723" s="12" t="n">
        <x:v>4.21</x:v>
      </x:c>
      <x:c r="I723" s="10" t="n">
        <x:v>3500</x:v>
      </x:c>
      <x:c r="J723" s="12" t="str">
        <x:f>IF(AND(M723="URL identity aligns",ISNUMBER(F723),ISNUMBER(H723),G723&gt;0,I723&gt;0,SUM(V723:W723)&gt;0),(F723*V723+((H723-1)/4*10)*W723)/SUM(V723:W723),"")</x:f>
      </x:c>
      <x:c r="K723" s="12" t="str">
        <x:f>IF(ISNUMBER(J723),(X723*J723+'Method'!$B$10*'Method'!$B$11)/(X723+'Method'!$B$10),"")</x:f>
      </x:c>
      <x:c r="L723" s="10" t="str">
        <x:f>IF(ISNUMBER(J723),COUNTIFS($J$7:$J$1929,"&gt;"&amp;J723)+1,"")</x:f>
      </x:c>
      <x:c r="M723" s="9" t="str">
        <x:v>Review required</x:v>
      </x:c>
      <x:c r="N723" s="9" t="str">
        <x:v>Product, variant, gender or year terms differ between URLs; Concentration not explicit on both saved identities</x:v>
      </x:c>
      <x:c r="O723" s="9" t="str">
        <x:v>https://www.parfumo.com/Perfumes/Dior/gris-dior-esprit-de-parfum</x:v>
      </x:c>
      <x:c r="P723" s="9" t="str">
        <x:v>https://www.fragrantica.com/perfume/Dior/Gris-Dior-48387.html</x:v>
      </x:c>
      <x:c r="Q723" s="9" t="str">
        <x:v>https://media.parfumo.com/perfumes/7c/7c3a15-gris-dior-esprit-de-parfum-dior_1200.jpg?width=720&amp;aspect_ratio=1:1</x:v>
      </x:c>
      <x:c r="R723" s="9" t="str">
        <x:v>https://fimgs.net/mdimg/perfume-thumbs/375x500.48387.jpg</x:v>
      </x:c>
      <x:c r="S723" s="9" t="str">
        <x:v>Gris</x:v>
      </x:c>
      <x:c r="T723" s="11" t="str">
        <x:v>2024</x:v>
      </x:c>
      <x:c r="U723" s="10" t="n">
        <x:v>448</x:v>
      </x:c>
      <x:c r="V723" s="14" t="n">
        <x:f>IF(AND(ISNUMBER(G723),G723&gt;0),LOG10(G723)*'Method'!$B$8,"")</x:f>
        <x:v>2.384126081119488</x:v>
      </x:c>
      <x:c r="W723" s="14" t="n">
        <x:f>IF(AND(ISNUMBER(I723),I723&gt;0),LOG10(I723)*'Method'!$B$9,"")</x:f>
        <x:v>2.8352544354802243</x:v>
      </x:c>
      <x:c r="X723" s="10" t="str">
        <x:f>IF(ISNUMBER(J723),SUM(G723,I723),"")</x:f>
      </x:c>
      <x:c r="Y723" s="10" t="str">
        <x:f>IF(ISNUMBER(K723),COUNTIFS($K$7:$K$1929,"&gt;"&amp;K723)+1,"")</x:f>
      </x:c>
      <x:c r="Z723" s="9" t="str"/>
      <x:c r="AA723" s="15" t="n">
        <x:v>46108</x:v>
      </x:c>
      <x:c r="AB723" s="9" t="str">
        <x:v>Unknown</x:v>
      </x:c>
    </x:row>
    <x:row r="724" ht="50" customHeight="1">
      <x:c r="A724" s="10" t="n">
        <x:f>IF(ISNUMBER(F724),RANK(F724,$F$7:$F$1929,0),"")</x:f>
        <x:v>581</x:v>
      </x:c>
      <x:c r="B724" s="9" t="str">
        <x:v>Acqua di Parma</x:v>
      </x:c>
      <x:c r="C724" s="9" t="str">
        <x:v>Arancia di Capri La Riserva</x:v>
      </x:c>
      <x:c r="D724" s="9" t="str">
        <x:v>Not recorded</x:v>
      </x:c>
      <x:c r="E724" s="11" t="n">
        <x:v>2025</x:v>
      </x:c>
      <x:c r="F724" s="13" t="n">
        <x:v>8</x:v>
      </x:c>
      <x:c r="G724" s="10" t="n">
        <x:v>96</x:v>
      </x:c>
      <x:c r="H724" s="12" t="n">
        <x:v>4.24</x:v>
      </x:c>
      <x:c r="I724" s="10" t="n">
        <x:v>151</x:v>
      </x:c>
      <x:c r="J724" s="12" t="str">
        <x:f>IF(AND(M724="URL identity aligns",ISNUMBER(F724),ISNUMBER(H724),G724&gt;0,I724&gt;0,SUM(V724:W724)&gt;0),(F724*V724+((H724-1)/4*10)*W724)/SUM(V724:W724),"")</x:f>
      </x:c>
      <x:c r="K724" s="12" t="str">
        <x:f>IF(ISNUMBER(J724),(X724*J724+'Method'!$B$10*'Method'!$B$11)/(X724+'Method'!$B$10),"")</x:f>
      </x:c>
      <x:c r="L724" s="10" t="str">
        <x:f>IF(ISNUMBER(J724),COUNTIFS($J$7:$J$1929,"&gt;"&amp;J724)+1,"")</x:f>
      </x:c>
      <x:c r="M724" s="9" t="str">
        <x:v>Review required</x:v>
      </x:c>
      <x:c r="N724" s="9" t="str">
        <x:v>Concentration not explicit on both saved identities</x:v>
      </x:c>
      <x:c r="O724" s="9" t="str">
        <x:v>https://www.parfumo.com/Perfumes/Acqua_di_Parma/arancia-di-capri-la-riserva</x:v>
      </x:c>
      <x:c r="P724" s="9" t="str">
        <x:v>https://www.fragrantica.com/perfume/Acqua-di-Parma/Arancia-di-Capri-La-Riserva-107109.html</x:v>
      </x:c>
      <x:c r="Q724" s="9" t="str">
        <x:v>https://media.parfumo.com/perfumes/16/16b93f_arancia-di-capri-la-riserva-acqua-di-parma_1200.jpg?width=720&amp;aspect_ratio=1:1</x:v>
      </x:c>
      <x:c r="R724" s="9" t="str">
        <x:v>https://fimgs.net/mdimg/perfume-thumbs/375x500.107109.jpg</x:v>
      </x:c>
      <x:c r="S724" s="9" t="str">
        <x:v>Arancia di Capri La Riserva</x:v>
      </x:c>
      <x:c r="T724" s="11" t="str">
        <x:v>2025</x:v>
      </x:c>
      <x:c r="U724" s="10" t="n">
        <x:v>440</x:v>
      </x:c>
      <x:c r="V724" s="14" t="n">
        <x:f>IF(AND(ISNUMBER(G724),G724&gt;0),LOG10(G724)*'Method'!$B$8,"")</x:f>
        <x:v>2.3787254796474837</x:v>
      </x:c>
      <x:c r="W724" s="14" t="n">
        <x:f>IF(AND(ISNUMBER(I724),I724&gt;0),LOG10(I724)*'Method'!$B$9,"")</x:f>
        <x:v>1.7431815578345362</x:v>
      </x:c>
      <x:c r="X724" s="10" t="str">
        <x:f>IF(ISNUMBER(J724),SUM(G724,I724),"")</x:f>
      </x:c>
      <x:c r="Y724" s="10" t="str">
        <x:f>IF(ISNUMBER(K724),COUNTIFS($K$7:$K$1929,"&gt;"&amp;K724)+1,"")</x:f>
      </x:c>
      <x:c r="Z724" s="9" t="str"/>
      <x:c r="AA724" s="15" t="n">
        <x:v>46108</x:v>
      </x:c>
      <x:c r="AB724" s="9" t="str">
        <x:v>Unknown</x:v>
      </x:c>
    </x:row>
    <x:row r="725" ht="50" customHeight="1">
      <x:c r="A725" s="10" t="n">
        <x:f>IF(ISNUMBER(F725),RANK(F725,$F$7:$F$1929,0),"")</x:f>
        <x:v>581</x:v>
      </x:c>
      <x:c r="B725" s="9" t="str">
        <x:v>Rasasi</x:v>
      </x:c>
      <x:c r="C725" s="9" t="str">
        <x:v>Hawas Elixir هوس</x:v>
      </x:c>
      <x:c r="D725" s="9" t="str">
        <x:v>Elixir</x:v>
      </x:c>
      <x:c r="E725" s="11" t="n">
        <x:v>2024</x:v>
      </x:c>
      <x:c r="F725" s="13" t="n">
        <x:v>8</x:v>
      </x:c>
      <x:c r="G725" s="10" t="n">
        <x:v>96</x:v>
      </x:c>
      <x:c r="H725" s="12" t="n">
        <x:v>4.55</x:v>
      </x:c>
      <x:c r="I725" s="10" t="n">
        <x:v>937</x:v>
      </x:c>
      <x:c r="J725" s="12" t="str">
        <x:f>IF(AND(M725="URL identity aligns",ISNUMBER(F725),ISNUMBER(H725),G725&gt;0,I725&gt;0,SUM(V725:W725)&gt;0),(F725*V725+((H725-1)/4*10)*W725)/SUM(V725:W725),"")</x:f>
      </x:c>
      <x:c r="K725" s="12" t="str">
        <x:f>IF(ISNUMBER(J725),(X725*J725+'Method'!$B$10*'Method'!$B$11)/(X725+'Method'!$B$10),"")</x:f>
      </x:c>
      <x:c r="L725" s="10" t="str">
        <x:f>IF(ISNUMBER(J725),COUNTIFS($J$7:$J$1929,"&gt;"&amp;J725)+1,"")</x:f>
      </x:c>
      <x:c r="M725" s="9" t="str">
        <x:v>Review required</x:v>
      </x:c>
      <x:c r="N725" s="9" t="str">
        <x:v>Concentration not explicit on both saved identities</x:v>
      </x:c>
      <x:c r="O725" s="9" t="str">
        <x:v>https://www.parfumo.com/Perfumes/Rasasi/hawas-elixir</x:v>
      </x:c>
      <x:c r="P725" s="9" t="str">
        <x:v>https://www.fragrantica.com/perfume/Rasasi/Hawas-Elixir-110808.html</x:v>
      </x:c>
      <x:c r="Q725" s="9" t="str">
        <x:v>https://media.parfumo.com/perfumes/af/afdde6_hawas-elixir-rasasi_1200.jpg?width=480&amp;aspect_ratio=1:1</x:v>
      </x:c>
      <x:c r="R725" s="9" t="str">
        <x:v>https://fimgs.net/mdimg/perfume-thumbs/375x500.110808.jpg</x:v>
      </x:c>
      <x:c r="S725" s="9" t="str">
        <x:v>Hawas Elixir هوس</x:v>
      </x:c>
      <x:c r="T725" s="11" t="str">
        <x:v>2024</x:v>
      </x:c>
      <x:c r="U725" s="10" t="n">
        <x:v>772</x:v>
      </x:c>
      <x:c r="V725" s="14" t="n">
        <x:f>IF(AND(ISNUMBER(G725),G725&gt;0),LOG10(G725)*'Method'!$B$8,"")</x:f>
        <x:v>2.3787254796474837</x:v>
      </x:c>
      <x:c r="W725" s="14" t="n">
        <x:f>IF(AND(ISNUMBER(I725),I725&gt;0),LOG10(I725)*'Method'!$B$9,"")</x:f>
        <x:v>2.3773916727102242</x:v>
      </x:c>
      <x:c r="X725" s="10" t="str">
        <x:f>IF(ISNUMBER(J725),SUM(G725,I725),"")</x:f>
      </x:c>
      <x:c r="Y725" s="10" t="str">
        <x:f>IF(ISNUMBER(K725),COUNTIFS($K$7:$K$1929,"&gt;"&amp;K725)+1,"")</x:f>
      </x:c>
      <x:c r="Z725" s="9" t="str"/>
      <x:c r="AA725" s="15" t="n">
        <x:v>46108</x:v>
      </x:c>
      <x:c r="AB725" s="9" t="str">
        <x:v>Unknown</x:v>
      </x:c>
    </x:row>
    <x:row r="726" ht="50" customHeight="1">
      <x:c r="A726" s="10" t="n">
        <x:f>IF(ISNUMBER(F726),RANK(F726,$F$7:$F$1929,0),"")</x:f>
        <x:v>581</x:v>
      </x:c>
      <x:c r="B726" s="9" t="str">
        <x:v>Mercedes Benz</x:v>
      </x:c>
      <x:c r="C726" s="9" t="str">
        <x:v>Club Black Mercedes-Benz</x:v>
      </x:c>
      <x:c r="D726" s="9" t="str">
        <x:v>Eau de Parfum</x:v>
      </x:c>
      <x:c r="E726" s="11" t="n">
        <x:v>2025</x:v>
      </x:c>
      <x:c r="F726" s="13" t="n">
        <x:v>8</x:v>
      </x:c>
      <x:c r="G726" s="10" t="n">
        <x:v>95</x:v>
      </x:c>
      <x:c r="H726" s="12" t="n">
        <x:v>4.28</x:v>
      </x:c>
      <x:c r="I726" s="10" t="n">
        <x:v>205</x:v>
      </x:c>
      <x:c r="J726" s="12" t="n">
        <x:f>IF(AND(M726="URL identity aligns",ISNUMBER(F726),ISNUMBER(H726),G726&gt;0,I726&gt;0,SUM(V726:W726)&gt;0),(F726*V726+((H726-1)/4*10)*W726)/SUM(V726:W726),"")</x:f>
        <x:v>8.087593985276301</x:v>
      </x:c>
      <x:c r="K726" s="12" t="n">
        <x:f>IF(ISNUMBER(J726),(X726*J726+'Method'!$B$10*'Method'!$B$11)/(X726+'Method'!$B$10),"")</x:f>
        <x:v>7.92635465709396</x:v>
      </x:c>
      <x:c r="L726" s="10" t="n">
        <x:f>IF(ISNUMBER(J726),COUNTIFS($J$7:$J$1929,"&gt;"&amp;J726)+1,"")</x:f>
        <x:v>66</x:v>
      </x:c>
      <x:c r="M726" s="9" t="str">
        <x:v>URL identity aligns</x:v>
      </x:c>
      <x:c r="N726" s="9" t="str">
        <x:v>Brand, name tokens and concentration agree in saved URLs</x:v>
      </x:c>
      <x:c r="O726" s="9" t="str">
        <x:v>https://www.parfumo.com/Perfumes/Mercedes_Benz/club-black-eau-de-parfum</x:v>
      </x:c>
      <x:c r="P726" s="9" t="str">
        <x:v>https://www.fragrantica.com/perfume/Mercedes-Benz/Mercedes-Benz-Club-Black-Eau-de-Parfum-104546.html</x:v>
      </x:c>
      <x:c r="Q726" s="9" t="str">
        <x:v>https://media.parfumo.com/perfumes/55/559ac4_club-black-eau-de-parfum-mercedes-benz_1200.jpg?width=720&amp;aspect_ratio=1:1</x:v>
      </x:c>
      <x:c r="R726" s="9" t="str">
        <x:v>https://fimgs.net/mdimg/perfume-thumbs/375x500.104546.jpg</x:v>
      </x:c>
      <x:c r="S726" s="9" t="str">
        <x:v>Club Black Mercedes-Benz</x:v>
      </x:c>
      <x:c r="T726" s="11" t="str">
        <x:v>2025</x:v>
      </x:c>
      <x:c r="U726" s="10" t="n">
        <x:v>1878</x:v>
      </x:c>
      <x:c r="V726" s="14" t="n">
        <x:f>IF(AND(ISNUMBER(G726),G726&gt;0),LOG10(G726)*'Method'!$B$8,"")</x:f>
        <x:v>2.37326832634662</x:v>
      </x:c>
      <x:c r="W726" s="14" t="n">
        <x:f>IF(AND(ISNUMBER(I726),I726&gt;0),LOG10(I726)*'Method'!$B$9,"")</x:f>
        <x:v>1.8494030888446003</x:v>
      </x:c>
      <x:c r="X726" s="10" t="n">
        <x:f>IF(ISNUMBER(J726),SUM(G726,I726),"")</x:f>
        <x:v>300</x:v>
      </x:c>
      <x:c r="Y726" s="10" t="n">
        <x:f>IF(ISNUMBER(K726),COUNTIFS($K$7:$K$1929,"&gt;"&amp;K726)+1,"")</x:f>
        <x:v>78</x:v>
      </x:c>
      <x:c r="Z726" s="9" t="str"/>
      <x:c r="AA726" s="15" t="n">
        <x:v>46108</x:v>
      </x:c>
      <x:c r="AB726" s="9" t="str">
        <x:v>Unknown</x:v>
      </x:c>
    </x:row>
    <x:row r="727" ht="50" customHeight="1">
      <x:c r="A727" s="10" t="n">
        <x:f>IF(ISNUMBER(F727),RANK(F727,$F$7:$F$1929,0),"")</x:f>
        <x:v>581</x:v>
      </x:c>
      <x:c r="B727" s="9" t="str">
        <x:v>Stéphane Humbert Lucas</x:v>
      </x:c>
      <x:c r="C727" s="9" t="str">
        <x:v>The Queen and the Viper</x:v>
      </x:c>
      <x:c r="D727" s="9" t="str">
        <x:v>Not recorded</x:v>
      </x:c>
      <x:c r="E727" s="11" t="n">
        <x:v>2025</x:v>
      </x:c>
      <x:c r="F727" s="13" t="n">
        <x:v>8</x:v>
      </x:c>
      <x:c r="G727" s="10" t="n">
        <x:v>85</x:v>
      </x:c>
      <x:c r="H727" s="12" t="n">
        <x:v>4</x:v>
      </x:c>
      <x:c r="I727" s="10" t="n">
        <x:v>262</x:v>
      </x:c>
      <x:c r="J727" s="12" t="str">
        <x:f>IF(AND(M727="URL identity aligns",ISNUMBER(F727),ISNUMBER(H727),G727&gt;0,I727&gt;0,SUM(V727:W727)&gt;0),(F727*V727+((H727-1)/4*10)*W727)/SUM(V727:W727),"")</x:f>
      </x:c>
      <x:c r="K727" s="12" t="str">
        <x:f>IF(ISNUMBER(J727),(X727*J727+'Method'!$B$10*'Method'!$B$11)/(X727+'Method'!$B$10),"")</x:f>
      </x:c>
      <x:c r="L727" s="10" t="str">
        <x:f>IF(ISNUMBER(J727),COUNTIFS($J$7:$J$1929,"&gt;"&amp;J727)+1,"")</x:f>
      </x:c>
      <x:c r="M727" s="9" t="str">
        <x:v>Review required</x:v>
      </x:c>
      <x:c r="N727" s="9" t="str">
        <x:v>Concentration not explicit on both saved identities</x:v>
      </x:c>
      <x:c r="O727" s="9" t="str">
        <x:v>https://www.parfumo.com/Perfumes/Stephane_Humbert_Lucas/the-queen-and-the-viper</x:v>
      </x:c>
      <x:c r="P727" s="9" t="str">
        <x:v>https://www.fragrantica.com/perfume/Stephane-Humbert-Lucas-777/The-Queen-and-the-Viper-115147.html</x:v>
      </x:c>
      <x:c r="Q727" s="9" t="str">
        <x:v>https://media.parfumo.com/perfumes/a9/a9be2a_the-queen-and-the-viper-stephane-humbert-lucas_1200.jpg?width=720&amp;aspect_ratio=1:1</x:v>
      </x:c>
      <x:c r="R727" s="9" t="str">
        <x:v>https://fimgs.net/mdimg/perfume-thumbs/375x500.115147.jpg</x:v>
      </x:c>
      <x:c r="S727" s="9" t="str">
        <x:v>The Queen and the Viper</x:v>
      </x:c>
      <x:c r="T727" s="11" t="str">
        <x:v>2025</x:v>
      </x:c>
      <x:c r="U727" s="10" t="n">
        <x:v>1186</x:v>
      </x:c>
      <x:c r="V727" s="14" t="n">
        <x:f>IF(AND(ISNUMBER(G727),G727&gt;0),LOG10(G727)*'Method'!$B$8,"")</x:f>
        <x:v>2.315302710857148</x:v>
      </x:c>
      <x:c r="W727" s="14" t="n">
        <x:f>IF(AND(ISNUMBER(I727),I727&gt;0),LOG10(I727)*'Method'!$B$9,"")</x:f>
        <x:v>1.9346410330558002</x:v>
      </x:c>
      <x:c r="X727" s="10" t="str">
        <x:f>IF(ISNUMBER(J727),SUM(G727,I727),"")</x:f>
      </x:c>
      <x:c r="Y727" s="10" t="str">
        <x:f>IF(ISNUMBER(K727),COUNTIFS($K$7:$K$1929,"&gt;"&amp;K727)+1,"")</x:f>
      </x:c>
      <x:c r="Z727" s="9" t="str"/>
      <x:c r="AA727" s="15" t="n">
        <x:v>46108</x:v>
      </x:c>
      <x:c r="AB727" s="9" t="str">
        <x:v>Unknown</x:v>
      </x:c>
    </x:row>
    <x:row r="728" ht="50" customHeight="1">
      <x:c r="A728" s="10" t="n">
        <x:f>IF(ISNUMBER(F728),RANK(F728,$F$7:$F$1929,0),"")</x:f>
        <x:v>581</x:v>
      </x:c>
      <x:c r="B728" s="9" t="str">
        <x:v>Mind Games</x:v>
      </x:c>
      <x:c r="C728" s="9" t="str">
        <x:v>Kingside</x:v>
      </x:c>
      <x:c r="D728" s="9" t="str">
        <x:v>Not recorded</x:v>
      </x:c>
      <x:c r="E728" s="11" t="n">
        <x:v>2025</x:v>
      </x:c>
      <x:c r="F728" s="13" t="n">
        <x:v>8</x:v>
      </x:c>
      <x:c r="G728" s="10" t="n">
        <x:v>82</x:v>
      </x:c>
      <x:c r="H728" s="12" t="n">
        <x:v>4.42</x:v>
      </x:c>
      <x:c r="I728" s="10" t="n">
        <x:v>243</x:v>
      </x:c>
      <x:c r="J728" s="12" t="str">
        <x:f>IF(AND(M728="URL identity aligns",ISNUMBER(F728),ISNUMBER(H728),G728&gt;0,I728&gt;0,SUM(V728:W728)&gt;0),(F728*V728+((H728-1)/4*10)*W728)/SUM(V728:W728),"")</x:f>
      </x:c>
      <x:c r="K728" s="12" t="str">
        <x:f>IF(ISNUMBER(J728),(X728*J728+'Method'!$B$10*'Method'!$B$11)/(X728+'Method'!$B$10),"")</x:f>
      </x:c>
      <x:c r="L728" s="10" t="str">
        <x:f>IF(ISNUMBER(J728),COUNTIFS($J$7:$J$1929,"&gt;"&amp;J728)+1,"")</x:f>
      </x:c>
      <x:c r="M728" s="9" t="str">
        <x:v>Review required</x:v>
      </x:c>
      <x:c r="N728" s="9" t="str">
        <x:v>Concentration not explicit on both saved identities</x:v>
      </x:c>
      <x:c r="O728" s="9" t="str">
        <x:v>https://www.parfumo.com/Perfumes/mind-games/kingside</x:v>
      </x:c>
      <x:c r="P728" s="9" t="str">
        <x:v>https://www.fragrantica.com/perfume/Mind-Games/Kingside-110509.html</x:v>
      </x:c>
      <x:c r="Q728" s="9" t="str">
        <x:v>https://media.parfumo.com/perfumes/87/870580_kingside-mind-games_1200.jpg?width=720&amp;aspect_ratio=1:1</x:v>
      </x:c>
      <x:c r="R728" s="9" t="str">
        <x:v>https://fimgs.net/mdimg/perfume-thumbs/375x500.110509.jpg</x:v>
      </x:c>
      <x:c r="S728" s="9" t="str">
        <x:v>Kingside</x:v>
      </x:c>
      <x:c r="T728" s="11" t="str">
        <x:v>2025</x:v>
      </x:c>
      <x:c r="U728" s="10" t="n">
        <x:v>519</x:v>
      </x:c>
      <x:c r="V728" s="14" t="n">
        <x:f>IF(AND(ISNUMBER(G728),G728&gt;0),LOG10(G728)*'Method'!$B$8,"")</x:f>
        <x:v>2.296576622860464</x:v>
      </x:c>
      <x:c r="W728" s="14" t="n">
        <x:f>IF(AND(ISNUMBER(I728),I728&gt;0),LOG10(I728)*'Method'!$B$9,"")</x:f>
        <x:v>1.908485018878648</x:v>
      </x:c>
      <x:c r="X728" s="10" t="str">
        <x:f>IF(ISNUMBER(J728),SUM(G728,I728),"")</x:f>
      </x:c>
      <x:c r="Y728" s="10" t="str">
        <x:f>IF(ISNUMBER(K728),COUNTIFS($K$7:$K$1929,"&gt;"&amp;K728)+1,"")</x:f>
      </x:c>
      <x:c r="Z728" s="9" t="str"/>
      <x:c r="AA728" s="15" t="n">
        <x:v>46108</x:v>
      </x:c>
      <x:c r="AB728" s="9" t="str">
        <x:v>Unknown</x:v>
      </x:c>
    </x:row>
    <x:row r="729" ht="50" customHeight="1">
      <x:c r="A729" s="10" t="n">
        <x:f>IF(ISNUMBER(F729),RANK(F729,$F$7:$F$1929,0),"")</x:f>
        <x:v>581</x:v>
      </x:c>
      <x:c r="B729" s="9" t="str">
        <x:v>Mancera</x:v>
      </x:c>
      <x:c r="C729" s="9" t="str">
        <x:v>Intense Instant Crush</x:v>
      </x:c>
      <x:c r="D729" s="9" t="str">
        <x:v>Intense</x:v>
      </x:c>
      <x:c r="E729" s="11" t="n">
        <x:v>2025</x:v>
      </x:c>
      <x:c r="F729" s="13" t="n">
        <x:v>8</x:v>
      </x:c>
      <x:c r="G729" s="10" t="n">
        <x:v>81</x:v>
      </x:c>
      <x:c r="H729" s="12" t="n">
        <x:v>3.75</x:v>
      </x:c>
      <x:c r="I729" s="10" t="n">
        <x:v>188</x:v>
      </x:c>
      <x:c r="J729" s="12" t="str">
        <x:f>IF(AND(M729="URL identity aligns",ISNUMBER(F729),ISNUMBER(H729),G729&gt;0,I729&gt;0,SUM(V729:W729)&gt;0),(F729*V729+((H729-1)/4*10)*W729)/SUM(V729:W729),"")</x:f>
      </x:c>
      <x:c r="K729" s="12" t="str">
        <x:f>IF(ISNUMBER(J729),(X729*J729+'Method'!$B$10*'Method'!$B$11)/(X729+'Method'!$B$10),"")</x:f>
      </x:c>
      <x:c r="L729" s="10" t="str">
        <x:f>IF(ISNUMBER(J729),COUNTIFS($J$7:$J$1929,"&gt;"&amp;J729)+1,"")</x:f>
      </x:c>
      <x:c r="M729" s="9" t="str">
        <x:v>Review required</x:v>
      </x:c>
      <x:c r="N729" s="9" t="str">
        <x:v>Concentration not explicit on both saved identities</x:v>
      </x:c>
      <x:c r="O729" s="9" t="str">
        <x:v>https://www.parfumo.com/Perfumes/Mancera/intense-instant-crush</x:v>
      </x:c>
      <x:c r="P729" s="9" t="str">
        <x:v>https://www.fragrantica.com/perfume/Mancera/Intense-Instant-Crush-104241.html</x:v>
      </x:c>
      <x:c r="Q729" s="9" t="str">
        <x:v>https://media.parfumo.com/perfumes/58/58a4ff_intense-instant-crush-mancera_1200.jpg?width=480&amp;aspect_ratio=1:1</x:v>
      </x:c>
      <x:c r="R729" s="9" t="str">
        <x:v>https://fimgs.net/mdimg/perfume-thumbs/375x500.104241.jpg</x:v>
      </x:c>
      <x:c r="S729" s="9" t="str">
        <x:v>Intense Instant Crush</x:v>
      </x:c>
      <x:c r="T729" s="11" t="str">
        <x:v>2025</x:v>
      </x:c>
      <x:c r="U729" s="10" t="n">
        <x:v>1380</x:v>
      </x:c>
      <x:c r="V729" s="14" t="n">
        <x:f>IF(AND(ISNUMBER(G729),G729&gt;0),LOG10(G729)*'Method'!$B$8,"")</x:f>
        <x:v>2.29018202265438</x:v>
      </x:c>
      <x:c r="W729" s="14" t="n">
        <x:f>IF(AND(ISNUMBER(I729),I729&gt;0),LOG10(I729)*'Method'!$B$9,"")</x:f>
        <x:v>1.8193262794109442</x:v>
      </x:c>
      <x:c r="X729" s="10" t="str">
        <x:f>IF(ISNUMBER(J729),SUM(G729,I729),"")</x:f>
      </x:c>
      <x:c r="Y729" s="10" t="str">
        <x:f>IF(ISNUMBER(K729),COUNTIFS($K$7:$K$1929,"&gt;"&amp;K729)+1,"")</x:f>
      </x:c>
      <x:c r="Z729" s="9" t="str"/>
      <x:c r="AA729" s="15" t="n">
        <x:v>46108</x:v>
      </x:c>
      <x:c r="AB729" s="9" t="str">
        <x:v>Unknown</x:v>
      </x:c>
    </x:row>
    <x:row r="730" ht="50" customHeight="1">
      <x:c r="A730" s="10" t="n">
        <x:f>IF(ISNUMBER(F730),RANK(F730,$F$7:$F$1929,0),"")</x:f>
        <x:v>581</x:v>
      </x:c>
      <x:c r="B730" s="9" t="str">
        <x:v>Tom Ford</x:v>
      </x:c>
      <x:c r="C730" s="9" t="str">
        <x:v>Neroli Portofino Parfum</x:v>
      </x:c>
      <x:c r="D730" s="9" t="str">
        <x:v>Parfum</x:v>
      </x:c>
      <x:c r="E730" s="11" t="n">
        <x:v>2024</x:v>
      </x:c>
      <x:c r="F730" s="13" t="n">
        <x:v>8</x:v>
      </x:c>
      <x:c r="G730" s="10" t="n">
        <x:v>79</x:v>
      </x:c>
      <x:c r="H730" s="12" t="n">
        <x:v>3.86</x:v>
      </x:c>
      <x:c r="I730" s="10" t="n">
        <x:v>451</x:v>
      </x:c>
      <x:c r="J730" s="12" t="n">
        <x:f>IF(AND(M730="URL identity aligns",ISNUMBER(F730),ISNUMBER(H730),G730&gt;0,I730&gt;0,SUM(V730:W730)&gt;0),(F730*V730+((H730-1)/4*10)*W730)/SUM(V730:W730),"")</x:f>
        <x:v>7.589855104026189</x:v>
      </x:c>
      <x:c r="K730" s="12" t="n">
        <x:f>IF(ISNUMBER(J730),(X730*J730+'Method'!$B$10*'Method'!$B$11)/(X730+'Method'!$B$10),"")</x:f>
        <x:v>7.839953528442809</x:v>
      </x:c>
      <x:c r="L730" s="10" t="n">
        <x:f>IF(ISNUMBER(J730),COUNTIFS($J$7:$J$1929,"&gt;"&amp;J730)+1,"")</x:f>
        <x:v>124</x:v>
      </x:c>
      <x:c r="M730" s="9" t="str">
        <x:v>URL identity aligns</x:v>
      </x:c>
      <x:c r="N730" s="9" t="str">
        <x:v>Brand, name tokens and concentration agree in saved URLs</x:v>
      </x:c>
      <x:c r="O730" s="9" t="str">
        <x:v>https://www.parfumo.com/Perfumes/Tom_Ford/neroli-portofino-parfum</x:v>
      </x:c>
      <x:c r="P730" s="9" t="str">
        <x:v>https://www.fragrantica.com/perfume/Tom-Ford/Neroli-Portofino-Parfum-92469.html</x:v>
      </x:c>
      <x:c r="Q730" s="9" t="str">
        <x:v>https://media.parfumo.com/perfumes/c2/c2b330-neroli-portofino-parfum-tom-ford_1200.jpg?width=720&amp;aspect_ratio=1:1</x:v>
      </x:c>
      <x:c r="R730" s="9" t="str">
        <x:v>https://fimgs.net/mdimg/perfume-thumbs/375x500.92469.jpg</x:v>
      </x:c>
      <x:c r="S730" s="9" t="str">
        <x:v>Neroli Portofino Parfum</x:v>
      </x:c>
      <x:c r="T730" s="11" t="str">
        <x:v>2024</x:v>
      </x:c>
      <x:c r="U730" s="10" t="n">
        <x:v>1032</x:v>
      </x:c>
      <x:c r="V730" s="14" t="n">
        <x:f>IF(AND(ISNUMBER(G730),G730&gt;0),LOG10(G730)*'Method'!$B$8,"")</x:f>
        <x:v>2.277152509548528</x:v>
      </x:c>
      <x:c r="W730" s="14" t="n">
        <x:f>IF(AND(ISNUMBER(I730),I730&gt;0),LOG10(I730)*'Method'!$B$9,"")</x:f>
        <x:v>2.123341233502368</x:v>
      </x:c>
      <x:c r="X730" s="10" t="n">
        <x:f>IF(ISNUMBER(J730),SUM(G730,I730),"")</x:f>
        <x:v>530</x:v>
      </x:c>
      <x:c r="Y730" s="10" t="n">
        <x:f>IF(ISNUMBER(K730),COUNTIFS($K$7:$K$1929,"&gt;"&amp;K730)+1,"")</x:f>
        <x:v>111</x:v>
      </x:c>
      <x:c r="Z730" s="9" t="str"/>
      <x:c r="AA730" s="15" t="n">
        <x:v>46108</x:v>
      </x:c>
      <x:c r="AB730" s="9" t="str">
        <x:v>Unknown</x:v>
      </x:c>
    </x:row>
    <x:row r="731" ht="50" customHeight="1">
      <x:c r="A731" s="10" t="n">
        <x:f>IF(ISNUMBER(F731),RANK(F731,$F$7:$F$1929,0),"")</x:f>
        <x:v>581</x:v>
      </x:c>
      <x:c r="B731" s="9" t="str">
        <x:v>Zimaya</x:v>
      </x:c>
      <x:c r="C731" s="9" t="str">
        <x:v>Tiramisũ Coco</x:v>
      </x:c>
      <x:c r="D731" s="9" t="str">
        <x:v>Not recorded</x:v>
      </x:c>
      <x:c r="E731" s="11" t="n">
        <x:v>2024</x:v>
      </x:c>
      <x:c r="F731" s="13" t="n">
        <x:v>8</x:v>
      </x:c>
      <x:c r="G731" s="10" t="n">
        <x:v>75</x:v>
      </x:c>
      <x:c r="H731" s="12" t="n">
        <x:v>4.2</x:v>
      </x:c>
      <x:c r="I731" s="10" t="n">
        <x:v>585</x:v>
      </x:c>
      <x:c r="J731" s="12" t="str">
        <x:f>IF(AND(M731="URL identity aligns",ISNUMBER(F731),ISNUMBER(H731),G731&gt;0,I731&gt;0,SUM(V731:W731)&gt;0),(F731*V731+((H731-1)/4*10)*W731)/SUM(V731:W731),"")</x:f>
      </x:c>
      <x:c r="K731" s="12" t="str">
        <x:f>IF(ISNUMBER(J731),(X731*J731+'Method'!$B$10*'Method'!$B$11)/(X731+'Method'!$B$10),"")</x:f>
      </x:c>
      <x:c r="L731" s="10" t="str">
        <x:f>IF(ISNUMBER(J731),COUNTIFS($J$7:$J$1929,"&gt;"&amp;J731)+1,"")</x:f>
      </x:c>
      <x:c r="M731" s="9" t="str">
        <x:v>Review required</x:v>
      </x:c>
      <x:c r="N731" s="9" t="str">
        <x:v>Product, variant, gender or year terms differ between URLs; Concentration not explicit on both saved identities</x:v>
      </x:c>
      <x:c r="O731" s="9" t="str">
        <x:v>https://www.parfumo.com/Perfumes/zimaya/tiramisu-coco-1</x:v>
      </x:c>
      <x:c r="P731" s="9" t="str">
        <x:v>https://www.fragrantica.com/perfume/Zimaya/Tiramisu-Coco-98690.html</x:v>
      </x:c>
      <x:c r="Q731" s="9" t="str">
        <x:v>https://media.parfumo.com/perfumes/cc/cc15b8-tiramisu-coco-zimaya_1200.jpg?width=480&amp;aspect_ratio=1:1</x:v>
      </x:c>
      <x:c r="R731" s="9" t="str">
        <x:v>https://fimgs.net/mdimg/perfume-thumbs/375x500.98690.jpg</x:v>
      </x:c>
      <x:c r="S731" s="9" t="str">
        <x:v>Tiramisũ Coco</x:v>
      </x:c>
      <x:c r="T731" s="11" t="str">
        <x:v>2024</x:v>
      </x:c>
      <x:c r="U731" s="10" t="n">
        <x:v>784</x:v>
      </x:c>
      <x:c r="V731" s="14" t="n">
        <x:f>IF(AND(ISNUMBER(G731),G731&gt;0),LOG10(G731)*'Method'!$B$8,"")</x:f>
        <x:v>2.25007351607004</x:v>
      </x:c>
      <x:c r="W731" s="14" t="n">
        <x:f>IF(AND(ISNUMBER(I731),I731&gt;0),LOG10(I731)*'Method'!$B$9,"")</x:f>
        <x:v>2.213724692865744</x:v>
      </x:c>
      <x:c r="X731" s="10" t="str">
        <x:f>IF(ISNUMBER(J731),SUM(G731,I731),"")</x:f>
      </x:c>
      <x:c r="Y731" s="10" t="str">
        <x:f>IF(ISNUMBER(K731),COUNTIFS($K$7:$K$1929,"&gt;"&amp;K731)+1,"")</x:f>
      </x:c>
      <x:c r="Z731" s="9" t="str"/>
      <x:c r="AA731" s="15" t="n">
        <x:v>46108</x:v>
      </x:c>
      <x:c r="AB731" s="9" t="str">
        <x:v>Unknown</x:v>
      </x:c>
    </x:row>
    <x:row r="732" ht="50" customHeight="1">
      <x:c r="A732" s="10" t="n">
        <x:f>IF(ISNUMBER(F732),RANK(F732,$F$7:$F$1929,0),"")</x:f>
        <x:v>581</x:v>
      </x:c>
      <x:c r="B732" s="9" t="str">
        <x:v>Maison Alhambra</x:v>
      </x:c>
      <x:c r="C732" s="9" t="str">
        <x:v>Pacific Blue Porto Neroli</x:v>
      </x:c>
      <x:c r="D732" s="9" t="str">
        <x:v>Not recorded</x:v>
      </x:c>
      <x:c r="E732" s="11" t="n">
        <x:v>2025</x:v>
      </x:c>
      <x:c r="F732" s="13" t="n">
        <x:v>8</x:v>
      </x:c>
      <x:c r="G732" s="10" t="n">
        <x:v>72</x:v>
      </x:c>
      <x:c r="H732" s="12" t="n">
        <x:v>3.96</x:v>
      </x:c>
      <x:c r="I732" s="10" t="n">
        <x:v>216</x:v>
      </x:c>
      <x:c r="J732" s="12" t="str">
        <x:f>IF(AND(M732="URL identity aligns",ISNUMBER(F732),ISNUMBER(H732),G732&gt;0,I732&gt;0,SUM(V732:W732)&gt;0),(F732*V732+((H732-1)/4*10)*W732)/SUM(V732:W732),"")</x:f>
      </x:c>
      <x:c r="K732" s="12" t="str">
        <x:f>IF(ISNUMBER(J732),(X732*J732+'Method'!$B$10*'Method'!$B$11)/(X732+'Method'!$B$10),"")</x:f>
      </x:c>
      <x:c r="L732" s="10" t="str">
        <x:f>IF(ISNUMBER(J732),COUNTIFS($J$7:$J$1929,"&gt;"&amp;J732)+1,"")</x:f>
      </x:c>
      <x:c r="M732" s="9" t="str">
        <x:v>Review required</x:v>
      </x:c>
      <x:c r="N732" s="9" t="str">
        <x:v>Product, variant, gender or year terms differ between URLs; Concentration not explicit on both saved identities</x:v>
      </x:c>
      <x:c r="O732" s="9" t="str">
        <x:v>https://www.parfumo.com/Perfumes/maison-alhambra/pacific-blue-porto-neroli</x:v>
      </x:c>
      <x:c r="P732" s="9" t="str">
        <x:v>https://www.fragrantica.com/perfume/Maison-Alhambra/Pacific-Blue-109952.html</x:v>
      </x:c>
      <x:c r="Q732" s="9" t="str">
        <x:v>https://media.parfumo.com/perfumes/4a/4a0cec_pacific-blue-porto-neroli-maison-alhambra_1200.jpg?width=720&amp;aspect_ratio=1:1</x:v>
      </x:c>
      <x:c r="R732" s="9" t="str">
        <x:v>https://fimgs.net/mdimg/perfume-thumbs/375x500.109952.jpg</x:v>
      </x:c>
      <x:c r="S732" s="9" t="str">
        <x:v>Pacific Blue Porto Neroli</x:v>
      </x:c>
      <x:c r="T732" s="11" t="str">
        <x:v>2025</x:v>
      </x:c>
      <x:c r="U732" s="10" t="n">
        <x:v>123</x:v>
      </x:c>
      <x:c r="V732" s="14" t="n">
        <x:f>IF(AND(ISNUMBER(G732),G732&gt;0),LOG10(G732)*'Method'!$B$8,"")</x:f>
        <x:v>2.228798995717524</x:v>
      </x:c>
      <x:c r="W732" s="14" t="n">
        <x:f>IF(AND(ISNUMBER(I732),I732&gt;0),LOG10(I732)*'Method'!$B$9,"")</x:f>
        <x:v>1.867563000920744</x:v>
      </x:c>
      <x:c r="X732" s="10" t="str">
        <x:f>IF(ISNUMBER(J732),SUM(G732,I732),"")</x:f>
      </x:c>
      <x:c r="Y732" s="10" t="str">
        <x:f>IF(ISNUMBER(K732),COUNTIFS($K$7:$K$1929,"&gt;"&amp;K732)+1,"")</x:f>
      </x:c>
      <x:c r="Z732" s="9" t="str"/>
      <x:c r="AA732" s="15" t="n">
        <x:v>46108</x:v>
      </x:c>
      <x:c r="AB732" s="9" t="str">
        <x:v>Unknown</x:v>
      </x:c>
    </x:row>
    <x:row r="733" ht="50" customHeight="1">
      <x:c r="A733" s="10" t="n">
        <x:f>IF(ISNUMBER(F733),RANK(F733,$F$7:$F$1929,0),"")</x:f>
        <x:v>581</x:v>
      </x:c>
      <x:c r="B733" s="9" t="str">
        <x:v>French Avenue</x:v>
      </x:c>
      <x:c r="C733" s="9" t="str">
        <x:v>Royal Blend Vintage</x:v>
      </x:c>
      <x:c r="D733" s="9" t="str">
        <x:v>Not recorded</x:v>
      </x:c>
      <x:c r="E733" s="11" t="n">
        <x:v>2025</x:v>
      </x:c>
      <x:c r="F733" s="13" t="n">
        <x:v>8</x:v>
      </x:c>
      <x:c r="G733" s="10" t="n">
        <x:v>60</x:v>
      </x:c>
      <x:c r="H733" s="12" t="n">
        <x:v>4.18</x:v>
      </x:c>
      <x:c r="I733" s="10" t="n">
        <x:v>199</x:v>
      </x:c>
      <x:c r="J733" s="12" t="str">
        <x:f>IF(AND(M733="URL identity aligns",ISNUMBER(F733),ISNUMBER(H733),G733&gt;0,I733&gt;0,SUM(V733:W733)&gt;0),(F733*V733+((H733-1)/4*10)*W733)/SUM(V733:W733),"")</x:f>
      </x:c>
      <x:c r="K733" s="12" t="str">
        <x:f>IF(ISNUMBER(J733),(X733*J733+'Method'!$B$10*'Method'!$B$11)/(X733+'Method'!$B$10),"")</x:f>
      </x:c>
      <x:c r="L733" s="10" t="str">
        <x:f>IF(ISNUMBER(J733),COUNTIFS($J$7:$J$1929,"&gt;"&amp;J733)+1,"")</x:f>
      </x:c>
      <x:c r="M733" s="9" t="str">
        <x:v>Review required</x:v>
      </x:c>
      <x:c r="N733" s="9" t="str">
        <x:v>Concentration not explicit on both saved identities</x:v>
      </x:c>
      <x:c r="O733" s="9" t="str">
        <x:v>https://www.parfumo.com/Perfumes/french-avenue/royal-blend-vintage</x:v>
      </x:c>
      <x:c r="P733" s="9" t="str">
        <x:v>https://www.fragrantica.com/perfume/French-Avenue/Royal-Blend-Vintage-103479.html</x:v>
      </x:c>
      <x:c r="Q733" s="9" t="str">
        <x:v>https://media.parfumo.com/perfumes/5b/5be3d1_royal-blend-vintage-french-avenue_1200.jpg?width=480&amp;aspect_ratio=1:1</x:v>
      </x:c>
      <x:c r="R733" s="9" t="str">
        <x:v>https://fimgs.net/mdimg/perfume-thumbs/375x500.103479.jpg</x:v>
      </x:c>
      <x:c r="S733" s="9" t="str">
        <x:v>Royal Blend Vintage</x:v>
      </x:c>
      <x:c r="T733" s="11" t="str">
        <x:v>2025</x:v>
      </x:c>
      <x:c r="U733" s="10" t="n">
        <x:v>1756</x:v>
      </x:c>
      <x:c r="V733" s="14" t="n">
        <x:f>IF(AND(ISNUMBER(G733),G733&gt;0),LOG10(G733)*'Method'!$B$8,"")</x:f>
        <x:v>2.133781500460368</x:v>
      </x:c>
      <x:c r="W733" s="14" t="n">
        <x:f>IF(AND(ISNUMBER(I733),I733&gt;0),LOG10(I733)*'Method'!$B$9,"")</x:f>
        <x:v>1.839082461127768</x:v>
      </x:c>
      <x:c r="X733" s="10" t="str">
        <x:f>IF(ISNUMBER(J733),SUM(G733,I733),"")</x:f>
      </x:c>
      <x:c r="Y733" s="10" t="str">
        <x:f>IF(ISNUMBER(K733),COUNTIFS($K$7:$K$1929,"&gt;"&amp;K733)+1,"")</x:f>
      </x:c>
      <x:c r="Z733" s="9" t="str"/>
      <x:c r="AA733" s="15" t="n">
        <x:v>46108</x:v>
      </x:c>
      <x:c r="AB733" s="9" t="str">
        <x:v>Unknown</x:v>
      </x:c>
    </x:row>
    <x:row r="734" ht="50" customHeight="1">
      <x:c r="A734" s="10" t="n">
        <x:f>IF(ISNUMBER(F734),RANK(F734,$F$7:$F$1929,0),"")</x:f>
        <x:v>581</x:v>
      </x:c>
      <x:c r="B734" s="9" t="str">
        <x:v>Liquides Imaginaires</x:v>
      </x:c>
      <x:c r="C734" s="9" t="str">
        <x:v>Dom Rosa Millésimé</x:v>
      </x:c>
      <x:c r="D734" s="9" t="str">
        <x:v>Not recorded</x:v>
      </x:c>
      <x:c r="E734" s="11" t="n">
        <x:v>2023</x:v>
      </x:c>
      <x:c r="F734" s="13" t="n">
        <x:v>8</x:v>
      </x:c>
      <x:c r="G734" s="10" t="n">
        <x:v>59</x:v>
      </x:c>
      <x:c r="H734" s="12" t="n">
        <x:v>4.12</x:v>
      </x:c>
      <x:c r="I734" s="10" t="n">
        <x:v>606</x:v>
      </x:c>
      <x:c r="J734" s="12" t="str">
        <x:f>IF(AND(M734="URL identity aligns",ISNUMBER(F734),ISNUMBER(H734),G734&gt;0,I734&gt;0,SUM(V734:W734)&gt;0),(F734*V734+((H734-1)/4*10)*W734)/SUM(V734:W734),"")</x:f>
      </x:c>
      <x:c r="K734" s="12" t="str">
        <x:f>IF(ISNUMBER(J734),(X734*J734+'Method'!$B$10*'Method'!$B$11)/(X734+'Method'!$B$10),"")</x:f>
      </x:c>
      <x:c r="L734" s="10" t="str">
        <x:f>IF(ISNUMBER(J734),COUNTIFS($J$7:$J$1929,"&gt;"&amp;J734)+1,"")</x:f>
      </x:c>
      <x:c r="M734" s="9" t="str">
        <x:v>Review required</x:v>
      </x:c>
      <x:c r="N734" s="9" t="str">
        <x:v>Brand differs between product URLs; Concentration not explicit on both saved identities</x:v>
      </x:c>
      <x:c r="O734" s="9" t="str">
        <x:v>https://www.parfumo.com/Perfumes/liquides-imaginaires/dom-rosa-millesime</x:v>
      </x:c>
      <x:c r="P734" s="9" t="str">
        <x:v>https://www.fragrantica.com/perfume/Les-Liquides-Imaginaires/Dom-Rosa-Millesime-79227.html</x:v>
      </x:c>
      <x:c r="Q734" s="9" t="str">
        <x:v>https://media.parfumo.com/perfumes/be/bea343-dom-rosa-millesime-liquides-imaginaires_1200.jpg?width=720&amp;aspect_ratio=1:1</x:v>
      </x:c>
      <x:c r="R734" s="9" t="str">
        <x:v>https://fimgs.net/mdimg/perfume-thumbs/375x500.79227.jpg</x:v>
      </x:c>
      <x:c r="S734" s="9" t="str">
        <x:v>Dom Rosa Millésimé</x:v>
      </x:c>
      <x:c r="T734" s="11" t="str">
        <x:v>2023</x:v>
      </x:c>
      <x:c r="U734" s="10" t="n">
        <x:v>929</x:v>
      </x:c>
      <x:c r="V734" s="14" t="n">
        <x:f>IF(AND(ISNUMBER(G734),G734&gt;0),LOG10(G734)*'Method'!$B$8,"")</x:f>
        <x:v>2.125022413970568</x:v>
      </x:c>
      <x:c r="W734" s="14" t="n">
        <x:f>IF(AND(ISNUMBER(I734),I734&gt;0),LOG10(I734)*'Method'!$B$9,"")</x:f>
        <x:v>2.225978099333032</x:v>
      </x:c>
      <x:c r="X734" s="10" t="str">
        <x:f>IF(ISNUMBER(J734),SUM(G734,I734),"")</x:f>
      </x:c>
      <x:c r="Y734" s="10" t="str">
        <x:f>IF(ISNUMBER(K734),COUNTIFS($K$7:$K$1929,"&gt;"&amp;K734)+1,"")</x:f>
      </x:c>
      <x:c r="Z734" s="9" t="str"/>
      <x:c r="AA734" s="15" t="n">
        <x:v>46108</x:v>
      </x:c>
      <x:c r="AB734" s="9" t="str">
        <x:v>Unknown</x:v>
      </x:c>
    </x:row>
    <x:row r="735" ht="50" customHeight="1">
      <x:c r="A735" s="10" t="n">
        <x:f>IF(ISNUMBER(F735),RANK(F735,$F$7:$F$1929,0),"")</x:f>
        <x:v>581</x:v>
      </x:c>
      <x:c r="B735" s="9" t="str">
        <x:v>Fragrance World</x:v>
      </x:c>
      <x:c r="C735" s="9" t="str">
        <x:v>Tabac n' Coke</x:v>
      </x:c>
      <x:c r="D735" s="9" t="str">
        <x:v>Not recorded</x:v>
      </x:c>
      <x:c r="E735" s="11" t="n">
        <x:v>2025</x:v>
      </x:c>
      <x:c r="F735" s="13" t="n">
        <x:v>8</x:v>
      </x:c>
      <x:c r="G735" s="10" t="n">
        <x:v>43</x:v>
      </x:c>
      <x:c r="H735" s="12" t="n">
        <x:v>4.16</x:v>
      </x:c>
      <x:c r="I735" s="10" t="n">
        <x:v>171</x:v>
      </x:c>
      <x:c r="J735" s="12" t="str">
        <x:f>IF(AND(M735="URL identity aligns",ISNUMBER(F735),ISNUMBER(H735),G735&gt;0,I735&gt;0,SUM(V735:W735)&gt;0),(F735*V735+((H735-1)/4*10)*W735)/SUM(V735:W735),"")</x:f>
      </x:c>
      <x:c r="K735" s="12" t="str">
        <x:f>IF(ISNUMBER(J735),(X735*J735+'Method'!$B$10*'Method'!$B$11)/(X735+'Method'!$B$10),"")</x:f>
      </x:c>
      <x:c r="L735" s="10" t="str">
        <x:f>IF(ISNUMBER(J735),COUNTIFS($J$7:$J$1929,"&gt;"&amp;J735)+1,"")</x:f>
      </x:c>
      <x:c r="M735" s="9" t="str">
        <x:v>Review required</x:v>
      </x:c>
      <x:c r="N735" s="9" t="str">
        <x:v>Product, variant, gender or year terms differ between URLs; Concentration not explicit on both saved identities</x:v>
      </x:c>
      <x:c r="O735" s="9" t="str">
        <x:v>https://www.parfumo.com/Perfumes/fragrance-world/tabac-n-coke-1</x:v>
      </x:c>
      <x:c r="P735" s="9" t="str">
        <x:v>https://www.fragrantica.com/perfume/Fragrance-World/TABAC-N-COKE-112018.html</x:v>
      </x:c>
      <x:c r="Q735" s="9" t="str">
        <x:v>https://media.parfumo.com/perfumes/a5/a553a7_tabac-n-coke-fragrance-world_1200.jpg?width=720&amp;aspect_ratio=1:1</x:v>
      </x:c>
      <x:c r="R735" s="9" t="str">
        <x:v>https://fimgs.net/mdimg/perfume-thumbs/375x500.112018.jpg</x:v>
      </x:c>
      <x:c r="S735" s="9" t="str">
        <x:v>Tabac n' Coke</x:v>
      </x:c>
      <x:c r="T735" s="11" t="str">
        <x:v>2025</x:v>
      </x:c>
      <x:c r="U735" s="10" t="n">
        <x:v>933</x:v>
      </x:c>
      <x:c r="V735" s="14" t="n">
        <x:f>IF(AND(ISNUMBER(G735),G735&gt;0),LOG10(G735)*'Method'!$B$8,"")</x:f>
        <x:v>1.960162146695508</x:v>
      </x:c>
      <x:c r="W735" s="14" t="n">
        <x:f>IF(AND(ISNUMBER(I735),I735&gt;0),LOG10(I735)*'Method'!$B$9,"")</x:f>
        <x:v>1.7863968883137202</x:v>
      </x:c>
      <x:c r="X735" s="10" t="str">
        <x:f>IF(ISNUMBER(J735),SUM(G735,I735),"")</x:f>
      </x:c>
      <x:c r="Y735" s="10" t="str">
        <x:f>IF(ISNUMBER(K735),COUNTIFS($K$7:$K$1929,"&gt;"&amp;K735)+1,"")</x:f>
      </x:c>
      <x:c r="Z735" s="9" t="str"/>
      <x:c r="AA735" s="15" t="n">
        <x:v>46108</x:v>
      </x:c>
      <x:c r="AB735" s="9" t="str">
        <x:v>Unknown</x:v>
      </x:c>
    </x:row>
    <x:row r="736" ht="50" customHeight="1">
      <x:c r="A736" s="10" t="n">
        <x:f>IF(ISNUMBER(F736),RANK(F736,$F$7:$F$1929,0),"")</x:f>
        <x:v>581</x:v>
      </x:c>
      <x:c r="B736" s="9" t="str">
        <x:v>French Avenue</x:v>
      </x:c>
      <x:c r="C736" s="9" t="str">
        <x:v>Spicy Amber</x:v>
      </x:c>
      <x:c r="D736" s="9" t="str">
        <x:v>Not recorded</x:v>
      </x:c>
      <x:c r="E736" s="11" t="n">
        <x:v>2024</x:v>
      </x:c>
      <x:c r="F736" s="13" t="n">
        <x:v>8</x:v>
      </x:c>
      <x:c r="G736" s="10" t="n">
        <x:v>36</x:v>
      </x:c>
      <x:c r="H736" s="12" t="n">
        <x:v>4.43</x:v>
      </x:c>
      <x:c r="I736" s="10" t="n">
        <x:v>99</x:v>
      </x:c>
      <x:c r="J736" s="12" t="str">
        <x:f>IF(AND(M736="URL identity aligns",ISNUMBER(F736),ISNUMBER(H736),G736&gt;0,I736&gt;0,SUM(V736:W736)&gt;0),(F736*V736+((H736-1)/4*10)*W736)/SUM(V736:W736),"")</x:f>
      </x:c>
      <x:c r="K736" s="12" t="str">
        <x:f>IF(ISNUMBER(J736),(X736*J736+'Method'!$B$10*'Method'!$B$11)/(X736+'Method'!$B$10),"")</x:f>
      </x:c>
      <x:c r="L736" s="10" t="str">
        <x:f>IF(ISNUMBER(J736),COUNTIFS($J$7:$J$1929,"&gt;"&amp;J736)+1,"")</x:f>
      </x:c>
      <x:c r="M736" s="9" t="str">
        <x:v>Review required</x:v>
      </x:c>
      <x:c r="N736" s="9" t="str">
        <x:v>Concentration not explicit on both saved identities</x:v>
      </x:c>
      <x:c r="O736" s="9" t="str">
        <x:v>https://www.parfumo.com/Perfumes/french-avenue/spicy-amber</x:v>
      </x:c>
      <x:c r="P736" s="9" t="str">
        <x:v>https://www.fragrantica.com/perfume/French-Avenue/Spicy-Amber-100009.html</x:v>
      </x:c>
      <x:c r="Q736" s="9" t="str">
        <x:v>https://media.parfumo.com/perfumes/60/603c51_spicy-amber-french-avenue_1200.jpg?width=720&amp;aspect_ratio=1:1</x:v>
      </x:c>
      <x:c r="R736" s="9" t="str">
        <x:v>https://fimgs.net/mdimg/perfume-thumbs/375x500.100009.jpg</x:v>
      </x:c>
      <x:c r="S736" s="9" t="str">
        <x:v>Spicy Amber</x:v>
      </x:c>
      <x:c r="T736" s="11" t="str">
        <x:v>2024</x:v>
      </x:c>
      <x:c r="U736" s="10" t="n">
        <x:v>544</x:v>
      </x:c>
      <x:c r="V736" s="14" t="n">
        <x:f>IF(AND(ISNUMBER(G736),G736&gt;0),LOG10(G736)*'Method'!$B$8,"")</x:f>
        <x:v>1.8675630009207478</x:v>
      </x:c>
      <x:c r="W736" s="14" t="n">
        <x:f>IF(AND(ISNUMBER(I736),I736&gt;0),LOG10(I736)*'Method'!$B$9,"")</x:f>
        <x:v>1.59650815567804</x:v>
      </x:c>
      <x:c r="X736" s="10" t="str">
        <x:f>IF(ISNUMBER(J736),SUM(G736,I736),"")</x:f>
      </x:c>
      <x:c r="Y736" s="10" t="str">
        <x:f>IF(ISNUMBER(K736),COUNTIFS($K$7:$K$1929,"&gt;"&amp;K736)+1,"")</x:f>
      </x:c>
      <x:c r="Z736" s="9" t="str"/>
      <x:c r="AA736" s="15" t="n">
        <x:v>46108</x:v>
      </x:c>
      <x:c r="AB736" s="9" t="str">
        <x:v>Unknown</x:v>
      </x:c>
    </x:row>
    <x:row r="737" ht="50" customHeight="1">
      <x:c r="A737" s="10" t="n">
        <x:f>IF(ISNUMBER(F737),RANK(F737,$F$7:$F$1929,0),"")</x:f>
        <x:v>581</x:v>
      </x:c>
      <x:c r="B737" s="9" t="str">
        <x:v>Armaf</x:v>
      </x:c>
      <x:c r="C737" s="9" t="str">
        <x:v>Odyssey Tyrant</x:v>
      </x:c>
      <x:c r="D737" s="9" t="str">
        <x:v>Not recorded</x:v>
      </x:c>
      <x:c r="E737" s="11" t="n">
        <x:v>2023</x:v>
      </x:c>
      <x:c r="F737" s="13" t="n">
        <x:v>8</x:v>
      </x:c>
      <x:c r="G737" s="10" t="n">
        <x:v>26</x:v>
      </x:c>
      <x:c r="H737" s="12" t="n">
        <x:v>4.06</x:v>
      </x:c>
      <x:c r="I737" s="10" t="n">
        <x:v>298</x:v>
      </x:c>
      <x:c r="J737" s="12" t="str">
        <x:f>IF(AND(M737="URL identity aligns",ISNUMBER(F737),ISNUMBER(H737),G737&gt;0,I737&gt;0,SUM(V737:W737)&gt;0),(F737*V737+((H737-1)/4*10)*W737)/SUM(V737:W737),"")</x:f>
      </x:c>
      <x:c r="K737" s="12" t="str">
        <x:f>IF(ISNUMBER(J737),(X737*J737+'Method'!$B$10*'Method'!$B$11)/(X737+'Method'!$B$10),"")</x:f>
      </x:c>
      <x:c r="L737" s="10" t="str">
        <x:f>IF(ISNUMBER(J737),COUNTIFS($J$7:$J$1929,"&gt;"&amp;J737)+1,"")</x:f>
      </x:c>
      <x:c r="M737" s="9" t="str">
        <x:v>Review required</x:v>
      </x:c>
      <x:c r="N737" s="9" t="str">
        <x:v>Product, variant, gender or year terms differ between URLs; Concentration not explicit on both saved identities</x:v>
      </x:c>
      <x:c r="O737" s="9" t="str">
        <x:v>https://www.parfumo.com/Perfumes/Armaf/odyssey-tyrant</x:v>
      </x:c>
      <x:c r="P737" s="9" t="str">
        <x:v>https://www.fragrantica.com/perfume/Armaf/Odyssey-Tyrant-Special-Edition-83135.html</x:v>
      </x:c>
      <x:c r="Q737" s="9" t="str">
        <x:v>https://media.parfumo.com/perfumes/18/180622-odyssey-tyrant-armaf_1200.jpg?width=720&amp;aspect_ratio=1:1</x:v>
      </x:c>
      <x:c r="R737" s="9" t="str">
        <x:v>https://fimgs.net/mdimg/perfume-thumbs/375x500.83135.jpg</x:v>
      </x:c>
      <x:c r="S737" s="9" t="str">
        <x:v>Odyssey Tyrant</x:v>
      </x:c>
      <x:c r="T737" s="11" t="str">
        <x:v>2023</x:v>
      </x:c>
      <x:c r="U737" s="10" t="n">
        <x:v>504</x:v>
      </x:c>
      <x:c r="V737" s="14" t="n">
        <x:f>IF(AND(ISNUMBER(G737),G737&gt;0),LOG10(G737)*'Method'!$B$8,"")</x:f>
        <x:v>1.6979680175649838</x:v>
      </x:c>
      <x:c r="W737" s="14" t="n">
        <x:f>IF(AND(ISNUMBER(I737),I737&gt;0),LOG10(I737)*'Method'!$B$9,"")</x:f>
        <x:v>1.9793730112610082</x:v>
      </x:c>
      <x:c r="X737" s="10" t="str">
        <x:f>IF(ISNUMBER(J737),SUM(G737,I737),"")</x:f>
      </x:c>
      <x:c r="Y737" s="10" t="str">
        <x:f>IF(ISNUMBER(K737),COUNTIFS($K$7:$K$1929,"&gt;"&amp;K737)+1,"")</x:f>
      </x:c>
      <x:c r="Z737" s="9" t="str"/>
      <x:c r="AA737" s="15" t="n">
        <x:v>46108</x:v>
      </x:c>
      <x:c r="AB737" s="9" t="str">
        <x:v>Unknown</x:v>
      </x:c>
    </x:row>
    <x:row r="738" ht="50" customHeight="1">
      <x:c r="A738" s="10" t="n">
        <x:f>IF(ISNUMBER(F738),RANK(F738,$F$7:$F$1929,0),"")</x:f>
        <x:v>581</x:v>
      </x:c>
      <x:c r="B738" s="9" t="str">
        <x:v>French Avenue</x:v>
      </x:c>
      <x:c r="C738" s="9" t="str">
        <x:v>Pisces</x:v>
      </x:c>
      <x:c r="D738" s="9" t="str">
        <x:v>Not recorded</x:v>
      </x:c>
      <x:c r="E738" s="11" t="n">
        <x:v>2025</x:v>
      </x:c>
      <x:c r="F738" s="13" t="n">
        <x:v>8</x:v>
      </x:c>
      <x:c r="G738" s="10" t="n">
        <x:v>21</x:v>
      </x:c>
      <x:c r="H738" s="12" t="n">
        <x:v>4.27</x:v>
      </x:c>
      <x:c r="I738" s="10" t="n">
        <x:v>74</x:v>
      </x:c>
      <x:c r="J738" s="12" t="str">
        <x:f>IF(AND(M738="URL identity aligns",ISNUMBER(F738),ISNUMBER(H738),G738&gt;0,I738&gt;0,SUM(V738:W738)&gt;0),(F738*V738+((H738-1)/4*10)*W738)/SUM(V738:W738),"")</x:f>
      </x:c>
      <x:c r="K738" s="12" t="str">
        <x:f>IF(ISNUMBER(J738),(X738*J738+'Method'!$B$10*'Method'!$B$11)/(X738+'Method'!$B$10),"")</x:f>
      </x:c>
      <x:c r="L738" s="10" t="str">
        <x:f>IF(ISNUMBER(J738),COUNTIFS($J$7:$J$1929,"&gt;"&amp;J738)+1,"")</x:f>
      </x:c>
      <x:c r="M738" s="9" t="str">
        <x:v>Review required</x:v>
      </x:c>
      <x:c r="N738" s="9" t="str">
        <x:v>Concentration not explicit on both saved identities</x:v>
      </x:c>
      <x:c r="O738" s="9" t="str">
        <x:v>https://www.parfumo.com/Perfumes/french-avenue/pisces</x:v>
      </x:c>
      <x:c r="P738" s="9" t="str">
        <x:v>https://www.fragrantica.com/perfume/French-Avenue/Pisces-107912.html</x:v>
      </x:c>
      <x:c r="Q738" s="9" t="str">
        <x:v>https://media.parfumo.com/perfumes/9f/9ffe3c_pisces-french-avenue_1200.jpg?width=720&amp;aspect_ratio=1:1</x:v>
      </x:c>
      <x:c r="R738" s="9" t="str">
        <x:v>https://fimgs.net/mdimg/perfume-thumbs/375x500.107912.jpg</x:v>
      </x:c>
      <x:c r="S738" s="9" t="str">
        <x:v>Pisces</x:v>
      </x:c>
      <x:c r="T738" s="11" t="str">
        <x:v>2025</x:v>
      </x:c>
      <x:c r="U738" s="10" t="n">
        <x:v>610</x:v>
      </x:c>
      <x:c r="V738" s="14" t="n">
        <x:f>IF(AND(ISNUMBER(G738),G738&gt;0),LOG10(G738)*'Method'!$B$8,"")</x:f>
        <x:v>1.5866631536807039</x:v>
      </x:c>
      <x:c r="W738" s="14" t="n">
        <x:f>IF(AND(ISNUMBER(I738),I738&gt;0),LOG10(I738)*'Method'!$B$9,"")</x:f>
        <x:v>1.4953853757847841</x:v>
      </x:c>
      <x:c r="X738" s="10" t="str">
        <x:f>IF(ISNUMBER(J738),SUM(G738,I738),"")</x:f>
      </x:c>
      <x:c r="Y738" s="10" t="str">
        <x:f>IF(ISNUMBER(K738),COUNTIFS($K$7:$K$1929,"&gt;"&amp;K738)+1,"")</x:f>
      </x:c>
      <x:c r="Z738" s="9" t="str"/>
      <x:c r="AA738" s="15" t="n">
        <x:v>46108</x:v>
      </x:c>
      <x:c r="AB738" s="9" t="str">
        <x:v>Unknown</x:v>
      </x:c>
    </x:row>
    <x:row r="739" ht="50" customHeight="1">
      <x:c r="A739" s="10" t="n">
        <x:f>IF(ISNUMBER(F739),RANK(F739,$F$7:$F$1929,0),"")</x:f>
        <x:v>581</x:v>
      </x:c>
      <x:c r="B739" s="9" t="str">
        <x:v>Amouage</x:v>
      </x:c>
      <x:c r="C739" s="9" t="str">
        <x:v>Sindbad</x:v>
      </x:c>
      <x:c r="D739" s="9" t="str">
        <x:v>Not recorded</x:v>
      </x:c>
      <x:c r="E739" s="11" t="n">
        <x:v>2025</x:v>
      </x:c>
      <x:c r="F739" s="13" t="n">
        <x:v>8</x:v>
      </x:c>
      <x:c r="G739" s="10" t="n">
        <x:v>17</x:v>
      </x:c>
      <x:c r="H739" s="12" t="n">
        <x:v>4.02</x:v>
      </x:c>
      <x:c r="I739" s="10" t="n">
        <x:v>59</x:v>
      </x:c>
      <x:c r="J739" s="12" t="str">
        <x:f>IF(AND(M739="URL identity aligns",ISNUMBER(F739),ISNUMBER(H739),G739&gt;0,I739&gt;0,SUM(V739:W739)&gt;0),(F739*V739+((H739-1)/4*10)*W739)/SUM(V739:W739),"")</x:f>
      </x:c>
      <x:c r="K739" s="12" t="str">
        <x:f>IF(ISNUMBER(J739),(X739*J739+'Method'!$B$10*'Method'!$B$11)/(X739+'Method'!$B$10),"")</x:f>
      </x:c>
      <x:c r="L739" s="10" t="str">
        <x:f>IF(ISNUMBER(J739),COUNTIFS($J$7:$J$1929,"&gt;"&amp;J739)+1,"")</x:f>
      </x:c>
      <x:c r="M739" s="9" t="str">
        <x:v>Review required</x:v>
      </x:c>
      <x:c r="N739" s="9" t="str">
        <x:v>Concentration not explicit on both saved identities</x:v>
      </x:c>
      <x:c r="O739" s="9" t="str">
        <x:v>https://www.parfumo.com/Perfumes/Amouage/sindbad</x:v>
      </x:c>
      <x:c r="P739" s="9" t="str">
        <x:v>https://www.fragrantica.com/perfume/Amouage/Sindbad-116626.html</x:v>
      </x:c>
      <x:c r="Q739" s="9" t="str">
        <x:v>https://media.parfumo.com/perfumes/c5/c5b973_sindbad-amouage_1200.jpg?width=720&amp;aspect_ratio=1:1</x:v>
      </x:c>
      <x:c r="R739" s="9" t="str">
        <x:v>https://fimgs.net/mdimg/perfume-thumbs/375x500.116626.jpg</x:v>
      </x:c>
      <x:c r="S739" s="9" t="str">
        <x:v>Sindbad</x:v>
      </x:c>
      <x:c r="T739" s="11" t="str">
        <x:v>2025</x:v>
      </x:c>
      <x:c r="U739" s="10" t="n">
        <x:v>502</x:v>
      </x:c>
      <x:c r="V739" s="14" t="n">
        <x:f>IF(AND(ISNUMBER(G739),G739&gt;0),LOG10(G739)*'Method'!$B$8,"")</x:f>
        <x:v>1.476538705653924</x:v>
      </x:c>
      <x:c r="W739" s="14" t="n">
        <x:f>IF(AND(ISNUMBER(I739),I739&gt;0),LOG10(I739)*'Method'!$B$9,"")</x:f>
        <x:v>1.416681609313712</x:v>
      </x:c>
      <x:c r="X739" s="10" t="str">
        <x:f>IF(ISNUMBER(J739),SUM(G739,I739),"")</x:f>
      </x:c>
      <x:c r="Y739" s="10" t="str">
        <x:f>IF(ISNUMBER(K739),COUNTIFS($K$7:$K$1929,"&gt;"&amp;K739)+1,"")</x:f>
      </x:c>
      <x:c r="Z739" s="9" t="str"/>
      <x:c r="AA739" s="15" t="n">
        <x:v>46108</x:v>
      </x:c>
      <x:c r="AB739" s="9" t="str">
        <x:v>Unknown</x:v>
      </x:c>
    </x:row>
    <x:row r="740" ht="50" customHeight="1">
      <x:c r="A740" s="10" t="n">
        <x:f>IF(ISNUMBER(F740),RANK(F740,$F$7:$F$1929,0),"")</x:f>
        <x:v>581</x:v>
      </x:c>
      <x:c r="B740" s="9" t="str">
        <x:v>Fragrance World</x:v>
      </x:c>
      <x:c r="C740" s="9" t="str">
        <x:v>Proud of You for Men</x:v>
      </x:c>
      <x:c r="D740" s="9" t="str">
        <x:v>Not recorded</x:v>
      </x:c>
      <x:c r="E740" s="11" t="n">
        <x:v>2026</x:v>
      </x:c>
      <x:c r="F740" s="13" t="n">
        <x:v>8</x:v>
      </x:c>
      <x:c r="G740" s="10" t="n">
        <x:v>7</x:v>
      </x:c>
      <x:c r="H740" s="12" t="n">
        <x:v>4.5</x:v>
      </x:c>
      <x:c r="I740" s="10" t="n">
        <x:v>2</x:v>
      </x:c>
      <x:c r="J740" s="12" t="str">
        <x:f>IF(AND(M740="URL identity aligns",ISNUMBER(F740),ISNUMBER(H740),G740&gt;0,I740&gt;0,SUM(V740:W740)&gt;0),(F740*V740+((H740-1)/4*10)*W740)/SUM(V740:W740),"")</x:f>
      </x:c>
      <x:c r="K740" s="12" t="str">
        <x:f>IF(ISNUMBER(J740),(X740*J740+'Method'!$B$10*'Method'!$B$11)/(X740+'Method'!$B$10),"")</x:f>
      </x:c>
      <x:c r="L740" s="10" t="str">
        <x:f>IF(ISNUMBER(J740),COUNTIFS($J$7:$J$1929,"&gt;"&amp;J740)+1,"")</x:f>
      </x:c>
      <x:c r="M740" s="9" t="str">
        <x:v>Review required</x:v>
      </x:c>
      <x:c r="N740" s="9" t="str">
        <x:v>Product, variant, gender or year terms differ between URLs; Concentration not explicit on both saved identities</x:v>
      </x:c>
      <x:c r="O740" s="9" t="str">
        <x:v>https://www.parfumo.com/Perfumes/fragrance-world/proud-of-you-for-men</x:v>
      </x:c>
      <x:c r="P740" s="9" t="str">
        <x:v>https://www.fragrantica.com/perfume/Fragrance-World/Proud-Of-You-128503.html</x:v>
      </x:c>
      <x:c r="Q740" s="9" t="str">
        <x:v>https://media.parfumo.com/perfumes/6d/6d3455_proud-of-you-for-men-fragrance-world_1200.jpg?width=720&amp;aspect_ratio=1:1</x:v>
      </x:c>
      <x:c r="R740" s="9" t="str">
        <x:v>https://fimgs.net/mdimg/perfume-thumbs/375x500.128503.jpg?t=1774389207</x:v>
      </x:c>
      <x:c r="S740" s="9" t="str">
        <x:v>Proud of You for Men</x:v>
      </x:c>
      <x:c r="T740" s="11" t="str">
        <x:v>2026</x:v>
      </x:c>
      <x:c r="U740" s="10" t="n">
        <x:v>91</x:v>
      </x:c>
      <x:c r="V740" s="14" t="n">
        <x:f>IF(AND(ISNUMBER(G740),G740&gt;0),LOG10(G740)*'Method'!$B$8,"")</x:f>
        <x:v>1.0141176480171084</x:v>
      </x:c>
      <x:c r="W740" s="14" t="n">
        <x:f>IF(AND(ISNUMBER(I740),I740&gt;0),LOG10(I740)*'Method'!$B$9,"")</x:f>
        <x:v>0.2408239965311848</x:v>
      </x:c>
      <x:c r="X740" s="10" t="str">
        <x:f>IF(ISNUMBER(J740),SUM(G740,I740),"")</x:f>
      </x:c>
      <x:c r="Y740" s="10" t="str">
        <x:f>IF(ISNUMBER(K740),COUNTIFS($K$7:$K$1929,"&gt;"&amp;K740)+1,"")</x:f>
      </x:c>
      <x:c r="Z740" s="9" t="str"/>
      <x:c r="AA740" s="15" t="n">
        <x:v>46108</x:v>
      </x:c>
      <x:c r="AB740" s="9" t="str">
        <x:v>Unknown</x:v>
      </x:c>
    </x:row>
    <x:row r="741" ht="50" customHeight="1">
      <x:c r="A741" s="10" t="n">
        <x:f>IF(ISNUMBER(F741),RANK(F741,$F$7:$F$1929,0),"")</x:f>
        <x:v>735</x:v>
      </x:c>
      <x:c r="B741" s="9" t="str">
        <x:v>Maison Margiela</x:v>
      </x:c>
      <x:c r="C741" s="9" t="str">
        <x:v>By the Fireplace</x:v>
      </x:c>
      <x:c r="D741" s="9" t="str">
        <x:v>Not recorded</x:v>
      </x:c>
      <x:c r="E741" s="11" t="n">
        <x:v>2015</x:v>
      </x:c>
      <x:c r="F741" s="13" t="n">
        <x:v>7.9</x:v>
      </x:c>
      <x:c r="G741" s="10" t="n">
        <x:v>3970</x:v>
      </x:c>
      <x:c r="H741" s="12" t="n">
        <x:v>4.21</x:v>
      </x:c>
      <x:c r="I741" s="10" t="n">
        <x:v>24452</x:v>
      </x:c>
      <x:c r="J741" s="12" t="str">
        <x:f>IF(AND(M741="URL identity aligns",ISNUMBER(F741),ISNUMBER(H741),G741&gt;0,I741&gt;0,SUM(V741:W741)&gt;0),(F741*V741+((H741-1)/4*10)*W741)/SUM(V741:W741),"")</x:f>
      </x:c>
      <x:c r="K741" s="12" t="str">
        <x:f>IF(ISNUMBER(J741),(X741*J741+'Method'!$B$10*'Method'!$B$11)/(X741+'Method'!$B$10),"")</x:f>
      </x:c>
      <x:c r="L741" s="10" t="str">
        <x:f>IF(ISNUMBER(J741),COUNTIFS($J$7:$J$1929,"&gt;"&amp;J741)+1,"")</x:f>
      </x:c>
      <x:c r="M741" s="9" t="str">
        <x:v>Review required</x:v>
      </x:c>
      <x:c r="N741" s="9" t="str">
        <x:v>Brand differs between product URLs; Concentration not explicit on both saved identities</x:v>
      </x:c>
      <x:c r="O741" s="9" t="str">
        <x:v>https://www.parfumo.com/Perfumes/Maison_Margiela/by-the-fireplace</x:v>
      </x:c>
      <x:c r="P741" s="9" t="str">
        <x:v>https://www.fragrantica.com/perfume/Maison-Martin-Margiela/By-the-Fireplace-31623.html</x:v>
      </x:c>
      <x:c r="Q741" s="9" t="str">
        <x:v>https://media.parfumo.com/perfumes/bb/bb736c-by-the-fireplace-maison-margiela_1200.jpg?width=720&amp;aspect_ratio=1:1</x:v>
      </x:c>
      <x:c r="R741" s="9" t="str">
        <x:v>https://fimgs.net/mdimg/perfume-thumbs/375x500.31623.jpg</x:v>
      </x:c>
      <x:c r="S741" s="9" t="str">
        <x:v>By the Fireplace</x:v>
      </x:c>
      <x:c r="T741" s="11" t="str">
        <x:v>2015</x:v>
      </x:c>
      <x:c r="U741" s="10" t="n">
        <x:v>980</x:v>
      </x:c>
      <x:c r="V741" s="14" t="n">
        <x:f>IF(AND(ISNUMBER(G741),G741&gt;0),LOG10(G741)*'Method'!$B$8,"")</x:f>
        <x:v>4.318548608115732</x:v>
      </x:c>
      <x:c r="W741" s="14" t="n">
        <x:f>IF(AND(ISNUMBER(I741),I741&gt;0),LOG10(I741)*'Method'!$B$9,"")</x:f>
        <x:v>3.510651509694192</x:v>
      </x:c>
      <x:c r="X741" s="10" t="str">
        <x:f>IF(ISNUMBER(J741),SUM(G741,I741),"")</x:f>
      </x:c>
      <x:c r="Y741" s="10" t="str">
        <x:f>IF(ISNUMBER(K741),COUNTIFS($K$7:$K$1929,"&gt;"&amp;K741)+1,"")</x:f>
      </x:c>
      <x:c r="Z741" s="9" t="str"/>
      <x:c r="AA741" s="15" t="n">
        <x:v>46108</x:v>
      </x:c>
      <x:c r="AB741" s="9" t="str">
        <x:v>Unknown</x:v>
      </x:c>
    </x:row>
    <x:row r="742" ht="50" customHeight="1">
      <x:c r="A742" s="10" t="n">
        <x:f>IF(ISNUMBER(F742),RANK(F742,$F$7:$F$1929,0),"")</x:f>
        <x:v>735</x:v>
      </x:c>
      <x:c r="B742" s="9" t="str">
        <x:v>Montale</x:v>
      </x:c>
      <x:c r="C742" s="9" t="str">
        <x:v>Arabians Tonka</x:v>
      </x:c>
      <x:c r="D742" s="9" t="str">
        <x:v>Not recorded</x:v>
      </x:c>
      <x:c r="E742" s="11" t="n">
        <x:v>2019</x:v>
      </x:c>
      <x:c r="F742" s="13" t="n">
        <x:v>7.9</x:v>
      </x:c>
      <x:c r="G742" s="10" t="n">
        <x:v>3545</x:v>
      </x:c>
      <x:c r="H742" s="12" t="n">
        <x:v>4.23</x:v>
      </x:c>
      <x:c r="I742" s="10" t="n">
        <x:v>7907</x:v>
      </x:c>
      <x:c r="J742" s="12" t="str">
        <x:f>IF(AND(M742="URL identity aligns",ISNUMBER(F742),ISNUMBER(H742),G742&gt;0,I742&gt;0,SUM(V742:W742)&gt;0),(F742*V742+((H742-1)/4*10)*W742)/SUM(V742:W742),"")</x:f>
      </x:c>
      <x:c r="K742" s="12" t="str">
        <x:f>IF(ISNUMBER(J742),(X742*J742+'Method'!$B$10*'Method'!$B$11)/(X742+'Method'!$B$10),"")</x:f>
      </x:c>
      <x:c r="L742" s="10" t="str">
        <x:f>IF(ISNUMBER(J742),COUNTIFS($J$7:$J$1929,"&gt;"&amp;J742)+1,"")</x:f>
      </x:c>
      <x:c r="M742" s="9" t="str">
        <x:v>Review required</x:v>
      </x:c>
      <x:c r="N742" s="9" t="str">
        <x:v>Concentration not explicit on both saved identities</x:v>
      </x:c>
      <x:c r="O742" s="9" t="str">
        <x:v>https://www.parfumo.com/Perfumes/Montale/arabians-tonka</x:v>
      </x:c>
      <x:c r="P742" s="9" t="str">
        <x:v>https://www.fragrantica.com/perfume/Montale/Arabians-Tonka-57384.html</x:v>
      </x:c>
      <x:c r="Q742" s="9" t="str">
        <x:v>https://media.parfumo.com/perfumes/98/98629b-arabians-tonka-montale_1200.jpg?width=480&amp;aspect_ratio=1:1</x:v>
      </x:c>
      <x:c r="R742" s="9" t="str">
        <x:v>https://fimgs.net/mdimg/perfume-thumbs/375x500.57384.jpg</x:v>
      </x:c>
      <x:c r="S742" s="9" t="str">
        <x:v>Arabians Tonka</x:v>
      </x:c>
      <x:c r="T742" s="11" t="str">
        <x:v>2019</x:v>
      </x:c>
      <x:c r="U742" s="10" t="n">
        <x:v>164</x:v>
      </x:c>
      <x:c r="V742" s="14" t="n">
        <x:f>IF(AND(ISNUMBER(G742),G742&gt;0),LOG10(G742)*'Method'!$B$8,"")</x:f>
        <x:v>4.259539487422896</x:v>
      </x:c>
      <x:c r="W742" s="14" t="n">
        <x:f>IF(AND(ISNUMBER(I742),I742&gt;0),LOG10(I742)*'Method'!$B$9,"")</x:f>
        <x:v>3.118409391038</x:v>
      </x:c>
      <x:c r="X742" s="10" t="str">
        <x:f>IF(ISNUMBER(J742),SUM(G742,I742),"")</x:f>
      </x:c>
      <x:c r="Y742" s="10" t="str">
        <x:f>IF(ISNUMBER(K742),COUNTIFS($K$7:$K$1929,"&gt;"&amp;K742)+1,"")</x:f>
      </x:c>
      <x:c r="Z742" s="9" t="str"/>
      <x:c r="AA742" s="15" t="n">
        <x:v>46108</x:v>
      </x:c>
      <x:c r="AB742" s="9" t="str">
        <x:v>Unknown</x:v>
      </x:c>
    </x:row>
    <x:row r="743" ht="50" customHeight="1">
      <x:c r="A743" s="10" t="n">
        <x:f>IF(ISNUMBER(F743),RANK(F743,$F$7:$F$1929,0),"")</x:f>
        <x:v>735</x:v>
      </x:c>
      <x:c r="B743" s="9" t="str">
        <x:v>Jean Paul Gaultier</x:v>
      </x:c>
      <x:c r="C743" s="9" t="str">
        <x:v>Ultra Mâle</x:v>
      </x:c>
      <x:c r="D743" s="9" t="str">
        <x:v>Not recorded</x:v>
      </x:c>
      <x:c r="E743" s="11" t="n">
        <x:v>2015</x:v>
      </x:c>
      <x:c r="F743" s="13" t="n">
        <x:v>7.9</x:v>
      </x:c>
      <x:c r="G743" s="10" t="n">
        <x:v>3395</x:v>
      </x:c>
      <x:c r="H743" s="12" t="n">
        <x:v>4.45</x:v>
      </x:c>
      <x:c r="I743" s="10" t="n">
        <x:v>16623</x:v>
      </x:c>
      <x:c r="J743" s="12" t="str">
        <x:f>IF(AND(M743="URL identity aligns",ISNUMBER(F743),ISNUMBER(H743),G743&gt;0,I743&gt;0,SUM(V743:W743)&gt;0),(F743*V743+((H743-1)/4*10)*W743)/SUM(V743:W743),"")</x:f>
      </x:c>
      <x:c r="K743" s="12" t="str">
        <x:f>IF(ISNUMBER(J743),(X743*J743+'Method'!$B$10*'Method'!$B$11)/(X743+'Method'!$B$10),"")</x:f>
      </x:c>
      <x:c r="L743" s="10" t="str">
        <x:f>IF(ISNUMBER(J743),COUNTIFS($J$7:$J$1929,"&gt;"&amp;J743)+1,"")</x:f>
      </x:c>
      <x:c r="M743" s="9" t="str">
        <x:v>Review required</x:v>
      </x:c>
      <x:c r="N743" s="9" t="str">
        <x:v>Concentration not explicit on both saved identities</x:v>
      </x:c>
      <x:c r="O743" s="9" t="str">
        <x:v>https://www.parfumo.com/Perfumes/Jean_Paul_Gaultier/Ultra_Male</x:v>
      </x:c>
      <x:c r="P743" s="9" t="str">
        <x:v>https://www.fragrantica.com/perfume/Jean-Paul-Gaultier/Ultra-Male-30947.html</x:v>
      </x:c>
      <x:c r="Q743" s="9" t="str">
        <x:v>https://media.parfumo.com/perfumes/0d/0d267c-ultra-male-jean-paul-gaultier_1200.jpg?width=720&amp;aspect_ratio=1:1</x:v>
      </x:c>
      <x:c r="R743" s="9" t="str">
        <x:v>https://fimgs.net/mdimg/perfume-thumbs/375x500.30947.jpg</x:v>
      </x:c>
      <x:c r="S743" s="9" t="str">
        <x:v>Ultra Mâle</x:v>
      </x:c>
      <x:c r="T743" s="11" t="str">
        <x:v>2015</x:v>
      </x:c>
      <x:c r="U743" s="10" t="n">
        <x:v>1131</x:v>
      </x:c>
      <x:c r="V743" s="14" t="n">
        <x:f>IF(AND(ISNUMBER(G743),G743&gt;0),LOG10(G743)*'Method'!$B$8,"")</x:f>
        <x:v>4.237007734339824</x:v>
      </x:c>
      <x:c r="W743" s="14" t="n">
        <x:f>IF(AND(ISNUMBER(I743),I743&gt;0),LOG10(I743)*'Method'!$B$9,"")</x:f>
        <x:v>3.376567523903656</x:v>
      </x:c>
      <x:c r="X743" s="10" t="str">
        <x:f>IF(ISNUMBER(J743),SUM(G743,I743),"")</x:f>
      </x:c>
      <x:c r="Y743" s="10" t="str">
        <x:f>IF(ISNUMBER(K743),COUNTIFS($K$7:$K$1929,"&gt;"&amp;K743)+1,"")</x:f>
      </x:c>
      <x:c r="Z743" s="9" t="str"/>
      <x:c r="AA743" s="15" t="n">
        <x:v>46108</x:v>
      </x:c>
      <x:c r="AB743" s="9" t="str">
        <x:v>Unknown</x:v>
      </x:c>
    </x:row>
    <x:row r="744" ht="50" customHeight="1">
      <x:c r="A744" s="10" t="n">
        <x:f>IF(ISNUMBER(F744),RANK(F744,$F$7:$F$1929,0),"")</x:f>
        <x:v>735</x:v>
      </x:c>
      <x:c r="B744" s="9" t="str">
        <x:v>Parfums de Marly</x:v>
      </x:c>
      <x:c r="C744" s="9" t="str">
        <x:v>Pegasus</x:v>
      </x:c>
      <x:c r="D744" s="9" t="str">
        <x:v>Parfum</x:v>
      </x:c>
      <x:c r="E744" s="11" t="n">
        <x:v>2011</x:v>
      </x:c>
      <x:c r="F744" s="13" t="n">
        <x:v>7.9</x:v>
      </x:c>
      <x:c r="G744" s="10" t="n">
        <x:v>3078</x:v>
      </x:c>
      <x:c r="H744" s="12" t="n">
        <x:v>4.08</x:v>
      </x:c>
      <x:c r="I744" s="10" t="n">
        <x:v>6269</x:v>
      </x:c>
      <x:c r="J744" s="12" t="str">
        <x:f>IF(AND(M744="URL identity aligns",ISNUMBER(F744),ISNUMBER(H744),G744&gt;0,I744&gt;0,SUM(V744:W744)&gt;0),(F744*V744+((H744-1)/4*10)*W744)/SUM(V744:W744),"")</x:f>
      </x:c>
      <x:c r="K744" s="12" t="str">
        <x:f>IF(ISNUMBER(J744),(X744*J744+'Method'!$B$10*'Method'!$B$11)/(X744+'Method'!$B$10),"")</x:f>
      </x:c>
      <x:c r="L744" s="10" t="str">
        <x:f>IF(ISNUMBER(J744),COUNTIFS($J$7:$J$1929,"&gt;"&amp;J744)+1,"")</x:f>
      </x:c>
      <x:c r="M744" s="9" t="str">
        <x:v>Review required</x:v>
      </x:c>
      <x:c r="N744" s="9" t="str">
        <x:v>Concentration not explicit on both saved identities</x:v>
      </x:c>
      <x:c r="O744" s="9" t="str">
        <x:v>https://www.parfumo.com/Perfumes/Parfums_de_Marly/Pegasus</x:v>
      </x:c>
      <x:c r="P744" s="9" t="str">
        <x:v>https://www.fragrantica.com/perfume/Parfums-de-Marly/Pegasus-16938.html</x:v>
      </x:c>
      <x:c r="Q744" s="9" t="str">
        <x:v>https://media.parfumo.com/perfumes/fe/fe90b4-pegasus-parfums-de-marly_1200.jpg?width=720&amp;aspect_ratio=1:1</x:v>
      </x:c>
      <x:c r="R744" s="9" t="str">
        <x:v>https://fimgs.net/mdimg/perfume-thumbs/375x500.16938.jpg</x:v>
      </x:c>
      <x:c r="S744" s="9" t="str">
        <x:v>Pegasus</x:v>
      </x:c>
      <x:c r="T744" s="11" t="str">
        <x:v>2011</x:v>
      </x:c>
      <x:c r="U744" s="10" t="n">
        <x:v>421</x:v>
      </x:c>
      <x:c r="V744" s="14" t="n">
        <x:f>IF(AND(ISNUMBER(G744),G744&gt;0),LOG10(G744)*'Method'!$B$8,"")</x:f>
        <x:v>4.185922338594552</x:v>
      </x:c>
      <x:c r="W744" s="14" t="n">
        <x:f>IF(AND(ISNUMBER(I744),I744&gt;0),LOG10(I744)*'Method'!$B$9,"")</x:f>
        <x:v>3.037758615871168</x:v>
      </x:c>
      <x:c r="X744" s="10" t="str">
        <x:f>IF(ISNUMBER(J744),SUM(G744,I744),"")</x:f>
      </x:c>
      <x:c r="Y744" s="10" t="str">
        <x:f>IF(ISNUMBER(K744),COUNTIFS($K$7:$K$1929,"&gt;"&amp;K744)+1,"")</x:f>
      </x:c>
      <x:c r="Z744" s="9" t="str"/>
      <x:c r="AA744" s="15" t="n">
        <x:v>46108</x:v>
      </x:c>
      <x:c r="AB744" s="9" t="str">
        <x:v>Unknown</x:v>
      </x:c>
    </x:row>
    <x:row r="745" ht="50" customHeight="1">
      <x:c r="A745" s="10" t="n">
        <x:f>IF(ISNUMBER(F745),RANK(F745,$F$7:$F$1929,0),"")</x:f>
        <x:v>735</x:v>
      </x:c>
      <x:c r="B745" s="9" t="str">
        <x:v>Dior</x:v>
      </x:c>
      <x:c r="C745" s="9" t="str">
        <x:v>Fahrenheit</x:v>
      </x:c>
      <x:c r="D745" s="9" t="str">
        <x:v>Eau de Toilette</x:v>
      </x:c>
      <x:c r="E745" s="11" t="n">
        <x:v>1988</x:v>
      </x:c>
      <x:c r="F745" s="13" t="n">
        <x:v>7.9</x:v>
      </x:c>
      <x:c r="G745" s="10" t="n">
        <x:v>2972</x:v>
      </x:c>
      <x:c r="H745" s="12" t="n">
        <x:v>4</x:v>
      </x:c>
      <x:c r="I745" s="10" t="n">
        <x:v>21890</x:v>
      </x:c>
      <x:c r="J745" s="12" t="str">
        <x:f>IF(AND(M745="URL identity aligns",ISNUMBER(F745),ISNUMBER(H745),G745&gt;0,I745&gt;0,SUM(V745:W745)&gt;0),(F745*V745+((H745-1)/4*10)*W745)/SUM(V745:W745),"")</x:f>
      </x:c>
      <x:c r="K745" s="12" t="str">
        <x:f>IF(ISNUMBER(J745),(X745*J745+'Method'!$B$10*'Method'!$B$11)/(X745+'Method'!$B$10),"")</x:f>
      </x:c>
      <x:c r="L745" s="10" t="str">
        <x:f>IF(ISNUMBER(J745),COUNTIFS($J$7:$J$1929,"&gt;"&amp;J745)+1,"")</x:f>
      </x:c>
      <x:c r="M745" s="9" t="str">
        <x:v>Review required</x:v>
      </x:c>
      <x:c r="N745" s="9" t="str">
        <x:v>Concentration not explicit on both saved identities</x:v>
      </x:c>
      <x:c r="O745" s="9" t="str">
        <x:v>https://www.parfumo.com/Perfumes/Dior/Fahrenheit_Eau_de_Toilette</x:v>
      </x:c>
      <x:c r="P745" s="9" t="str">
        <x:v>https://www.fragrantica.com/perfume/Dior/Fahrenheit-228.html</x:v>
      </x:c>
      <x:c r="Q745" s="9" t="str">
        <x:v>https://media.parfumo.com/perfumes/1a/1ade25-fahrenheit-eau-de-toilette-dior_1200.jpg?width=720&amp;aspect_ratio=1:1</x:v>
      </x:c>
      <x:c r="R745" s="9" t="str">
        <x:v>https://fimgs.net/mdimg/perfume-thumbs/375x500.228.jpg</x:v>
      </x:c>
      <x:c r="S745" s="9" t="str">
        <x:v>Fahrenheit</x:v>
      </x:c>
      <x:c r="T745" s="11" t="str">
        <x:v>1988</x:v>
      </x:c>
      <x:c r="U745" s="10" t="n">
        <x:v>560</x:v>
      </x:c>
      <x:c r="V745" s="14" t="n">
        <x:f>IF(AND(ISNUMBER(G745),G745&gt;0),LOG10(G745)*'Method'!$B$8,"")</x:f>
        <x:v>4.167658566106248</x:v>
      </x:c>
      <x:c r="W745" s="14" t="n">
        <x:f>IF(AND(ISNUMBER(I745),I745&gt;0),LOG10(I745)*'Method'!$B$9,"")</x:f>
        <x:v>3.472196609254344</x:v>
      </x:c>
      <x:c r="X745" s="10" t="str">
        <x:f>IF(ISNUMBER(J745),SUM(G745,I745),"")</x:f>
      </x:c>
      <x:c r="Y745" s="10" t="str">
        <x:f>IF(ISNUMBER(K745),COUNTIFS($K$7:$K$1929,"&gt;"&amp;K745)+1,"")</x:f>
      </x:c>
      <x:c r="Z745" s="9" t="str"/>
      <x:c r="AA745" s="15" t="n">
        <x:v>46108</x:v>
      </x:c>
      <x:c r="AB745" s="9" t="str">
        <x:v>Unknown</x:v>
      </x:c>
    </x:row>
    <x:row r="746" ht="50" customHeight="1">
      <x:c r="A746" s="10" t="n">
        <x:f>IF(ISNUMBER(F746),RANK(F746,$F$7:$F$1929,0),"")</x:f>
        <x:v>735</x:v>
      </x:c>
      <x:c r="B746" s="9" t="str">
        <x:v>Parfums de Marly</x:v>
      </x:c>
      <x:c r="C746" s="9" t="str">
        <x:v>Percival</x:v>
      </x:c>
      <x:c r="D746" s="9" t="str">
        <x:v>Parfum</x:v>
      </x:c>
      <x:c r="E746" s="11" t="n">
        <x:v>2018</x:v>
      </x:c>
      <x:c r="F746" s="13" t="n">
        <x:v>7.9</x:v>
      </x:c>
      <x:c r="G746" s="10" t="n">
        <x:v>2623</x:v>
      </x:c>
      <x:c r="H746" s="12" t="n">
        <x:v>4.25</x:v>
      </x:c>
      <x:c r="I746" s="10" t="n">
        <x:v>5460</x:v>
      </x:c>
      <x:c r="J746" s="12" t="str">
        <x:f>IF(AND(M746="URL identity aligns",ISNUMBER(F746),ISNUMBER(H746),G746&gt;0,I746&gt;0,SUM(V746:W746)&gt;0),(F746*V746+((H746-1)/4*10)*W746)/SUM(V746:W746),"")</x:f>
      </x:c>
      <x:c r="K746" s="12" t="str">
        <x:f>IF(ISNUMBER(J746),(X746*J746+'Method'!$B$10*'Method'!$B$11)/(X746+'Method'!$B$10),"")</x:f>
      </x:c>
      <x:c r="L746" s="10" t="str">
        <x:f>IF(ISNUMBER(J746),COUNTIFS($J$7:$J$1929,"&gt;"&amp;J746)+1,"")</x:f>
      </x:c>
      <x:c r="M746" s="9" t="str">
        <x:v>Review required</x:v>
      </x:c>
      <x:c r="N746" s="9" t="str">
        <x:v>Concentration not explicit on both saved identities</x:v>
      </x:c>
      <x:c r="O746" s="9" t="str">
        <x:v>https://www.parfumo.com/Perfumes/Parfums_de_Marly/Percival</x:v>
      </x:c>
      <x:c r="P746" s="9" t="str">
        <x:v>https://www.fragrantica.com/perfume/Parfums-de-Marly/Percival-51037.html</x:v>
      </x:c>
      <x:c r="Q746" s="9" t="str">
        <x:v>https://media.parfumo.com/perfumes/0f/0fb4f5-percival-parfums-de-marly_1200.jpg?width=720&amp;aspect_ratio=1:1</x:v>
      </x:c>
      <x:c r="R746" s="9" t="str">
        <x:v>https://fimgs.net/mdimg/perfume-thumbs/375x500.51037.jpg</x:v>
      </x:c>
      <x:c r="S746" s="9" t="str">
        <x:v>Percival</x:v>
      </x:c>
      <x:c r="T746" s="11" t="str">
        <x:v>2018</x:v>
      </x:c>
      <x:c r="U746" s="10" t="n">
        <x:v>257</x:v>
      </x:c>
      <x:c r="V746" s="14" t="n">
        <x:f>IF(AND(ISNUMBER(G746),G746&gt;0),LOG10(G746)*'Method'!$B$8,"")</x:f>
        <x:v>4.102557948708419</x:v>
      </x:c>
      <x:c r="W746" s="14" t="n">
        <x:f>IF(AND(ISNUMBER(I746),I746&gt;0),LOG10(I746)*'Method'!$B$9,"")</x:f>
        <x:v>2.989754114163792</x:v>
      </x:c>
      <x:c r="X746" s="10" t="str">
        <x:f>IF(ISNUMBER(J746),SUM(G746,I746),"")</x:f>
      </x:c>
      <x:c r="Y746" s="10" t="str">
        <x:f>IF(ISNUMBER(K746),COUNTIFS($K$7:$K$1929,"&gt;"&amp;K746)+1,"")</x:f>
      </x:c>
      <x:c r="Z746" s="9" t="str"/>
      <x:c r="AA746" s="15" t="n">
        <x:v>46108</x:v>
      </x:c>
      <x:c r="AB746" s="9" t="str">
        <x:v>Unknown</x:v>
      </x:c>
    </x:row>
    <x:row r="747" ht="50" customHeight="1">
      <x:c r="A747" s="10" t="n">
        <x:f>IF(ISNUMBER(F747),RANK(F747,$F$7:$F$1929,0),"")</x:f>
        <x:v>735</x:v>
      </x:c>
      <x:c r="B747" s="9" t="str">
        <x:v>Mancera</x:v>
      </x:c>
      <x:c r="C747" s="9" t="str">
        <x:v>Red Tobacco</x:v>
      </x:c>
      <x:c r="D747" s="9" t="str">
        <x:v>Not recorded</x:v>
      </x:c>
      <x:c r="E747" s="11" t="n">
        <x:v>2017</x:v>
      </x:c>
      <x:c r="F747" s="13" t="n">
        <x:v>7.9</x:v>
      </x:c>
      <x:c r="G747" s="10" t="n">
        <x:v>2472</x:v>
      </x:c>
      <x:c r="H747" s="12" t="n">
        <x:v>4.04</x:v>
      </x:c>
      <x:c r="I747" s="10" t="n">
        <x:v>12468</x:v>
      </x:c>
      <x:c r="J747" s="12" t="str">
        <x:f>IF(AND(M747="URL identity aligns",ISNUMBER(F747),ISNUMBER(H747),G747&gt;0,I747&gt;0,SUM(V747:W747)&gt;0),(F747*V747+((H747-1)/4*10)*W747)/SUM(V747:W747),"")</x:f>
      </x:c>
      <x:c r="K747" s="12" t="str">
        <x:f>IF(ISNUMBER(J747),(X747*J747+'Method'!$B$10*'Method'!$B$11)/(X747+'Method'!$B$10),"")</x:f>
      </x:c>
      <x:c r="L747" s="10" t="str">
        <x:f>IF(ISNUMBER(J747),COUNTIFS($J$7:$J$1929,"&gt;"&amp;J747)+1,"")</x:f>
      </x:c>
      <x:c r="M747" s="9" t="str">
        <x:v>Review required</x:v>
      </x:c>
      <x:c r="N747" s="9" t="str">
        <x:v>Concentration not explicit on both saved identities</x:v>
      </x:c>
      <x:c r="O747" s="9" t="str">
        <x:v>https://www.parfumo.com/Perfumes/Mancera/Red_Tobacco</x:v>
      </x:c>
      <x:c r="P747" s="9" t="str">
        <x:v>https://www.fragrantica.com/perfume/Mancera/Red-Tobacco-46663.html</x:v>
      </x:c>
      <x:c r="Q747" s="9" t="str">
        <x:v>https://media.parfumo.com/perfumes/17/17bdf4-red-tobacco-mancera_1200.jpg?width=720&amp;aspect_ratio=1:1</x:v>
      </x:c>
      <x:c r="R747" s="9" t="str">
        <x:v>https://fimgs.net/mdimg/perfume-thumbs/375x500.46663.jpg</x:v>
      </x:c>
      <x:c r="S747" s="9" t="str">
        <x:v>Red Tobacco</x:v>
      </x:c>
      <x:c r="T747" s="11" t="str">
        <x:v>2017</x:v>
      </x:c>
      <x:c r="U747" s="10" t="n">
        <x:v>789</x:v>
      </x:c>
      <x:c r="V747" s="14" t="n">
        <x:f>IF(AND(ISNUMBER(G747),G747&gt;0),LOG10(G747)*'Method'!$B$8,"")</x:f>
        <x:v>4.071658159700136</x:v>
      </x:c>
      <x:c r="W747" s="14" t="n">
        <x:f>IF(AND(ISNUMBER(I747),I747&gt;0),LOG10(I747)*'Method'!$B$9,"")</x:f>
        <x:v>3.27663743488384</x:v>
      </x:c>
      <x:c r="X747" s="10" t="str">
        <x:f>IF(ISNUMBER(J747),SUM(G747,I747),"")</x:f>
      </x:c>
      <x:c r="Y747" s="10" t="str">
        <x:f>IF(ISNUMBER(K747),COUNTIFS($K$7:$K$1929,"&gt;"&amp;K747)+1,"")</x:f>
      </x:c>
      <x:c r="Z747" s="9" t="str"/>
      <x:c r="AA747" s="15" t="n">
        <x:v>46108</x:v>
      </x:c>
      <x:c r="AB747" s="9" t="str">
        <x:v>Unknown</x:v>
      </x:c>
    </x:row>
    <x:row r="748" ht="50" customHeight="1">
      <x:c r="A748" s="10" t="n">
        <x:f>IF(ISNUMBER(F748),RANK(F748,$F$7:$F$1929,0),"")</x:f>
        <x:v>735</x:v>
      </x:c>
      <x:c r="B748" s="9" t="str">
        <x:v>Chanel</x:v>
      </x:c>
      <x:c r="C748" s="9" t="str">
        <x:v>Allure Homme Sport</x:v>
      </x:c>
      <x:c r="D748" s="9" t="str">
        <x:v>Eau de Toilette</x:v>
      </x:c>
      <x:c r="E748" s="11" t="n">
        <x:v>2004</x:v>
      </x:c>
      <x:c r="F748" s="13" t="n">
        <x:v>7.9</x:v>
      </x:c>
      <x:c r="G748" s="10" t="n">
        <x:v>2353</x:v>
      </x:c>
      <x:c r="H748" s="12" t="n">
        <x:v>4.26</x:v>
      </x:c>
      <x:c r="I748" s="10" t="n">
        <x:v>14914</x:v>
      </x:c>
      <x:c r="J748" s="12" t="str">
        <x:f>IF(AND(M748="URL identity aligns",ISNUMBER(F748),ISNUMBER(H748),G748&gt;0,I748&gt;0,SUM(V748:W748)&gt;0),(F748*V748+((H748-1)/4*10)*W748)/SUM(V748:W748),"")</x:f>
      </x:c>
      <x:c r="K748" s="12" t="str">
        <x:f>IF(ISNUMBER(J748),(X748*J748+'Method'!$B$10*'Method'!$B$11)/(X748+'Method'!$B$10),"")</x:f>
      </x:c>
      <x:c r="L748" s="10" t="str">
        <x:f>IF(ISNUMBER(J748),COUNTIFS($J$7:$J$1929,"&gt;"&amp;J748)+1,"")</x:f>
      </x:c>
      <x:c r="M748" s="9" t="str">
        <x:v>Review required</x:v>
      </x:c>
      <x:c r="N748" s="9" t="str">
        <x:v>Concentration not explicit on both saved identities</x:v>
      </x:c>
      <x:c r="O748" s="9" t="str">
        <x:v>https://www.parfumo.com/Perfumes/Chanel/Allure_Homme_Sport_Eau_de_Toilette</x:v>
      </x:c>
      <x:c r="P748" s="9" t="str">
        <x:v>https://www.fragrantica.com/perfume/Chanel/Allure-Homme-Sport-607.html</x:v>
      </x:c>
      <x:c r="Q748" s="9" t="str">
        <x:v>https://media.parfumo.com/perfumes/fe/fe015b-allure-homme-sport-eau-de-toilette-chanel_1200.jpg?width=240&amp;aspect_ratio=1:1</x:v>
      </x:c>
      <x:c r="R748" s="9" t="str">
        <x:v>https://fimgs.net/mdimg/perfume-thumbs/375x500.607.jpg</x:v>
      </x:c>
      <x:c r="S748" s="9" t="str">
        <x:v>Allure Homme Sport</x:v>
      </x:c>
      <x:c r="T748" s="11" t="str">
        <x:v>2004</x:v>
      </x:c>
      <x:c r="U748" s="10" t="n">
        <x:v>915</x:v>
      </x:c>
      <x:c r="V748" s="14" t="n">
        <x:f>IF(AND(ISNUMBER(G748),G748&gt;0),LOG10(G748)*'Method'!$B$8,"")</x:f>
        <x:v>4.045946312611224</x:v>
      </x:c>
      <x:c r="W748" s="14" t="n">
        <x:f>IF(AND(ISNUMBER(I748),I748&gt;0),LOG10(I748)*'Method'!$B$9,"")</x:f>
        <x:v>3.338875311003704</x:v>
      </x:c>
      <x:c r="X748" s="10" t="str">
        <x:f>IF(ISNUMBER(J748),SUM(G748,I748),"")</x:f>
      </x:c>
      <x:c r="Y748" s="10" t="str">
        <x:f>IF(ISNUMBER(K748),COUNTIFS($K$7:$K$1929,"&gt;"&amp;K748)+1,"")</x:f>
      </x:c>
      <x:c r="Z748" s="9" t="str"/>
      <x:c r="AA748" s="15" t="n">
        <x:v>46108</x:v>
      </x:c>
      <x:c r="AB748" s="9" t="str">
        <x:v>Unknown</x:v>
      </x:c>
    </x:row>
    <x:row r="749" ht="50" customHeight="1">
      <x:c r="A749" s="10" t="n">
        <x:f>IF(ISNUMBER(F749),RANK(F749,$F$7:$F$1929,0),"")</x:f>
        <x:v>735</x:v>
      </x:c>
      <x:c r="B749" s="9" t="str">
        <x:v>Afnan</x:v>
      </x:c>
      <x:c r="C749" s="9" t="str">
        <x:v>9pm Afnan Perfumes</x:v>
      </x:c>
      <x:c r="D749" s="9" t="str">
        <x:v>Parfum</x:v>
      </x:c>
      <x:c r="E749" s="11" t="n">
        <x:v>2015</x:v>
      </x:c>
      <x:c r="F749" s="13" t="n">
        <x:v>7.9</x:v>
      </x:c>
      <x:c r="G749" s="10" t="n">
        <x:v>2178</x:v>
      </x:c>
      <x:c r="H749" s="12" t="n">
        <x:v>4.37</x:v>
      </x:c>
      <x:c r="I749" s="10" t="n">
        <x:v>16085</x:v>
      </x:c>
      <x:c r="J749" s="12" t="str">
        <x:f>IF(AND(M749="URL identity aligns",ISNUMBER(F749),ISNUMBER(H749),G749&gt;0,I749&gt;0,SUM(V749:W749)&gt;0),(F749*V749+((H749-1)/4*10)*W749)/SUM(V749:W749),"")</x:f>
      </x:c>
      <x:c r="K749" s="12" t="str">
        <x:f>IF(ISNUMBER(J749),(X749*J749+'Method'!$B$10*'Method'!$B$11)/(X749+'Method'!$B$10),"")</x:f>
      </x:c>
      <x:c r="L749" s="10" t="str">
        <x:f>IF(ISNUMBER(J749),COUNTIFS($J$7:$J$1929,"&gt;"&amp;J749)+1,"")</x:f>
      </x:c>
      <x:c r="M749" s="9" t="str">
        <x:v>Review required</x:v>
      </x:c>
      <x:c r="N749" s="9" t="str">
        <x:v>Brand differs between product URLs; Export brand differs from Parfumo URL; Concentration not explicit on both saved identities</x:v>
      </x:c>
      <x:c r="O749" s="9" t="str">
        <x:v>https://www.parfumo.com/Perfumes/Afnan_Perfumes/9pm</x:v>
      </x:c>
      <x:c r="P749" s="9" t="str">
        <x:v>https://www.fragrantica.com/perfume/Afnan/9pm-65414.html</x:v>
      </x:c>
      <x:c r="Q749" s="9" t="str">
        <x:v>https://media.parfumo.com/perfumes/8c/8cfb97-9pm-afnan-perfumes_1200.jpg?width=720&amp;aspect_ratio=1:1</x:v>
      </x:c>
      <x:c r="R749" s="9" t="str">
        <x:v>https://fimgs.net/mdimg/perfume-thumbs/375x500.65414.jpg</x:v>
      </x:c>
      <x:c r="S749" s="9" t="str">
        <x:v>9pm Afnan Perfumes</x:v>
      </x:c>
      <x:c r="T749" s="11" t="str">
        <x:v>2015</x:v>
      </x:c>
      <x:c r="U749" s="10" t="n">
        <x:v>1162</x:v>
      </x:c>
      <x:c r="V749" s="14" t="n">
        <x:f>IF(AND(ISNUMBER(G749),G749&gt;0),LOG10(G749)*'Method'!$B$8,"")</x:f>
        <x:v>4.005669450503712</x:v>
      </x:c>
      <x:c r="W749" s="14" t="n">
        <x:f>IF(AND(ISNUMBER(I749),I749&gt;0),LOG10(I749)*'Method'!$B$9,"")</x:f>
        <x:v>3.365136852190392</x:v>
      </x:c>
      <x:c r="X749" s="10" t="str">
        <x:f>IF(ISNUMBER(J749),SUM(G749,I749),"")</x:f>
      </x:c>
      <x:c r="Y749" s="10" t="str">
        <x:f>IF(ISNUMBER(K749),COUNTIFS($K$7:$K$1929,"&gt;"&amp;K749)+1,"")</x:f>
      </x:c>
      <x:c r="Z749" s="9" t="str"/>
      <x:c r="AA749" s="15" t="n">
        <x:v>46108</x:v>
      </x:c>
      <x:c r="AB749" s="9" t="str">
        <x:v>Unknown</x:v>
      </x:c>
    </x:row>
    <x:row r="750" ht="50" customHeight="1">
      <x:c r="A750" s="10" t="n">
        <x:f>IF(ISNUMBER(F750),RANK(F750,$F$7:$F$1929,0),"")</x:f>
        <x:v>735</x:v>
      </x:c>
      <x:c r="B750" s="9" t="str">
        <x:v>Creed</x:v>
      </x:c>
      <x:c r="C750" s="9" t="str">
        <x:v>Silver Mountain Water</x:v>
      </x:c>
      <x:c r="D750" s="9" t="str">
        <x:v>Not recorded</x:v>
      </x:c>
      <x:c r="E750" s="11" t="n">
        <x:v>1995</x:v>
      </x:c>
      <x:c r="F750" s="13" t="n">
        <x:v>7.9</x:v>
      </x:c>
      <x:c r="G750" s="10" t="n">
        <x:v>1902</x:v>
      </x:c>
      <x:c r="H750" s="12" t="n">
        <x:v>4.16</x:v>
      </x:c>
      <x:c r="I750" s="10" t="n">
        <x:v>10316</x:v>
      </x:c>
      <x:c r="J750" s="12" t="str">
        <x:f>IF(AND(M750="URL identity aligns",ISNUMBER(F750),ISNUMBER(H750),G750&gt;0,I750&gt;0,SUM(V750:W750)&gt;0),(F750*V750+((H750-1)/4*10)*W750)/SUM(V750:W750),"")</x:f>
      </x:c>
      <x:c r="K750" s="12" t="str">
        <x:f>IF(ISNUMBER(J750),(X750*J750+'Method'!$B$10*'Method'!$B$11)/(X750+'Method'!$B$10),"")</x:f>
      </x:c>
      <x:c r="L750" s="10" t="str">
        <x:f>IF(ISNUMBER(J750),COUNTIFS($J$7:$J$1929,"&gt;"&amp;J750)+1,"")</x:f>
      </x:c>
      <x:c r="M750" s="9" t="str">
        <x:v>Review required</x:v>
      </x:c>
      <x:c r="N750" s="9" t="str">
        <x:v>Concentration not explicit on both saved identities</x:v>
      </x:c>
      <x:c r="O750" s="9" t="str">
        <x:v>https://www.parfumo.com/Perfumes/Creed/Silver_Mountain_Water</x:v>
      </x:c>
      <x:c r="P750" s="9" t="str">
        <x:v>https://www.fragrantica.com/perfume/Creed/Silver-Mountain-Water-472.html</x:v>
      </x:c>
      <x:c r="Q750" s="9" t="str">
        <x:v>https://media.parfumo.com/perfumes/6d/6d2fe4-silver-mountain-water-creed_1200.jpg?width=720&amp;aspect_ratio=1:1</x:v>
      </x:c>
      <x:c r="R750" s="9" t="str">
        <x:v>https://fimgs.net/mdimg/perfume-thumbs/375x500.472.jpg</x:v>
      </x:c>
      <x:c r="S750" s="9" t="str">
        <x:v>Silver Mountain Water</x:v>
      </x:c>
      <x:c r="T750" s="11" t="str">
        <x:v>1995</x:v>
      </x:c>
      <x:c r="U750" s="10" t="n">
        <x:v>53</x:v>
      </x:c>
      <x:c r="V750" s="14" t="n">
        <x:f>IF(AND(ISNUMBER(G750),G750&gt;0),LOG10(G750)*'Method'!$B$8,"")</x:f>
        <x:v>3.9350526151216796</x:v>
      </x:c>
      <x:c r="W750" s="14" t="n">
        <x:f>IF(AND(ISNUMBER(I750),I750&gt;0),LOG10(I750)*'Method'!$B$9,"")</x:f>
        <x:v>3.21080906677272</x:v>
      </x:c>
      <x:c r="X750" s="10" t="str">
        <x:f>IF(ISNUMBER(J750),SUM(G750,I750),"")</x:f>
      </x:c>
      <x:c r="Y750" s="10" t="str">
        <x:f>IF(ISNUMBER(K750),COUNTIFS($K$7:$K$1929,"&gt;"&amp;K750)+1,"")</x:f>
      </x:c>
      <x:c r="Z750" s="9" t="str"/>
      <x:c r="AA750" s="15" t="n">
        <x:v>46108</x:v>
      </x:c>
      <x:c r="AB750" s="9" t="str">
        <x:v>Unknown</x:v>
      </x:c>
    </x:row>
    <x:row r="751" ht="50" customHeight="1">
      <x:c r="A751" s="10" t="n">
        <x:f>IF(ISNUMBER(F751),RANK(F751,$F$7:$F$1929,0),"")</x:f>
        <x:v>735</x:v>
      </x:c>
      <x:c r="B751" s="9" t="str">
        <x:v>Giardini Di Toscana</x:v>
      </x:c>
      <x:c r="C751" s="9" t="str">
        <x:v>Bianco Latte</x:v>
      </x:c>
      <x:c r="D751" s="9" t="str">
        <x:v>Not recorded</x:v>
      </x:c>
      <x:c r="E751" s="11"/>
      <x:c r="F751" s="13" t="n">
        <x:v>7.9</x:v>
      </x:c>
      <x:c r="G751" s="10" t="n">
        <x:v>1591</x:v>
      </x:c>
      <x:c r="H751" s="12" t="n">
        <x:v>4.09</x:v>
      </x:c>
      <x:c r="I751" s="10" t="n">
        <x:v>9856</x:v>
      </x:c>
      <x:c r="J751" s="12" t="str">
        <x:f>IF(AND(M751="URL identity aligns",ISNUMBER(F751),ISNUMBER(H751),G751&gt;0,I751&gt;0,SUM(V751:W751)&gt;0),(F751*V751+((H751-1)/4*10)*W751)/SUM(V751:W751),"")</x:f>
      </x:c>
      <x:c r="K751" s="12" t="str">
        <x:f>IF(ISNUMBER(J751),(X751*J751+'Method'!$B$10*'Method'!$B$11)/(X751+'Method'!$B$10),"")</x:f>
      </x:c>
      <x:c r="L751" s="10" t="str">
        <x:f>IF(ISNUMBER(J751),COUNTIFS($J$7:$J$1929,"&gt;"&amp;J751)+1,"")</x:f>
      </x:c>
      <x:c r="M751" s="9" t="str">
        <x:v>Review required</x:v>
      </x:c>
      <x:c r="N751" s="9" t="str">
        <x:v>Concentration not explicit on both saved identities</x:v>
      </x:c>
      <x:c r="O751" s="9" t="str">
        <x:v>https://www.parfumo.com/Perfumes/Giardini_di_Toscana/Bianco_Latte</x:v>
      </x:c>
      <x:c r="P751" s="9" t="str">
        <x:v>https://www.fragrantica.com/perfume/Giardini-Di-Toscana/Bianco-Latte-64757.html</x:v>
      </x:c>
      <x:c r="Q751" s="9" t="str">
        <x:v>https://media.parfumo.com/perfumes/1c/1cb13a-bianco-latte-giardini-di-toscana_1200.jpg?width=720&amp;aspect_ratio=1:1</x:v>
      </x:c>
      <x:c r="R751" s="9" t="str">
        <x:v>https://fimgs.net/mdimg/perfume-thumbs/375x500.64757.jpg</x:v>
      </x:c>
      <x:c r="S751" s="9" t="str">
        <x:v>Bianco Latte</x:v>
      </x:c>
      <x:c r="T751" s="11" t="str"/>
      <x:c r="U751" s="10" t="n">
        <x:v>31</x:v>
      </x:c>
      <x:c r="V751" s="14" t="n">
        <x:f>IF(AND(ISNUMBER(G751),G751&gt;0),LOG10(G751)*'Method'!$B$8,"")</x:f>
        <x:v>3.8420042155758956</x:v>
      </x:c>
      <x:c r="W751" s="14" t="n">
        <x:f>IF(AND(ISNUMBER(I751),I751&gt;0),LOG10(I751)*'Method'!$B$9,"")</x:f>
        <x:v>3.19496055585628</x:v>
      </x:c>
      <x:c r="X751" s="10" t="str">
        <x:f>IF(ISNUMBER(J751),SUM(G751,I751),"")</x:f>
      </x:c>
      <x:c r="Y751" s="10" t="str">
        <x:f>IF(ISNUMBER(K751),COUNTIFS($K$7:$K$1929,"&gt;"&amp;K751)+1,"")</x:f>
      </x:c>
      <x:c r="Z751" s="9" t="str"/>
      <x:c r="AA751" s="15" t="n">
        <x:v>46108</x:v>
      </x:c>
      <x:c r="AB751" s="9" t="str">
        <x:v>Unknown</x:v>
      </x:c>
    </x:row>
    <x:row r="752" ht="50" customHeight="1">
      <x:c r="A752" s="10" t="n">
        <x:f>IF(ISNUMBER(F752),RANK(F752,$F$7:$F$1929,0),"")</x:f>
        <x:v>735</x:v>
      </x:c>
      <x:c r="B752" s="9" t="str">
        <x:v>Kilian</x:v>
      </x:c>
      <x:c r="C752" s="9" t="str">
        <x:v>Black Phantom - Memento Mori</x:v>
      </x:c>
      <x:c r="D752" s="9" t="str">
        <x:v>Not recorded</x:v>
      </x:c>
      <x:c r="E752" s="11" t="n">
        <x:v>2017</x:v>
      </x:c>
      <x:c r="F752" s="13" t="n">
        <x:v>7.9</x:v>
      </x:c>
      <x:c r="G752" s="10" t="n">
        <x:v>1547</x:v>
      </x:c>
      <x:c r="H752" s="12" t="n">
        <x:v>4.08</x:v>
      </x:c>
      <x:c r="I752" s="10" t="n">
        <x:v>9722</x:v>
      </x:c>
      <x:c r="J752" s="12" t="str">
        <x:f>IF(AND(M752="URL identity aligns",ISNUMBER(F752),ISNUMBER(H752),G752&gt;0,I752&gt;0,SUM(V752:W752)&gt;0),(F752*V752+((H752-1)/4*10)*W752)/SUM(V752:W752),"")</x:f>
      </x:c>
      <x:c r="K752" s="12" t="str">
        <x:f>IF(ISNUMBER(J752),(X752*J752+'Method'!$B$10*'Method'!$B$11)/(X752+'Method'!$B$10),"")</x:f>
      </x:c>
      <x:c r="L752" s="10" t="str">
        <x:f>IF(ISNUMBER(J752),COUNTIFS($J$7:$J$1929,"&gt;"&amp;J752)+1,"")</x:f>
      </x:c>
      <x:c r="M752" s="9" t="str">
        <x:v>Review required</x:v>
      </x:c>
      <x:c r="N752" s="9" t="str">
        <x:v>Product, variant, gender or year terms differ between URLs; Concentration not explicit on both saved identities</x:v>
      </x:c>
      <x:c r="O752" s="9" t="str">
        <x:v>https://www.parfumo.com/Perfumes/Kilian/black-phantom-memento-mori</x:v>
      </x:c>
      <x:c r="P752" s="9" t="str">
        <x:v>https://www.fragrantica.com/perfume/By-Kilian/Black-Phantom-43632.html</x:v>
      </x:c>
      <x:c r="Q752" s="9" t="str">
        <x:v>https://media.parfumo.com/perfumes/80/80e0d4-black-phantom-memento-mori-kilian_1200.jpg?width=720&amp;aspect_ratio=1:1</x:v>
      </x:c>
      <x:c r="R752" s="9" t="str">
        <x:v>https://fimgs.net/mdimg/perfume-thumbs/375x500.43632.jpg</x:v>
      </x:c>
      <x:c r="S752" s="9" t="str">
        <x:v>Black Phantom - Memento Mori</x:v>
      </x:c>
      <x:c r="T752" s="11" t="str">
        <x:v>2017</x:v>
      </x:c>
      <x:c r="U752" s="10" t="n">
        <x:v>655</x:v>
      </x:c>
      <x:c r="V752" s="14" t="n">
        <x:f>IF(AND(ISNUMBER(G752),G752&gt;0),LOG10(G752)*'Method'!$B$8,"")</x:f>
        <x:v>3.8273883764392442</x:v>
      </x:c>
      <x:c r="W752" s="14" t="n">
        <x:f>IF(AND(ISNUMBER(I752),I752&gt;0),LOG10(I752)*'Method'!$B$9,"")</x:f>
        <x:v>3.1902044933908162</x:v>
      </x:c>
      <x:c r="X752" s="10" t="str">
        <x:f>IF(ISNUMBER(J752),SUM(G752,I752),"")</x:f>
      </x:c>
      <x:c r="Y752" s="10" t="str">
        <x:f>IF(ISNUMBER(K752),COUNTIFS($K$7:$K$1929,"&gt;"&amp;K752)+1,"")</x:f>
      </x:c>
      <x:c r="Z752" s="9" t="str"/>
      <x:c r="AA752" s="15" t="n">
        <x:v>46108</x:v>
      </x:c>
      <x:c r="AB752" s="9" t="str">
        <x:v>Unknown</x:v>
      </x:c>
    </x:row>
    <x:row r="753" ht="50" customHeight="1">
      <x:c r="A753" s="10" t="n">
        <x:f>IF(ISNUMBER(F753),RANK(F753,$F$7:$F$1929,0),"")</x:f>
        <x:v>735</x:v>
      </x:c>
      <x:c r="B753" s="9" t="str">
        <x:v>Creed</x:v>
      </x:c>
      <x:c r="C753" s="9" t="str">
        <x:v>Millésime Impérial</x:v>
      </x:c>
      <x:c r="D753" s="9" t="str">
        <x:v>Not recorded</x:v>
      </x:c>
      <x:c r="E753" s="11" t="n">
        <x:v>1994</x:v>
      </x:c>
      <x:c r="F753" s="13" t="n">
        <x:v>7.9</x:v>
      </x:c>
      <x:c r="G753" s="10" t="n">
        <x:v>1534</x:v>
      </x:c>
      <x:c r="H753" s="12" t="n">
        <x:v>4.23</x:v>
      </x:c>
      <x:c r="I753" s="10" t="n">
        <x:v>7012</x:v>
      </x:c>
      <x:c r="J753" s="12" t="str">
        <x:f>IF(AND(M753="URL identity aligns",ISNUMBER(F753),ISNUMBER(H753),G753&gt;0,I753&gt;0,SUM(V753:W753)&gt;0),(F753*V753+((H753-1)/4*10)*W753)/SUM(V753:W753),"")</x:f>
      </x:c>
      <x:c r="K753" s="12" t="str">
        <x:f>IF(ISNUMBER(J753),(X753*J753+'Method'!$B$10*'Method'!$B$11)/(X753+'Method'!$B$10),"")</x:f>
      </x:c>
      <x:c r="L753" s="10" t="str">
        <x:f>IF(ISNUMBER(J753),COUNTIFS($J$7:$J$1929,"&gt;"&amp;J753)+1,"")</x:f>
      </x:c>
      <x:c r="M753" s="9" t="str">
        <x:v>Review required</x:v>
      </x:c>
      <x:c r="N753" s="9" t="str">
        <x:v>Concentration not explicit on both saved identities</x:v>
      </x:c>
      <x:c r="O753" s="9" t="str">
        <x:v>https://www.parfumo.com/Perfumes/Creed/Millesime_Imperial</x:v>
      </x:c>
      <x:c r="P753" s="9" t="str">
        <x:v>https://www.fragrantica.com/perfume/Creed/Millesime-Imperial-466.html</x:v>
      </x:c>
      <x:c r="Q753" s="9" t="str">
        <x:v>https://media.parfumo.com/perfumes/7b/7b5cd5-millesime-imperial-creed_1200.jpg?width=720&amp;aspect_ratio=1:1</x:v>
      </x:c>
      <x:c r="R753" s="9" t="str">
        <x:v>https://fimgs.net/mdimg/perfume-thumbs/375x500.466.jpg</x:v>
      </x:c>
      <x:c r="S753" s="9" t="str">
        <x:v>Millésime Impérial</x:v>
      </x:c>
      <x:c r="T753" s="11" t="str">
        <x:v>1994</x:v>
      </x:c>
      <x:c r="U753" s="10" t="n">
        <x:v>420</x:v>
      </x:c>
      <x:c r="V753" s="14" t="n">
        <x:f>IF(AND(ISNUMBER(G753),G753&gt;0),LOG10(G753)*'Method'!$B$8,"")</x:f>
        <x:v>3.822990431535552</x:v>
      </x:c>
      <x:c r="W753" s="14" t="n">
        <x:f>IF(AND(ISNUMBER(I753),I753&gt;0),LOG10(I753)*'Method'!$B$9,"")</x:f>
        <x:v>3.0766735259374083</x:v>
      </x:c>
      <x:c r="X753" s="10" t="str">
        <x:f>IF(ISNUMBER(J753),SUM(G753,I753),"")</x:f>
      </x:c>
      <x:c r="Y753" s="10" t="str">
        <x:f>IF(ISNUMBER(K753),COUNTIFS($K$7:$K$1929,"&gt;"&amp;K753)+1,"")</x:f>
      </x:c>
      <x:c r="Z753" s="9" t="str"/>
      <x:c r="AA753" s="15" t="n">
        <x:v>46108</x:v>
      </x:c>
      <x:c r="AB753" s="9" t="str">
        <x:v>Unknown</x:v>
      </x:c>
    </x:row>
    <x:row r="754" ht="50" customHeight="1">
      <x:c r="A754" s="10" t="n">
        <x:f>IF(ISNUMBER(F754),RANK(F754,$F$7:$F$1929,0),"")</x:f>
        <x:v>735</x:v>
      </x:c>
      <x:c r="B754" s="9" t="str">
        <x:v>Bvlgari</x:v>
      </x:c>
      <x:c r="C754" s="9" t="str">
        <x:v>Man In Black</x:v>
      </x:c>
      <x:c r="D754" s="9" t="str">
        <x:v>Not recorded</x:v>
      </x:c>
      <x:c r="E754" s="11" t="n">
        <x:v>2014</x:v>
      </x:c>
      <x:c r="F754" s="13" t="n">
        <x:v>7.9</x:v>
      </x:c>
      <x:c r="G754" s="10" t="n">
        <x:v>1525</x:v>
      </x:c>
      <x:c r="H754" s="12" t="n">
        <x:v>4.32</x:v>
      </x:c>
      <x:c r="I754" s="10" t="n">
        <x:v>10103</x:v>
      </x:c>
      <x:c r="J754" s="12" t="str">
        <x:f>IF(AND(M754="URL identity aligns",ISNUMBER(F754),ISNUMBER(H754),G754&gt;0,I754&gt;0,SUM(V754:W754)&gt;0),(F754*V754+((H754-1)/4*10)*W754)/SUM(V754:W754),"")</x:f>
      </x:c>
      <x:c r="K754" s="12" t="str">
        <x:f>IF(ISNUMBER(J754),(X754*J754+'Method'!$B$10*'Method'!$B$11)/(X754+'Method'!$B$10),"")</x:f>
      </x:c>
      <x:c r="L754" s="10" t="str">
        <x:f>IF(ISNUMBER(J754),COUNTIFS($J$7:$J$1929,"&gt;"&amp;J754)+1,"")</x:f>
      </x:c>
      <x:c r="M754" s="9" t="str">
        <x:v>Review required</x:v>
      </x:c>
      <x:c r="N754" s="9" t="str">
        <x:v>Concentration not explicit on both saved identities</x:v>
      </x:c>
      <x:c r="O754" s="9" t="str">
        <x:v>https://www.parfumo.com/Perfumes/Bvlgari/Bvlgari_Man_In_Black</x:v>
      </x:c>
      <x:c r="P754" s="9" t="str">
        <x:v>https://www.fragrantica.com/perfume/Bvlgari/Bvlgari-Man-In-Black-26358.html</x:v>
      </x:c>
      <x:c r="Q754" s="9" t="str">
        <x:v>https://media.parfumo.com/perfumes/e3/e3bc9a-bvlgari-man-in-black-bvlgari_1200.jpg?width=720&amp;aspect_ratio=1:1</x:v>
      </x:c>
      <x:c r="R754" s="9" t="str">
        <x:v>https://fimgs.net/mdimg/perfume-thumbs/375x500.26358.jpg</x:v>
      </x:c>
      <x:c r="S754" s="9" t="str">
        <x:v>Man In Black</x:v>
      </x:c>
      <x:c r="T754" s="11" t="str">
        <x:v>2014</x:v>
      </x:c>
      <x:c r="U754" s="10" t="n">
        <x:v>182</x:v>
      </x:c>
      <x:c r="V754" s="14" t="n">
        <x:f>IF(AND(ISNUMBER(G754),G754&gt;0),LOG10(G754)*'Method'!$B$8,"")</x:f>
        <x:v>3.81992381241936</x:v>
      </x:c>
      <x:c r="W754" s="14" t="n">
        <x:f>IF(AND(ISNUMBER(I754),I754&gt;0),LOG10(I754)*'Method'!$B$9,"")</x:f>
        <x:v>3.2035602823913765</x:v>
      </x:c>
      <x:c r="X754" s="10" t="str">
        <x:f>IF(ISNUMBER(J754),SUM(G754,I754),"")</x:f>
      </x:c>
      <x:c r="Y754" s="10" t="str">
        <x:f>IF(ISNUMBER(K754),COUNTIFS($K$7:$K$1929,"&gt;"&amp;K754)+1,"")</x:f>
      </x:c>
      <x:c r="Z754" s="9" t="str"/>
      <x:c r="AA754" s="15" t="n">
        <x:v>46108</x:v>
      </x:c>
      <x:c r="AB754" s="9" t="str">
        <x:v>Unknown</x:v>
      </x:c>
    </x:row>
    <x:row r="755" ht="50" customHeight="1">
      <x:c r="A755" s="10" t="n">
        <x:f>IF(ISNUMBER(F755),RANK(F755,$F$7:$F$1929,0),"")</x:f>
        <x:v>735</x:v>
      </x:c>
      <x:c r="B755" s="9" t="str">
        <x:v>casamorati</x:v>
      </x:c>
      <x:c r="C755" s="9" t="str">
        <x:v>Mefisto</x:v>
      </x:c>
      <x:c r="D755" s="9" t="str">
        <x:v>Not recorded</x:v>
      </x:c>
      <x:c r="E755" s="11" t="n">
        <x:v>2008</x:v>
      </x:c>
      <x:c r="F755" s="13" t="n">
        <x:v>7.9</x:v>
      </x:c>
      <x:c r="G755" s="10" t="n">
        <x:v>1481</x:v>
      </x:c>
      <x:c r="H755" s="12" t="n">
        <x:v>4.24</x:v>
      </x:c>
      <x:c r="I755" s="10" t="n">
        <x:v>3828</x:v>
      </x:c>
      <x:c r="J755" s="12" t="str">
        <x:f>IF(AND(M755="URL identity aligns",ISNUMBER(F755),ISNUMBER(H755),G755&gt;0,I755&gt;0,SUM(V755:W755)&gt;0),(F755*V755+((H755-1)/4*10)*W755)/SUM(V755:W755),"")</x:f>
      </x:c>
      <x:c r="K755" s="12" t="str">
        <x:f>IF(ISNUMBER(J755),(X755*J755+'Method'!$B$10*'Method'!$B$11)/(X755+'Method'!$B$10),"")</x:f>
      </x:c>
      <x:c r="L755" s="10" t="str">
        <x:f>IF(ISNUMBER(J755),COUNTIFS($J$7:$J$1929,"&gt;"&amp;J755)+1,"")</x:f>
      </x:c>
      <x:c r="M755" s="9" t="str">
        <x:v>Review required</x:v>
      </x:c>
      <x:c r="N755" s="9" t="str">
        <x:v>Concentration not explicit on both saved identities</x:v>
      </x:c>
      <x:c r="O755" s="9" t="str">
        <x:v>https://www.parfumo.com/Perfumes/casamorati/mefisto</x:v>
      </x:c>
      <x:c r="P755" s="9" t="str">
        <x:v>https://www.fragrantica.com/perfume/Casamorati-1888/Mefisto-6310.html</x:v>
      </x:c>
      <x:c r="Q755" s="9" t="str">
        <x:v>https://media.parfumo.com/perfumes/8d/8d4c30-casamorati-mefisto-xerjoff_1200.jpg?width=720&amp;aspect_ratio=1:1</x:v>
      </x:c>
      <x:c r="R755" s="9" t="str">
        <x:v>https://fimgs.net/mdimg/perfume-thumbs/375x500.6310.jpg?t=1774449939</x:v>
      </x:c>
      <x:c r="S755" s="9" t="str">
        <x:v>Mefisto</x:v>
      </x:c>
      <x:c r="T755" s="11" t="str">
        <x:v>2008</x:v>
      </x:c>
      <x:c r="U755" s="10" t="n">
        <x:v>1404</x:v>
      </x:c>
      <x:c r="V755" s="14" t="n">
        <x:f>IF(AND(ISNUMBER(G755),G755&gt;0),LOG10(G755)*'Method'!$B$8,"")</x:f>
        <x:v>3.804666070225452</x:v>
      </x:c>
      <x:c r="W755" s="14" t="n">
        <x:f>IF(AND(ISNUMBER(I755),I755&gt;0),LOG10(I755)*'Method'!$B$9,"")</x:f>
        <x:v>2.866377543283848</x:v>
      </x:c>
      <x:c r="X755" s="10" t="str">
        <x:f>IF(ISNUMBER(J755),SUM(G755,I755),"")</x:f>
      </x:c>
      <x:c r="Y755" s="10" t="str">
        <x:f>IF(ISNUMBER(K755),COUNTIFS($K$7:$K$1929,"&gt;"&amp;K755)+1,"")</x:f>
      </x:c>
      <x:c r="Z755" s="9" t="str"/>
      <x:c r="AA755" s="15" t="n">
        <x:v>46108</x:v>
      </x:c>
      <x:c r="AB755" s="9" t="str">
        <x:v>Unknown</x:v>
      </x:c>
    </x:row>
    <x:row r="756" ht="50" customHeight="1">
      <x:c r="A756" s="10" t="n">
        <x:f>IF(ISNUMBER(F756),RANK(F756,$F$7:$F$1929,0),"")</x:f>
        <x:v>735</x:v>
      </x:c>
      <x:c r="B756" s="9" t="str">
        <x:v>Mancera</x:v>
      </x:c>
      <x:c r="C756" s="9" t="str">
        <x:v>Instant Crush</x:v>
      </x:c>
      <x:c r="D756" s="9" t="str">
        <x:v>Not recorded</x:v>
      </x:c>
      <x:c r="E756" s="11" t="n">
        <x:v>2019</x:v>
      </x:c>
      <x:c r="F756" s="13" t="n">
        <x:v>7.9</x:v>
      </x:c>
      <x:c r="G756" s="10" t="n">
        <x:v>1453</x:v>
      </x:c>
      <x:c r="H756" s="12" t="n">
        <x:v>4.07</x:v>
      </x:c>
      <x:c r="I756" s="10" t="n">
        <x:v>8534</x:v>
      </x:c>
      <x:c r="J756" s="12" t="str">
        <x:f>IF(AND(M756="URL identity aligns",ISNUMBER(F756),ISNUMBER(H756),G756&gt;0,I756&gt;0,SUM(V756:W756)&gt;0),(F756*V756+((H756-1)/4*10)*W756)/SUM(V756:W756),"")</x:f>
      </x:c>
      <x:c r="K756" s="12" t="str">
        <x:f>IF(ISNUMBER(J756),(X756*J756+'Method'!$B$10*'Method'!$B$11)/(X756+'Method'!$B$10),"")</x:f>
      </x:c>
      <x:c r="L756" s="10" t="str">
        <x:f>IF(ISNUMBER(J756),COUNTIFS($J$7:$J$1929,"&gt;"&amp;J756)+1,"")</x:f>
      </x:c>
      <x:c r="M756" s="9" t="str">
        <x:v>Review required</x:v>
      </x:c>
      <x:c r="N756" s="9" t="str">
        <x:v>Concentration not explicit on both saved identities</x:v>
      </x:c>
      <x:c r="O756" s="9" t="str">
        <x:v>https://www.parfumo.com/Perfumes/Mancera/Instant_Crush</x:v>
      </x:c>
      <x:c r="P756" s="9" t="str">
        <x:v>https://www.fragrantica.com/perfume/Mancera/Instant-Crush-54885.html</x:v>
      </x:c>
      <x:c r="Q756" s="9" t="str">
        <x:v>https://media.parfumo.com/perfumes/17/17afa9-instant-crush-mancera_1200.jpg?width=720&amp;aspect_ratio=1:1</x:v>
      </x:c>
      <x:c r="R756" s="9" t="str">
        <x:v>https://fimgs.net/mdimg/perfume-thumbs/375x500.54885.jpg</x:v>
      </x:c>
      <x:c r="S756" s="9" t="str">
        <x:v>Instant Crush</x:v>
      </x:c>
      <x:c r="T756" s="11" t="str">
        <x:v>2019</x:v>
      </x:c>
      <x:c r="U756" s="10" t="n">
        <x:v>513</x:v>
      </x:c>
      <x:c r="V756" s="14" t="n">
        <x:f>IF(AND(ISNUMBER(G756),G756&gt;0),LOG10(G756)*'Method'!$B$8,"")</x:f>
        <x:v>3.794718737157624</x:v>
      </x:c>
      <x:c r="W756" s="14" t="n">
        <x:f>IF(AND(ISNUMBER(I756),I756&gt;0),LOG10(I756)*'Method'!$B$9,"")</x:f>
        <x:v>3.1449221108186323</x:v>
      </x:c>
      <x:c r="X756" s="10" t="str">
        <x:f>IF(ISNUMBER(J756),SUM(G756,I756),"")</x:f>
      </x:c>
      <x:c r="Y756" s="10" t="str">
        <x:f>IF(ISNUMBER(K756),COUNTIFS($K$7:$K$1929,"&gt;"&amp;K756)+1,"")</x:f>
      </x:c>
      <x:c r="Z756" s="9" t="str"/>
      <x:c r="AA756" s="15" t="n">
        <x:v>46108</x:v>
      </x:c>
      <x:c r="AB756" s="9" t="str">
        <x:v>Unknown</x:v>
      </x:c>
    </x:row>
    <x:row r="757" ht="50" customHeight="1">
      <x:c r="A757" s="10" t="n">
        <x:f>IF(ISNUMBER(F757),RANK(F757,$F$7:$F$1929,0),"")</x:f>
        <x:v>735</x:v>
      </x:c>
      <x:c r="B757" s="9" t="str">
        <x:v>Dolce &amp; Gabbana</x:v>
      </x:c>
      <x:c r="C757" s="9" t="str">
        <x:v>The One for Men</x:v>
      </x:c>
      <x:c r="D757" s="9" t="str">
        <x:v>Eau de Toilette</x:v>
      </x:c>
      <x:c r="E757" s="11" t="n">
        <x:v>2008</x:v>
      </x:c>
      <x:c r="F757" s="13" t="n">
        <x:v>7.9</x:v>
      </x:c>
      <x:c r="G757" s="10" t="n">
        <x:v>1451</x:v>
      </x:c>
      <x:c r="H757" s="12" t="n">
        <x:v>4.25</x:v>
      </x:c>
      <x:c r="I757" s="10" t="n">
        <x:v>14229</x:v>
      </x:c>
      <x:c r="J757" s="12" t="str">
        <x:f>IF(AND(M757="URL identity aligns",ISNUMBER(F757),ISNUMBER(H757),G757&gt;0,I757&gt;0,SUM(V757:W757)&gt;0),(F757*V757+((H757-1)/4*10)*W757)/SUM(V757:W757),"")</x:f>
      </x:c>
      <x:c r="K757" s="12" t="str">
        <x:f>IF(ISNUMBER(J757),(X757*J757+'Method'!$B$10*'Method'!$B$11)/(X757+'Method'!$B$10),"")</x:f>
      </x:c>
      <x:c r="L757" s="10" t="str">
        <x:f>IF(ISNUMBER(J757),COUNTIFS($J$7:$J$1929,"&gt;"&amp;J757)+1,"")</x:f>
      </x:c>
      <x:c r="M757" s="9" t="str">
        <x:v>Review required</x:v>
      </x:c>
      <x:c r="N757" s="9" t="str">
        <x:v>Concentration not explicit on both saved identities</x:v>
      </x:c>
      <x:c r="O757" s="9" t="str">
        <x:v>https://www.parfumo.com/Perfumes/Dolce_Gabbana/The_One_for_Men</x:v>
      </x:c>
      <x:c r="P757" s="9" t="str">
        <x:v>https://www.fragrantica.com/perfume/Dolce-Gabbana/The-One-for-Men-2056.html</x:v>
      </x:c>
      <x:c r="Q757" s="9" t="str">
        <x:v>https://media.parfumo.com/perfumes/10/10d9f1-the-one-for-men-eau-de-toilette-dolce-gabbana_1200.jpg?width=720&amp;aspect_ratio=1:1</x:v>
      </x:c>
      <x:c r="R757" s="9" t="str">
        <x:v>https://fimgs.net/mdimg/perfume-thumbs/375x500.2056.jpg</x:v>
      </x:c>
      <x:c r="S757" s="9" t="str">
        <x:v>The One for Men</x:v>
      </x:c>
      <x:c r="T757" s="11" t="str">
        <x:v>2008</x:v>
      </x:c>
      <x:c r="U757" s="10" t="n">
        <x:v>564</x:v>
      </x:c>
      <x:c r="V757" s="14" t="n">
        <x:f>IF(AND(ISNUMBER(G757),G757&gt;0),LOG10(G757)*'Method'!$B$8,"")</x:f>
        <x:v>3.7940008949252877</x:v>
      </x:c>
      <x:c r="W757" s="14" t="n">
        <x:f>IF(AND(ISNUMBER(I757),I757&gt;0),LOG10(I757)*'Method'!$B$9,"")</x:f>
        <x:v>3.322539503497224</x:v>
      </x:c>
      <x:c r="X757" s="10" t="str">
        <x:f>IF(ISNUMBER(J757),SUM(G757,I757),"")</x:f>
      </x:c>
      <x:c r="Y757" s="10" t="str">
        <x:f>IF(ISNUMBER(K757),COUNTIFS($K$7:$K$1929,"&gt;"&amp;K757)+1,"")</x:f>
      </x:c>
      <x:c r="Z757" s="9" t="str"/>
      <x:c r="AA757" s="15" t="n">
        <x:v>46108</x:v>
      </x:c>
      <x:c r="AB757" s="9" t="str">
        <x:v>Unknown</x:v>
      </x:c>
    </x:row>
    <x:row r="758" ht="50" customHeight="1">
      <x:c r="A758" s="10" t="n">
        <x:f>IF(ISNUMBER(F758),RANK(F758,$F$7:$F$1929,0),"")</x:f>
        <x:v>735</x:v>
      </x:c>
      <x:c r="B758" s="9" t="str">
        <x:v>Serge Lutens</x:v>
      </x:c>
      <x:c r="C758" s="9" t="str">
        <x:v>Ambre sultan</x:v>
      </x:c>
      <x:c r="D758" s="9" t="str">
        <x:v>Eau de Parfum</x:v>
      </x:c>
      <x:c r="E758" s="11" t="n">
        <x:v>1993</x:v>
      </x:c>
      <x:c r="F758" s="13" t="n">
        <x:v>7.9</x:v>
      </x:c>
      <x:c r="G758" s="10" t="n">
        <x:v>1387</x:v>
      </x:c>
      <x:c r="H758" s="12" t="n">
        <x:v>4.18</x:v>
      </x:c>
      <x:c r="I758" s="10" t="n">
        <x:v>7729</x:v>
      </x:c>
      <x:c r="J758" s="12" t="str">
        <x:f>IF(AND(M758="URL identity aligns",ISNUMBER(F758),ISNUMBER(H758),G758&gt;0,I758&gt;0,SUM(V758:W758)&gt;0),(F758*V758+((H758-1)/4*10)*W758)/SUM(V758:W758),"")</x:f>
      </x:c>
      <x:c r="K758" s="12" t="str">
        <x:f>IF(ISNUMBER(J758),(X758*J758+'Method'!$B$10*'Method'!$B$11)/(X758+'Method'!$B$10),"")</x:f>
      </x:c>
      <x:c r="L758" s="10" t="str">
        <x:f>IF(ISNUMBER(J758),COUNTIFS($J$7:$J$1929,"&gt;"&amp;J758)+1,"")</x:f>
      </x:c>
      <x:c r="M758" s="9" t="str">
        <x:v>Review required</x:v>
      </x:c>
      <x:c r="N758" s="9" t="str">
        <x:v>Concentration not explicit on both saved identities</x:v>
      </x:c>
      <x:c r="O758" s="9" t="str">
        <x:v>https://www.parfumo.com/Perfumes/Serge_Lutens/ambre-sultan-eau-de-parfum</x:v>
      </x:c>
      <x:c r="P758" s="9" t="str">
        <x:v>https://www.fragrantica.com/perfume/Serge-Lutens/Ambre-Sultan-2760.html</x:v>
      </x:c>
      <x:c r="Q758" s="9" t="str">
        <x:v>https://media.parfumo.com/perfumes/30/3051f6-ambre-sultan-eau-de-parfum-serge-lutens_1200.jpg?width=720&amp;aspect_ratio=1:1</x:v>
      </x:c>
      <x:c r="R758" s="9" t="str">
        <x:v>https://fimgs.net/mdimg/perfume-thumbs/375x500.2760.jpg</x:v>
      </x:c>
      <x:c r="S758" s="9" t="str">
        <x:v>Ambre sultan</x:v>
      </x:c>
      <x:c r="T758" s="11" t="str">
        <x:v>1993</x:v>
      </x:c>
      <x:c r="U758" s="10" t="n">
        <x:v>392</x:v>
      </x:c>
      <x:c r="V758" s="14" t="n">
        <x:f>IF(AND(ISNUMBER(G758),G758&gt;0),LOG10(G758)*'Method'!$B$8,"")</x:f>
        <x:v>3.770491753287936</x:v>
      </x:c>
      <x:c r="W758" s="14" t="n">
        <x:f>IF(AND(ISNUMBER(I758),I758&gt;0),LOG10(I758)*'Method'!$B$9,"")</x:f>
        <x:v>3.1104986458383284</x:v>
      </x:c>
      <x:c r="X758" s="10" t="str">
        <x:f>IF(ISNUMBER(J758),SUM(G758,I758),"")</x:f>
      </x:c>
      <x:c r="Y758" s="10" t="str">
        <x:f>IF(ISNUMBER(K758),COUNTIFS($K$7:$K$1929,"&gt;"&amp;K758)+1,"")</x:f>
      </x:c>
      <x:c r="Z758" s="9" t="str"/>
      <x:c r="AA758" s="15" t="n">
        <x:v>46108</x:v>
      </x:c>
      <x:c r="AB758" s="9" t="str">
        <x:v>Unknown</x:v>
      </x:c>
    </x:row>
    <x:row r="759" ht="50" customHeight="1">
      <x:c r="A759" s="10" t="n">
        <x:f>IF(ISNUMBER(F759),RANK(F759,$F$7:$F$1929,0),"")</x:f>
        <x:v>735</x:v>
      </x:c>
      <x:c r="B759" s="9" t="str">
        <x:v>Guerlain</x:v>
      </x:c>
      <x:c r="C759" s="9" t="str">
        <x:v>Vetiver</x:v>
      </x:c>
      <x:c r="D759" s="9" t="str">
        <x:v>Eau de Toilette</x:v>
      </x:c>
      <x:c r="E759" s="11" t="n">
        <x:v>1959</x:v>
      </x:c>
      <x:c r="F759" s="13" t="n">
        <x:v>7.9</x:v>
      </x:c>
      <x:c r="G759" s="10" t="n">
        <x:v>1297</x:v>
      </x:c>
      <x:c r="H759" s="12" t="n">
        <x:v>4.46</x:v>
      </x:c>
      <x:c r="I759" s="10" t="n">
        <x:v>556</x:v>
      </x:c>
      <x:c r="J759" s="12" t="str">
        <x:f>IF(AND(M759="URL identity aligns",ISNUMBER(F759),ISNUMBER(H759),G759&gt;0,I759&gt;0,SUM(V759:W759)&gt;0),(F759*V759+((H759-1)/4*10)*W759)/SUM(V759:W759),"")</x:f>
      </x:c>
      <x:c r="K759" s="12" t="str">
        <x:f>IF(ISNUMBER(J759),(X759*J759+'Method'!$B$10*'Method'!$B$11)/(X759+'Method'!$B$10),"")</x:f>
      </x:c>
      <x:c r="L759" s="10" t="str">
        <x:f>IF(ISNUMBER(J759),COUNTIFS($J$7:$J$1929,"&gt;"&amp;J759)+1,"")</x:f>
      </x:c>
      <x:c r="M759" s="9" t="str">
        <x:v>Review required</x:v>
      </x:c>
      <x:c r="N759" s="9" t="str">
        <x:v>Product, variant, gender or year terms differ between URLs; Concentration not explicit on both saved identities</x:v>
      </x:c>
      <x:c r="O759" s="9" t="str">
        <x:v>https://www.parfumo.com/Perfumes/Guerlain/Vetiver</x:v>
      </x:c>
      <x:c r="P759" s="9" t="str">
        <x:v>https://www.fragrantica.com/perfume/Guerlain/Vetiver-Vintage-Edition-3827.html</x:v>
      </x:c>
      <x:c r="Q759" s="9" t="str">
        <x:v>https://media.parfumo.com/perfumes/0f/0fc900-vetiver-eau-de-toilette-guerlain_1200.jpg?width=720&amp;aspect_ratio=1:1</x:v>
      </x:c>
      <x:c r="R759" s="9" t="str">
        <x:v>https://fimgs.net/mdimg/perfume-thumbs/375x500.3827.jpg</x:v>
      </x:c>
      <x:c r="S759" s="9" t="str">
        <x:v>Vetiver</x:v>
      </x:c>
      <x:c r="T759" s="11" t="str">
        <x:v>1959</x:v>
      </x:c>
      <x:c r="U759" s="10" t="n">
        <x:v>790</x:v>
      </x:c>
      <x:c r="V759" s="14" t="n">
        <x:f>IF(AND(ISNUMBER(G759),G759&gt;0),LOG10(G759)*'Method'!$B$8,"")</x:f>
        <x:v>3.735527971300896</x:v>
      </x:c>
      <x:c r="W759" s="14" t="n">
        <x:f>IF(AND(ISNUMBER(I759),I759&gt;0),LOG10(I759)*'Method'!$B$9,"")</x:f>
        <x:v>2.196059833265648</x:v>
      </x:c>
      <x:c r="X759" s="10" t="str">
        <x:f>IF(ISNUMBER(J759),SUM(G759,I759),"")</x:f>
      </x:c>
      <x:c r="Y759" s="10" t="str">
        <x:f>IF(ISNUMBER(K759),COUNTIFS($K$7:$K$1929,"&gt;"&amp;K759)+1,"")</x:f>
      </x:c>
      <x:c r="Z759" s="9" t="str"/>
      <x:c r="AA759" s="15" t="n">
        <x:v>46108</x:v>
      </x:c>
      <x:c r="AB759" s="9" t="str">
        <x:v>Unknown</x:v>
      </x:c>
    </x:row>
    <x:row r="760" ht="50" customHeight="1">
      <x:c r="A760" s="10" t="n">
        <x:f>IF(ISNUMBER(F760),RANK(F760,$F$7:$F$1929,0),"")</x:f>
        <x:v>735</x:v>
      </x:c>
      <x:c r="B760" s="9" t="str">
        <x:v>Tom Ford</x:v>
      </x:c>
      <x:c r="C760" s="9" t="str">
        <x:v>Grey Vetiver</x:v>
      </x:c>
      <x:c r="D760" s="9" t="str">
        <x:v>Eau de Parfum</x:v>
      </x:c>
      <x:c r="E760" s="11" t="n">
        <x:v>2009</x:v>
      </x:c>
      <x:c r="F760" s="13" t="n">
        <x:v>7.9</x:v>
      </x:c>
      <x:c r="G760" s="10" t="n">
        <x:v>1286</x:v>
      </x:c>
      <x:c r="H760" s="12" t="n">
        <x:v>4.27</x:v>
      </x:c>
      <x:c r="I760" s="10" t="n">
        <x:v>8220</x:v>
      </x:c>
      <x:c r="J760" s="12" t="str">
        <x:f>IF(AND(M760="URL identity aligns",ISNUMBER(F760),ISNUMBER(H760),G760&gt;0,I760&gt;0,SUM(V760:W760)&gt;0),(F760*V760+((H760-1)/4*10)*W760)/SUM(V760:W760),"")</x:f>
      </x:c>
      <x:c r="K760" s="12" t="str">
        <x:f>IF(ISNUMBER(J760),(X760*J760+'Method'!$B$10*'Method'!$B$11)/(X760+'Method'!$B$10),"")</x:f>
      </x:c>
      <x:c r="L760" s="10" t="str">
        <x:f>IF(ISNUMBER(J760),COUNTIFS($J$7:$J$1929,"&gt;"&amp;J760)+1,"")</x:f>
      </x:c>
      <x:c r="M760" s="9" t="str">
        <x:v>Review required</x:v>
      </x:c>
      <x:c r="N760" s="9" t="str">
        <x:v>Concentration not explicit on both saved identities</x:v>
      </x:c>
      <x:c r="O760" s="9" t="str">
        <x:v>https://www.parfumo.com/Perfumes/Tom_Ford/Grey_Vetiver</x:v>
      </x:c>
      <x:c r="P760" s="9" t="str">
        <x:v>https://www.fragrantica.com/perfume/Tom-Ford/Grey-Vetiver-6697.html</x:v>
      </x:c>
      <x:c r="Q760" s="9" t="str">
        <x:v>https://media.parfumo.com/perfumes/6a/6abac6-grey-vetiver-eau-de-parfum-tom-ford_1200.jpg?width=720&amp;aspect_ratio=1:1</x:v>
      </x:c>
      <x:c r="R760" s="9" t="str">
        <x:v>https://fimgs.net/mdimg/perfume-thumbs/375x500.6697.jpg</x:v>
      </x:c>
      <x:c r="S760" s="9" t="str">
        <x:v>Grey Vetiver</x:v>
      </x:c>
      <x:c r="T760" s="11" t="str">
        <x:v>2009</x:v>
      </x:c>
      <x:c r="U760" s="10" t="n">
        <x:v>114</x:v>
      </x:c>
      <x:c r="V760" s="14" t="n">
        <x:f>IF(AND(ISNUMBER(G760),G760&gt;0),LOG10(G760)*'Method'!$B$8,"")</x:f>
        <x:v>3.7310891623058398</x:v>
      </x:c>
      <x:c r="W760" s="14" t="n">
        <x:f>IF(AND(ISNUMBER(I760),I760&gt;0),LOG10(I760)*'Method'!$B$9,"")</x:f>
        <x:v>3.1318974540320403</x:v>
      </x:c>
      <x:c r="X760" s="10" t="str">
        <x:f>IF(ISNUMBER(J760),SUM(G760,I760),"")</x:f>
      </x:c>
      <x:c r="Y760" s="10" t="str">
        <x:f>IF(ISNUMBER(K760),COUNTIFS($K$7:$K$1929,"&gt;"&amp;K760)+1,"")</x:f>
      </x:c>
      <x:c r="Z760" s="9" t="str"/>
      <x:c r="AA760" s="15" t="n">
        <x:v>46108</x:v>
      </x:c>
      <x:c r="AB760" s="9" t="str">
        <x:v>Unknown</x:v>
      </x:c>
    </x:row>
    <x:row r="761" ht="50" customHeight="1">
      <x:c r="A761" s="10" t="n">
        <x:f>IF(ISNUMBER(F761),RANK(F761,$F$7:$F$1929,0),"")</x:f>
        <x:v>735</x:v>
      </x:c>
      <x:c r="B761" s="9" t="str">
        <x:v>Lalique</x:v>
      </x:c>
      <x:c r="C761" s="9" t="str">
        <x:v>Encre Noire à L'Extrême</x:v>
      </x:c>
      <x:c r="D761" s="9" t="str">
        <x:v>Not recorded</x:v>
      </x:c>
      <x:c r="E761" s="11" t="n">
        <x:v>2015</x:v>
      </x:c>
      <x:c r="F761" s="13" t="n">
        <x:v>7.9</x:v>
      </x:c>
      <x:c r="G761" s="10" t="n">
        <x:v>1282</x:v>
      </x:c>
      <x:c r="H761" s="12" t="n">
        <x:v>4.22</x:v>
      </x:c>
      <x:c r="I761" s="10" t="n">
        <x:v>7732</x:v>
      </x:c>
      <x:c r="J761" s="12" t="str">
        <x:f>IF(AND(M761="URL identity aligns",ISNUMBER(F761),ISNUMBER(H761),G761&gt;0,I761&gt;0,SUM(V761:W761)&gt;0),(F761*V761+((H761-1)/4*10)*W761)/SUM(V761:W761),"")</x:f>
      </x:c>
      <x:c r="K761" s="12" t="str">
        <x:f>IF(ISNUMBER(J761),(X761*J761+'Method'!$B$10*'Method'!$B$11)/(X761+'Method'!$B$10),"")</x:f>
      </x:c>
      <x:c r="L761" s="10" t="str">
        <x:f>IF(ISNUMBER(J761),COUNTIFS($J$7:$J$1929,"&gt;"&amp;J761)+1,"")</x:f>
      </x:c>
      <x:c r="M761" s="9" t="str">
        <x:v>Review required</x:v>
      </x:c>
      <x:c r="N761" s="9" t="str">
        <x:v>Product, variant, gender or year terms differ between URLs; Concentration not explicit on both saved identities</x:v>
      </x:c>
      <x:c r="O761" s="9" t="str">
        <x:v>https://www.parfumo.com/Perfumes/Lalique/Encre_Noire__L_Extrme</x:v>
      </x:c>
      <x:c r="P761" s="9" t="str">
        <x:v>https://www.fragrantica.com/perfume/Lalique/Encre-Noire-A-L-Extreme-32356.html</x:v>
      </x:c>
      <x:c r="Q761" s="9" t="str">
        <x:v>https://media.parfumo.com/perfumes/96/968d0c-encre-noire-a-l-extreme-lalique_1200.jpg?width=720&amp;aspect_ratio=1:1</x:v>
      </x:c>
      <x:c r="R761" s="9" t="str">
        <x:v>https://fimgs.net/mdimg/perfume-thumbs/375x500.32356.jpg</x:v>
      </x:c>
      <x:c r="S761" s="9" t="str">
        <x:v>Encre Noire à L'Extrême</x:v>
      </x:c>
      <x:c r="T761" s="11" t="str">
        <x:v>2015</x:v>
      </x:c>
      <x:c r="U761" s="10" t="n">
        <x:v>665</x:v>
      </x:c>
      <x:c r="V761" s="14" t="n">
        <x:f>IF(AND(ISNUMBER(G761),G761&gt;0),LOG10(G761)*'Method'!$B$8,"")</x:f>
        <x:v>3.7294656302193596</x:v>
      </x:c>
      <x:c r="W761" s="14" t="n">
        <x:f>IF(AND(ISNUMBER(I761),I761&gt;0),LOG10(I761)*'Method'!$B$9,"")</x:f>
        <x:v>3.110633476285216</x:v>
      </x:c>
      <x:c r="X761" s="10" t="str">
        <x:f>IF(ISNUMBER(J761),SUM(G761,I761),"")</x:f>
      </x:c>
      <x:c r="Y761" s="10" t="str">
        <x:f>IF(ISNUMBER(K761),COUNTIFS($K$7:$K$1929,"&gt;"&amp;K761)+1,"")</x:f>
      </x:c>
      <x:c r="Z761" s="9" t="str"/>
      <x:c r="AA761" s="15" t="n">
        <x:v>46108</x:v>
      </x:c>
      <x:c r="AB761" s="9" t="str">
        <x:v>Unknown</x:v>
      </x:c>
    </x:row>
    <x:row r="762" ht="50" customHeight="1">
      <x:c r="A762" s="10" t="n">
        <x:f>IF(ISNUMBER(F762),RANK(F762,$F$7:$F$1929,0),"")</x:f>
        <x:v>735</x:v>
      </x:c>
      <x:c r="B762" s="9" t="str">
        <x:v>Givenchy</x:v>
      </x:c>
      <x:c r="C762" s="9" t="str">
        <x:v>Pi</x:v>
      </x:c>
      <x:c r="D762" s="9" t="str">
        <x:v>Eau de Toilette</x:v>
      </x:c>
      <x:c r="E762" s="11" t="n">
        <x:v>1999</x:v>
      </x:c>
      <x:c r="F762" s="13" t="n">
        <x:v>7.9</x:v>
      </x:c>
      <x:c r="G762" s="10" t="n">
        <x:v>1280</x:v>
      </x:c>
      <x:c r="H762" s="12" t="n">
        <x:v>4.16</x:v>
      </x:c>
      <x:c r="I762" s="10" t="n">
        <x:v>8903</x:v>
      </x:c>
      <x:c r="J762" s="12" t="str">
        <x:f>IF(AND(M762="URL identity aligns",ISNUMBER(F762),ISNUMBER(H762),G762&gt;0,I762&gt;0,SUM(V762:W762)&gt;0),(F762*V762+((H762-1)/4*10)*W762)/SUM(V762:W762),"")</x:f>
      </x:c>
      <x:c r="K762" s="12" t="str">
        <x:f>IF(ISNUMBER(J762),(X762*J762+'Method'!$B$10*'Method'!$B$11)/(X762+'Method'!$B$10),"")</x:f>
      </x:c>
      <x:c r="L762" s="10" t="str">
        <x:f>IF(ISNUMBER(J762),COUNTIFS($J$7:$J$1929,"&gt;"&amp;J762)+1,"")</x:f>
      </x:c>
      <x:c r="M762" s="9" t="str">
        <x:v>Review required</x:v>
      </x:c>
      <x:c r="N762" s="9" t="str">
        <x:v>Concentration not explicit on both saved identities</x:v>
      </x:c>
      <x:c r="O762" s="9" t="str">
        <x:v>https://www.parfumo.com/Perfumes/Givenchy/Pi_Eau_de_Toilette</x:v>
      </x:c>
      <x:c r="P762" s="9" t="str">
        <x:v>https://www.fragrantica.com/perfume/Givenchy/Pi-39.html</x:v>
      </x:c>
      <x:c r="Q762" s="9" t="str">
        <x:v>https://media.parfumo.com/perfumes/56/56b313-pi-eau-de-toilette-givenchy_1200.jpg?width=720&amp;aspect_ratio=1:1</x:v>
      </x:c>
      <x:c r="R762" s="9" t="str">
        <x:v>https://fimgs.net/mdimg/perfume-thumbs/375x500.39.jpg</x:v>
      </x:c>
      <x:c r="S762" s="9" t="str">
        <x:v>Pi</x:v>
      </x:c>
      <x:c r="T762" s="11" t="str">
        <x:v>1999</x:v>
      </x:c>
      <x:c r="U762" s="10" t="n">
        <x:v>1068</x:v>
      </x:c>
      <x:c r="V762" s="14" t="n">
        <x:f>IF(AND(ISNUMBER(G762),G762&gt;0),LOG10(G762)*'Method'!$B$8,"")</x:f>
        <x:v>3.7286519635774438</x:v>
      </x:c>
      <x:c r="W762" s="14" t="n">
        <x:f>IF(AND(ISNUMBER(I762),I762&gt;0),LOG10(I762)*'Method'!$B$9,"")</x:f>
        <x:v>3.159629098700912</x:v>
      </x:c>
      <x:c r="X762" s="10" t="str">
        <x:f>IF(ISNUMBER(J762),SUM(G762,I762),"")</x:f>
      </x:c>
      <x:c r="Y762" s="10" t="str">
        <x:f>IF(ISNUMBER(K762),COUNTIFS($K$7:$K$1929,"&gt;"&amp;K762)+1,"")</x:f>
      </x:c>
      <x:c r="Z762" s="9" t="str"/>
      <x:c r="AA762" s="15" t="n">
        <x:v>46108</x:v>
      </x:c>
      <x:c r="AB762" s="9" t="str">
        <x:v>Unknown</x:v>
      </x:c>
    </x:row>
    <x:row r="763" ht="50" customHeight="1">
      <x:c r="A763" s="10" t="n">
        <x:f>IF(ISNUMBER(F763),RANK(F763,$F$7:$F$1929,0),"")</x:f>
        <x:v>735</x:v>
      </x:c>
      <x:c r="B763" s="9" t="str">
        <x:v>Orto Parisi</x:v>
      </x:c>
      <x:c r="C763" s="9" t="str">
        <x:v>Bergamask</x:v>
      </x:c>
      <x:c r="D763" s="9" t="str">
        <x:v>Not recorded</x:v>
      </x:c>
      <x:c r="E763" s="11" t="n">
        <x:v>2014</x:v>
      </x:c>
      <x:c r="F763" s="13" t="n">
        <x:v>7.9</x:v>
      </x:c>
      <x:c r="G763" s="10" t="n">
        <x:v>1269</x:v>
      </x:c>
      <x:c r="H763" s="12" t="n">
        <x:v>3.95</x:v>
      </x:c>
      <x:c r="I763" s="10" t="n">
        <x:v>3331</x:v>
      </x:c>
      <x:c r="J763" s="12" t="str">
        <x:f>IF(AND(M763="URL identity aligns",ISNUMBER(F763),ISNUMBER(H763),G763&gt;0,I763&gt;0,SUM(V763:W763)&gt;0),(F763*V763+((H763-1)/4*10)*W763)/SUM(V763:W763),"")</x:f>
      </x:c>
      <x:c r="K763" s="12" t="str">
        <x:f>IF(ISNUMBER(J763),(X763*J763+'Method'!$B$10*'Method'!$B$11)/(X763+'Method'!$B$10),"")</x:f>
      </x:c>
      <x:c r="L763" s="10" t="str">
        <x:f>IF(ISNUMBER(J763),COUNTIFS($J$7:$J$1929,"&gt;"&amp;J763)+1,"")</x:f>
      </x:c>
      <x:c r="M763" s="9" t="str">
        <x:v>Review required</x:v>
      </x:c>
      <x:c r="N763" s="9" t="str">
        <x:v>Concentration not explicit on both saved identities</x:v>
      </x:c>
      <x:c r="O763" s="9" t="str">
        <x:v>https://www.parfumo.com/Perfumes/Orto_Parisi/Bergamask</x:v>
      </x:c>
      <x:c r="P763" s="9" t="str">
        <x:v>https://www.fragrantica.com/perfume/Orto-Parisi/Bergamask-24191.html</x:v>
      </x:c>
      <x:c r="Q763" s="9" t="str">
        <x:v>https://media.parfumo.com/perfumes/25/253ace-bergamask-orto-parisi_1200.jpg?width=720&amp;aspect_ratio=1:1</x:v>
      </x:c>
      <x:c r="R763" s="9" t="str">
        <x:v>https://fimgs.net/mdimg/perfume-thumbs/375x500.24191.jpg</x:v>
      </x:c>
      <x:c r="S763" s="9" t="str">
        <x:v>Bergamask</x:v>
      </x:c>
      <x:c r="T763" s="11" t="str">
        <x:v>2014</x:v>
      </x:c>
      <x:c r="U763" s="10" t="n">
        <x:v>1356</x:v>
      </x:c>
      <x:c r="V763" s="14" t="n">
        <x:f>IF(AND(ISNUMBER(G763),G763&gt;0),LOG10(G763)*'Method'!$B$8,"")</x:f>
        <x:v>3.7241539465136397</x:v>
      </x:c>
      <x:c r="W763" s="14" t="n">
        <x:f>IF(AND(ISNUMBER(I763),I763&gt;0),LOG10(I763)*'Method'!$B$9,"")</x:f>
        <x:v>2.818059706152944</x:v>
      </x:c>
      <x:c r="X763" s="10" t="str">
        <x:f>IF(ISNUMBER(J763),SUM(G763,I763),"")</x:f>
      </x:c>
      <x:c r="Y763" s="10" t="str">
        <x:f>IF(ISNUMBER(K763),COUNTIFS($K$7:$K$1929,"&gt;"&amp;K763)+1,"")</x:f>
      </x:c>
      <x:c r="Z763" s="9" t="str"/>
      <x:c r="AA763" s="15" t="n">
        <x:v>46108</x:v>
      </x:c>
      <x:c r="AB763" s="9" t="str">
        <x:v>Unknown</x:v>
      </x:c>
    </x:row>
    <x:row r="764" ht="50" customHeight="1">
      <x:c r="A764" s="10" t="n">
        <x:f>IF(ISNUMBER(F764),RANK(F764,$F$7:$F$1929,0),"")</x:f>
        <x:v>735</x:v>
      </x:c>
      <x:c r="B764" s="9" t="str">
        <x:v>Guerlain</x:v>
      </x:c>
      <x:c r="C764" s="9" t="str">
        <x:v>Santal Royal</x:v>
      </x:c>
      <x:c r="D764" s="9" t="str">
        <x:v>Eau de Parfum</x:v>
      </x:c>
      <x:c r="E764" s="11" t="n">
        <x:v>2014</x:v>
      </x:c>
      <x:c r="F764" s="13" t="n">
        <x:v>7.9</x:v>
      </x:c>
      <x:c r="G764" s="10" t="n">
        <x:v>1267</x:v>
      </x:c>
      <x:c r="H764" s="12" t="n">
        <x:v>3.57</x:v>
      </x:c>
      <x:c r="I764" s="10" t="n">
        <x:v>329</x:v>
      </x:c>
      <x:c r="J764" s="12" t="str">
        <x:f>IF(AND(M764="URL identity aligns",ISNUMBER(F764),ISNUMBER(H764),G764&gt;0,I764&gt;0,SUM(V764:W764)&gt;0),(F764*V764+((H764-1)/4*10)*W764)/SUM(V764:W764),"")</x:f>
      </x:c>
      <x:c r="K764" s="12" t="str">
        <x:f>IF(ISNUMBER(J764),(X764*J764+'Method'!$B$10*'Method'!$B$11)/(X764+'Method'!$B$10),"")</x:f>
      </x:c>
      <x:c r="L764" s="10" t="str">
        <x:f>IF(ISNUMBER(J764),COUNTIFS($J$7:$J$1929,"&gt;"&amp;J764)+1,"")</x:f>
      </x:c>
      <x:c r="M764" s="9" t="str">
        <x:v>Review required</x:v>
      </x:c>
      <x:c r="N764" s="9" t="str">
        <x:v>Concentration not explicit on both saved identities</x:v>
      </x:c>
      <x:c r="O764" s="9" t="str">
        <x:v>https://www.parfumo.com/Perfumes/Guerlain/Santal_Royal</x:v>
      </x:c>
      <x:c r="P764" s="9" t="str">
        <x:v>https://www.fragrantica.com/perfume/Guerlain/Santal-Royal-38808.html</x:v>
      </x:c>
      <x:c r="Q764" s="9" t="str">
        <x:v>https://media.parfumo.com/perfumes/82/82f994-santal-royal-eau-de-parfum-guerlain_1200.jpg?width=720&amp;aspect_ratio=1:1</x:v>
      </x:c>
      <x:c r="R764" s="9" t="str">
        <x:v>https://fimgs.net/mdimg/perfume-thumbs/375x500.38808.jpg</x:v>
      </x:c>
      <x:c r="S764" s="9" t="str">
        <x:v>Santal Royal</x:v>
      </x:c>
      <x:c r="T764" s="11" t="str">
        <x:v>2014</x:v>
      </x:c>
      <x:c r="U764" s="10" t="n">
        <x:v>732</x:v>
      </x:c>
      <x:c r="V764" s="14" t="n">
        <x:f>IF(AND(ISNUMBER(G764),G764&gt;0),LOG10(G764)*'Method'!$B$8,"")</x:f>
        <x:v>3.723331937860128</x:v>
      </x:c>
      <x:c r="W764" s="14" t="n">
        <x:f>IF(AND(ISNUMBER(I764),I764&gt;0),LOG10(I764)*'Method'!$B$9,"")</x:f>
        <x:v>2.0137567183599763</x:v>
      </x:c>
      <x:c r="X764" s="10" t="str">
        <x:f>IF(ISNUMBER(J764),SUM(G764,I764),"")</x:f>
      </x:c>
      <x:c r="Y764" s="10" t="str">
        <x:f>IF(ISNUMBER(K764),COUNTIFS($K$7:$K$1929,"&gt;"&amp;K764)+1,"")</x:f>
      </x:c>
      <x:c r="Z764" s="9" t="str"/>
      <x:c r="AA764" s="15" t="n">
        <x:v>46108</x:v>
      </x:c>
      <x:c r="AB764" s="9" t="str">
        <x:v>Unknown</x:v>
      </x:c>
    </x:row>
    <x:row r="765" ht="50" customHeight="1">
      <x:c r="A765" s="10" t="n">
        <x:f>IF(ISNUMBER(F765),RANK(F765,$F$7:$F$1929,0),"")</x:f>
        <x:v>735</x:v>
      </x:c>
      <x:c r="B765" s="9" t="str">
        <x:v>Mancera</x:v>
      </x:c>
      <x:c r="C765" s="9" t="str">
        <x:v>Tonka Cola</x:v>
      </x:c>
      <x:c r="D765" s="9" t="str">
        <x:v>Not recorded</x:v>
      </x:c>
      <x:c r="E765" s="11" t="n">
        <x:v>2022</x:v>
      </x:c>
      <x:c r="F765" s="13" t="n">
        <x:v>7.9</x:v>
      </x:c>
      <x:c r="G765" s="10" t="n">
        <x:v>1251</x:v>
      </x:c>
      <x:c r="H765" s="12" t="n">
        <x:v>4.05</x:v>
      </x:c>
      <x:c r="I765" s="10" t="n">
        <x:v>5345</x:v>
      </x:c>
      <x:c r="J765" s="12" t="str">
        <x:f>IF(AND(M765="URL identity aligns",ISNUMBER(F765),ISNUMBER(H765),G765&gt;0,I765&gt;0,SUM(V765:W765)&gt;0),(F765*V765+((H765-1)/4*10)*W765)/SUM(V765:W765),"")</x:f>
      </x:c>
      <x:c r="K765" s="12" t="str">
        <x:f>IF(ISNUMBER(J765),(X765*J765+'Method'!$B$10*'Method'!$B$11)/(X765+'Method'!$B$10),"")</x:f>
      </x:c>
      <x:c r="L765" s="10" t="str">
        <x:f>IF(ISNUMBER(J765),COUNTIFS($J$7:$J$1929,"&gt;"&amp;J765)+1,"")</x:f>
      </x:c>
      <x:c r="M765" s="9" t="str">
        <x:v>Review required</x:v>
      </x:c>
      <x:c r="N765" s="9" t="str">
        <x:v>Concentration not explicit on both saved identities</x:v>
      </x:c>
      <x:c r="O765" s="9" t="str">
        <x:v>https://www.parfumo.com/Perfumes/Mancera/tonka-cola</x:v>
      </x:c>
      <x:c r="P765" s="9" t="str">
        <x:v>https://www.fragrantica.com/perfume/Mancera/Tonka-Cola-76893.html</x:v>
      </x:c>
      <x:c r="Q765" s="9" t="str">
        <x:v>https://media.parfumo.com/perfumes/fa/fab6a2-tonka-cola-mancera_1200.jpg?width=720&amp;aspect_ratio=1:1</x:v>
      </x:c>
      <x:c r="R765" s="9" t="str">
        <x:v>https://fimgs.net/mdimg/perfume-thumbs/375x500.76893.jpg</x:v>
      </x:c>
      <x:c r="S765" s="9" t="str">
        <x:v>Tonka Cola</x:v>
      </x:c>
      <x:c r="T765" s="11" t="str">
        <x:v>2022</x:v>
      </x:c>
      <x:c r="U765" s="10" t="n">
        <x:v>439</x:v>
      </x:c>
      <x:c r="V765" s="14" t="n">
        <x:f>IF(AND(ISNUMBER(G765),G765&gt;0),LOG10(G765)*'Method'!$B$8,"")</x:f>
        <x:v>3.716708771632104</x:v>
      </x:c>
      <x:c r="W765" s="14" t="n">
        <x:f>IF(AND(ISNUMBER(I765),I765&gt;0),LOG10(I765)*'Method'!$B$9,"")</x:f>
        <x:v>2.9823581676358404</x:v>
      </x:c>
      <x:c r="X765" s="10" t="str">
        <x:f>IF(ISNUMBER(J765),SUM(G765,I765),"")</x:f>
      </x:c>
      <x:c r="Y765" s="10" t="str">
        <x:f>IF(ISNUMBER(K765),COUNTIFS($K$7:$K$1929,"&gt;"&amp;K765)+1,"")</x:f>
      </x:c>
      <x:c r="Z765" s="9" t="str"/>
      <x:c r="AA765" s="15" t="n">
        <x:v>46108</x:v>
      </x:c>
      <x:c r="AB765" s="9" t="str">
        <x:v>Unknown</x:v>
      </x:c>
    </x:row>
    <x:row r="766" ht="50" customHeight="1">
      <x:c r="A766" s="10" t="n">
        <x:f>IF(ISNUMBER(F766),RANK(F766,$F$7:$F$1929,0),"")</x:f>
        <x:v>735</x:v>
      </x:c>
      <x:c r="B766" s="9" t="str">
        <x:v>Burberry</x:v>
      </x:c>
      <x:c r="C766" s="9" t="str">
        <x:v>London for Men</x:v>
      </x:c>
      <x:c r="D766" s="9" t="str">
        <x:v>Eau de Toilette</x:v>
      </x:c>
      <x:c r="E766" s="11" t="n">
        <x:v>2006</x:v>
      </x:c>
      <x:c r="F766" s="13" t="n">
        <x:v>7.9</x:v>
      </x:c>
      <x:c r="G766" s="10" t="n">
        <x:v>1227</x:v>
      </x:c>
      <x:c r="H766" s="12" t="n">
        <x:v>4.25</x:v>
      </x:c>
      <x:c r="I766" s="10" t="n">
        <x:v>11882</x:v>
      </x:c>
      <x:c r="J766" s="12" t="str">
        <x:f>IF(AND(M766="URL identity aligns",ISNUMBER(F766),ISNUMBER(H766),G766&gt;0,I766&gt;0,SUM(V766:W766)&gt;0),(F766*V766+((H766-1)/4*10)*W766)/SUM(V766:W766),"")</x:f>
      </x:c>
      <x:c r="K766" s="12" t="str">
        <x:f>IF(ISNUMBER(J766),(X766*J766+'Method'!$B$10*'Method'!$B$11)/(X766+'Method'!$B$10),"")</x:f>
      </x:c>
      <x:c r="L766" s="10" t="str">
        <x:f>IF(ISNUMBER(J766),COUNTIFS($J$7:$J$1929,"&gt;"&amp;J766)+1,"")</x:f>
      </x:c>
      <x:c r="M766" s="9" t="str">
        <x:v>Review required</x:v>
      </x:c>
      <x:c r="N766" s="9" t="str">
        <x:v>Concentration not explicit on both saved identities</x:v>
      </x:c>
      <x:c r="O766" s="9" t="str">
        <x:v>https://www.parfumo.com/Perfumes/Burberry/London_for_Men_Eau_de_Toilette</x:v>
      </x:c>
      <x:c r="P766" s="9" t="str">
        <x:v>https://www.fragrantica.com/perfume/Burberry/London-for-Men-804.html</x:v>
      </x:c>
      <x:c r="Q766" s="9" t="str">
        <x:v>https://media.parfumo.com/perfumes/bb/bbd490-london-for-men-eau-de-toilette-burberry_1200.jpg?width=720&amp;aspect_ratio=1:1</x:v>
      </x:c>
      <x:c r="R766" s="9" t="str">
        <x:v>https://fimgs.net/mdimg/perfume-thumbs/375x500.804.jpg</x:v>
      </x:c>
      <x:c r="S766" s="9" t="str">
        <x:v>London for Men</x:v>
      </x:c>
      <x:c r="T766" s="11" t="str">
        <x:v>2006</x:v>
      </x:c>
      <x:c r="U766" s="10" t="n">
        <x:v>285</x:v>
      </x:c>
      <x:c r="V766" s="14" t="n">
        <x:f>IF(AND(ISNUMBER(G766),G766&gt;0),LOG10(G766)*'Method'!$B$8,"")</x:f>
        <x:v>3.7066134752724</x:v>
      </x:c>
      <x:c r="W766" s="14" t="n">
        <x:f>IF(AND(ISNUMBER(I766),I766&gt;0),LOG10(I766)*'Method'!$B$9,"")</x:f>
        <x:v>3.2599116384325364</x:v>
      </x:c>
      <x:c r="X766" s="10" t="str">
        <x:f>IF(ISNUMBER(J766),SUM(G766,I766),"")</x:f>
      </x:c>
      <x:c r="Y766" s="10" t="str">
        <x:f>IF(ISNUMBER(K766),COUNTIFS($K$7:$K$1929,"&gt;"&amp;K766)+1,"")</x:f>
      </x:c>
      <x:c r="Z766" s="9" t="str"/>
      <x:c r="AA766" s="15" t="n">
        <x:v>46108</x:v>
      </x:c>
      <x:c r="AB766" s="9" t="str">
        <x:v>Unknown</x:v>
      </x:c>
    </x:row>
    <x:row r="767" ht="50" customHeight="1">
      <x:c r="A767" s="10" t="n">
        <x:f>IF(ISNUMBER(F767),RANK(F767,$F$7:$F$1929,0),"")</x:f>
        <x:v>735</x:v>
      </x:c>
      <x:c r="B767" s="9" t="str">
        <x:v>Prada</x:v>
      </x:c>
      <x:c r="C767" s="9" t="str">
        <x:v>Amber pour Homme</x:v>
      </x:c>
      <x:c r="D767" s="9" t="str">
        <x:v>Eau de Toilette</x:v>
      </x:c>
      <x:c r="E767" s="11" t="n">
        <x:v>2006</x:v>
      </x:c>
      <x:c r="F767" s="13" t="n">
        <x:v>7.9</x:v>
      </x:c>
      <x:c r="G767" s="10" t="n">
        <x:v>1189</x:v>
      </x:c>
      <x:c r="H767" s="12" t="n">
        <x:v>4.24</x:v>
      </x:c>
      <x:c r="I767" s="10" t="n">
        <x:v>5421</x:v>
      </x:c>
      <x:c r="J767" s="12" t="str">
        <x:f>IF(AND(M767="URL identity aligns",ISNUMBER(F767),ISNUMBER(H767),G767&gt;0,I767&gt;0,SUM(V767:W767)&gt;0),(F767*V767+((H767-1)/4*10)*W767)/SUM(V767:W767),"")</x:f>
      </x:c>
      <x:c r="K767" s="12" t="str">
        <x:f>IF(ISNUMBER(J767),(X767*J767+'Method'!$B$10*'Method'!$B$11)/(X767+'Method'!$B$10),"")</x:f>
      </x:c>
      <x:c r="L767" s="10" t="str">
        <x:f>IF(ISNUMBER(J767),COUNTIFS($J$7:$J$1929,"&gt;"&amp;J767)+1,"")</x:f>
      </x:c>
      <x:c r="M767" s="9" t="str">
        <x:v>Review required</x:v>
      </x:c>
      <x:c r="N767" s="9" t="str">
        <x:v>Product, variant, gender or year terms differ between URLs; Concentration not explicit on both saved identities</x:v>
      </x:c>
      <x:c r="O767" s="9" t="str">
        <x:v>https://www.parfumo.com/Perfumes/Prada/Amber_pour_Homme_Eau_de_Toilette</x:v>
      </x:c>
      <x:c r="P767" s="9" t="str">
        <x:v>https://www.fragrantica.com/perfume/Prada/Prada-Amber-Pour-Homme-Prada-Man-1044.html</x:v>
      </x:c>
      <x:c r="Q767" s="9" t="str">
        <x:v>https://media.parfumo.com/perfumes/28/28190e-amber-pour-homme-eau-de-toilette-prada_1200.jpg?width=720&amp;aspect_ratio=1:1</x:v>
      </x:c>
      <x:c r="R767" s="9" t="str">
        <x:v>https://fimgs.net/mdimg/perfume-thumbs/375x500.1044.jpg</x:v>
      </x:c>
      <x:c r="S767" s="9" t="str">
        <x:v>Amber pour Homme</x:v>
      </x:c>
      <x:c r="T767" s="11" t="str">
        <x:v>2006</x:v>
      </x:c>
      <x:c r="U767" s="10" t="n">
        <x:v>368</x:v>
      </x:c>
      <x:c r="V767" s="14" t="n">
        <x:f>IF(AND(ISNUMBER(G767),G767&gt;0),LOG10(G767)*'Method'!$B$8,"")</x:f>
        <x:v>3.690218225542428</x:v>
      </x:c>
      <x:c r="W767" s="14" t="n">
        <x:f>IF(AND(ISNUMBER(I767),I767&gt;0),LOG10(I767)*'Method'!$B$9,"")</x:f>
        <x:v>2.9872635258244724</x:v>
      </x:c>
      <x:c r="X767" s="10" t="str">
        <x:f>IF(ISNUMBER(J767),SUM(G767,I767),"")</x:f>
      </x:c>
      <x:c r="Y767" s="10" t="str">
        <x:f>IF(ISNUMBER(K767),COUNTIFS($K$7:$K$1929,"&gt;"&amp;K767)+1,"")</x:f>
      </x:c>
      <x:c r="Z767" s="9" t="str"/>
      <x:c r="AA767" s="15" t="n">
        <x:v>46108</x:v>
      </x:c>
      <x:c r="AB767" s="9" t="str">
        <x:v>Unknown</x:v>
      </x:c>
    </x:row>
    <x:row r="768" ht="50" customHeight="1">
      <x:c r="A768" s="10" t="n">
        <x:f>IF(ISNUMBER(F768),RANK(F768,$F$7:$F$1929,0),"")</x:f>
        <x:v>735</x:v>
      </x:c>
      <x:c r="B768" s="9" t="str">
        <x:v>Acqua di Parma</x:v>
      </x:c>
      <x:c r="C768" s="9" t="str">
        <x:v>Colonia</x:v>
      </x:c>
      <x:c r="D768" s="9" t="str">
        <x:v>Eau de Cologne</x:v>
      </x:c>
      <x:c r="E768" s="11" t="n">
        <x:v>1916</x:v>
      </x:c>
      <x:c r="F768" s="13" t="n">
        <x:v>7.9</x:v>
      </x:c>
      <x:c r="G768" s="10" t="n">
        <x:v>1184</x:v>
      </x:c>
      <x:c r="H768" s="12" t="n">
        <x:v>4.14</x:v>
      </x:c>
      <x:c r="I768" s="10" t="n">
        <x:v>3964</x:v>
      </x:c>
      <x:c r="J768" s="12" t="str">
        <x:f>IF(AND(M768="URL identity aligns",ISNUMBER(F768),ISNUMBER(H768),G768&gt;0,I768&gt;0,SUM(V768:W768)&gt;0),(F768*V768+((H768-1)/4*10)*W768)/SUM(V768:W768),"")</x:f>
      </x:c>
      <x:c r="K768" s="12" t="str">
        <x:f>IF(ISNUMBER(J768),(X768*J768+'Method'!$B$10*'Method'!$B$11)/(X768+'Method'!$B$10),"")</x:f>
      </x:c>
      <x:c r="L768" s="10" t="str">
        <x:f>IF(ISNUMBER(J768),COUNTIFS($J$7:$J$1929,"&gt;"&amp;J768)+1,"")</x:f>
      </x:c>
      <x:c r="M768" s="9" t="str">
        <x:v>Review required</x:v>
      </x:c>
      <x:c r="N768" s="9" t="str">
        <x:v>Concentration not explicit on both saved identities</x:v>
      </x:c>
      <x:c r="O768" s="9" t="str">
        <x:v>https://www.parfumo.com/Perfumes/Acqua_di_Parma/Colonia_Eau_de_Cologne</x:v>
      </x:c>
      <x:c r="P768" s="9" t="str">
        <x:v>https://www.fragrantica.com/perfume/Acqua-di-Parma/Acqua-di-Parma-Colonia-1681.html</x:v>
      </x:c>
      <x:c r="Q768" s="9" t="str">
        <x:v>https://media.parfumo.com/perfumes/9c/9c4a43-colonia-eau-de-cologne-acqua-di-parma_1200.jpg?width=720&amp;aspect_ratio=1:1</x:v>
      </x:c>
      <x:c r="R768" s="9" t="str">
        <x:v>https://fimgs.net/mdimg/perfume-thumbs/375x500.1681.jpg</x:v>
      </x:c>
      <x:c r="S768" s="9" t="str">
        <x:v>Colonia</x:v>
      </x:c>
      <x:c r="T768" s="11" t="str">
        <x:v>1916</x:v>
      </x:c>
      <x:c r="U768" s="10" t="n">
        <x:v>1413</x:v>
      </x:c>
      <x:c r="V768" s="14" t="n">
        <x:f>IF(AND(ISNUMBER(G768),G768&gt;0),LOG10(G768)*'Method'!$B$8,"")</x:f>
        <x:v>3.68802204286428</x:v>
      </x:c>
      <x:c r="W768" s="14" t="n">
        <x:f>IF(AND(ISNUMBER(I768),I768&gt;0),LOG10(I768)*'Method'!$B$9,"")</x:f>
        <x:v>2.878506916650592</x:v>
      </x:c>
      <x:c r="X768" s="10" t="str">
        <x:f>IF(ISNUMBER(J768),SUM(G768,I768),"")</x:f>
      </x:c>
      <x:c r="Y768" s="10" t="str">
        <x:f>IF(ISNUMBER(K768),COUNTIFS($K$7:$K$1929,"&gt;"&amp;K768)+1,"")</x:f>
      </x:c>
      <x:c r="Z768" s="9" t="str"/>
      <x:c r="AA768" s="15" t="n">
        <x:v>46108</x:v>
      </x:c>
      <x:c r="AB768" s="9" t="str">
        <x:v>Unknown</x:v>
      </x:c>
    </x:row>
    <x:row r="769" ht="50" customHeight="1">
      <x:c r="A769" s="10" t="n">
        <x:f>IF(ISNUMBER(F769),RANK(F769,$F$7:$F$1929,0),"")</x:f>
        <x:v>735</x:v>
      </x:c>
      <x:c r="B769" s="9" t="str">
        <x:v>Amouage</x:v>
      </x:c>
      <x:c r="C769" s="9" t="str">
        <x:v>Beach Hut Man</x:v>
      </x:c>
      <x:c r="D769" s="9" t="str">
        <x:v>Not recorded</x:v>
      </x:c>
      <x:c r="E769" s="11" t="n">
        <x:v>2017</x:v>
      </x:c>
      <x:c r="F769" s="13" t="n">
        <x:v>7.9</x:v>
      </x:c>
      <x:c r="G769" s="10" t="n">
        <x:v>1150</x:v>
      </x:c>
      <x:c r="H769" s="12" t="n">
        <x:v>4.18</x:v>
      </x:c>
      <x:c r="I769" s="10" t="n">
        <x:v>3560</x:v>
      </x:c>
      <x:c r="J769" s="12" t="str">
        <x:f>IF(AND(M769="URL identity aligns",ISNUMBER(F769),ISNUMBER(H769),G769&gt;0,I769&gt;0,SUM(V769:W769)&gt;0),(F769*V769+((H769-1)/4*10)*W769)/SUM(V769:W769),"")</x:f>
      </x:c>
      <x:c r="K769" s="12" t="str">
        <x:f>IF(ISNUMBER(J769),(X769*J769+'Method'!$B$10*'Method'!$B$11)/(X769+'Method'!$B$10),"")</x:f>
      </x:c>
      <x:c r="L769" s="10" t="str">
        <x:f>IF(ISNUMBER(J769),COUNTIFS($J$7:$J$1929,"&gt;"&amp;J769)+1,"")</x:f>
      </x:c>
      <x:c r="M769" s="9" t="str">
        <x:v>Review required</x:v>
      </x:c>
      <x:c r="N769" s="9" t="str">
        <x:v>Concentration not explicit on both saved identities</x:v>
      </x:c>
      <x:c r="O769" s="9" t="str">
        <x:v>https://www.parfumo.com/Perfumes/Amouage/Beach_Hut_Man</x:v>
      </x:c>
      <x:c r="P769" s="9" t="str">
        <x:v>https://www.fragrantica.com/perfume/Amouage/Beach-Hut-Man-46336.html</x:v>
      </x:c>
      <x:c r="Q769" s="9" t="str">
        <x:v>https://media.parfumo.com/perfumes/e1/e1d55e-beach-hut-man-amouage_1200.jpg?width=720&amp;aspect_ratio=1:1</x:v>
      </x:c>
      <x:c r="R769" s="9" t="str">
        <x:v>https://fimgs.net/mdimg/perfume-thumbs/375x500.46336.jpg</x:v>
      </x:c>
      <x:c r="S769" s="9" t="str">
        <x:v>Beach Hut Man</x:v>
      </x:c>
      <x:c r="T769" s="11" t="str">
        <x:v>2017</x:v>
      </x:c>
      <x:c r="U769" s="10" t="n">
        <x:v>1564</x:v>
      </x:c>
      <x:c r="V769" s="14" t="n">
        <x:f>IF(AND(ISNUMBER(G769),G769&gt;0),LOG10(G769)*'Method'!$B$8,"")</x:f>
        <x:v>3.672837408424332</x:v>
      </x:c>
      <x:c r="W769" s="14" t="n">
        <x:f>IF(AND(ISNUMBER(I769),I769&gt;0),LOG10(I769)*'Method'!$B$9,"")</x:f>
        <x:v>2.8411599983782962</x:v>
      </x:c>
      <x:c r="X769" s="10" t="str">
        <x:f>IF(ISNUMBER(J769),SUM(G769,I769),"")</x:f>
      </x:c>
      <x:c r="Y769" s="10" t="str">
        <x:f>IF(ISNUMBER(K769),COUNTIFS($K$7:$K$1929,"&gt;"&amp;K769)+1,"")</x:f>
      </x:c>
      <x:c r="Z769" s="9" t="str"/>
      <x:c r="AA769" s="15" t="n">
        <x:v>46108</x:v>
      </x:c>
      <x:c r="AB769" s="9" t="str">
        <x:v>Unknown</x:v>
      </x:c>
    </x:row>
    <x:row r="770" ht="50" customHeight="1">
      <x:c r="A770" s="10" t="n">
        <x:f>IF(ISNUMBER(F770),RANK(F770,$F$7:$F$1929,0),"")</x:f>
        <x:v>735</x:v>
      </x:c>
      <x:c r="B770" s="9" t="str">
        <x:v>Xerjoff</x:v>
      </x:c>
      <x:c r="C770" s="9" t="str">
        <x:v>Decas</x:v>
      </x:c>
      <x:c r="D770" s="9" t="str">
        <x:v>Not recorded</x:v>
      </x:c>
      <x:c r="E770" s="11" t="n">
        <x:v>2021</x:v>
      </x:c>
      <x:c r="F770" s="13" t="n">
        <x:v>7.9</x:v>
      </x:c>
      <x:c r="G770" s="10" t="n">
        <x:v>1128</x:v>
      </x:c>
      <x:c r="H770" s="12" t="n">
        <x:v>4.02</x:v>
      </x:c>
      <x:c r="I770" s="10" t="n">
        <x:v>1168</x:v>
      </x:c>
      <x:c r="J770" s="12" t="str">
        <x:f>IF(AND(M770="URL identity aligns",ISNUMBER(F770),ISNUMBER(H770),G770&gt;0,I770&gt;0,SUM(V770:W770)&gt;0),(F770*V770+((H770-1)/4*10)*W770)/SUM(V770:W770),"")</x:f>
      </x:c>
      <x:c r="K770" s="12" t="str">
        <x:f>IF(ISNUMBER(J770),(X770*J770+'Method'!$B$10*'Method'!$B$11)/(X770+'Method'!$B$10),"")</x:f>
      </x:c>
      <x:c r="L770" s="10" t="str">
        <x:f>IF(ISNUMBER(J770),COUNTIFS($J$7:$J$1929,"&gt;"&amp;J770)+1,"")</x:f>
      </x:c>
      <x:c r="M770" s="9" t="str">
        <x:v>Review required</x:v>
      </x:c>
      <x:c r="N770" s="9" t="str">
        <x:v>Product, variant, gender or year terms differ between URLs; Concentration not explicit on both saved identities</x:v>
      </x:c>
      <x:c r="O770" s="9" t="str">
        <x:v>https://www.parfumo.com/Perfumes/Xerjoff/decas</x:v>
      </x:c>
      <x:c r="P770" s="9" t="str">
        <x:v>https://www.fragrantica.com/perfume/Xerjoff/XJ-1861-Decas-66198.html</x:v>
      </x:c>
      <x:c r="Q770" s="9" t="str">
        <x:v>https://media.parfumo.com/perfumes/95/9555f2-decas-xerjoff_1200.jpg?width=720&amp;aspect_ratio=1:1</x:v>
      </x:c>
      <x:c r="R770" s="9" t="str">
        <x:v>https://fimgs.net/mdimg/perfume-thumbs/375x500.66198.jpg</x:v>
      </x:c>
      <x:c r="S770" s="9" t="str">
        <x:v>Decas</x:v>
      </x:c>
      <x:c r="T770" s="11" t="str">
        <x:v>2021</x:v>
      </x:c>
      <x:c r="U770" s="10" t="n">
        <x:v>1644</x:v>
      </x:c>
      <x:c r="V770" s="14" t="n">
        <x:f>IF(AND(ISNUMBER(G770),G770&gt;0),LOG10(G770)*'Method'!$B$8,"")</x:f>
        <x:v>3.6627709195767837</x:v>
      </x:c>
      <x:c r="W770" s="14" t="n">
        <x:f>IF(AND(ISNUMBER(I770),I770&gt;0),LOG10(I770)*'Method'!$B$9,"")</x:f>
        <x:v>2.453954274221104</x:v>
      </x:c>
      <x:c r="X770" s="10" t="str">
        <x:f>IF(ISNUMBER(J770),SUM(G770,I770),"")</x:f>
      </x:c>
      <x:c r="Y770" s="10" t="str">
        <x:f>IF(ISNUMBER(K770),COUNTIFS($K$7:$K$1929,"&gt;"&amp;K770)+1,"")</x:f>
      </x:c>
      <x:c r="Z770" s="9" t="str"/>
      <x:c r="AA770" s="15" t="n">
        <x:v>46108</x:v>
      </x:c>
      <x:c r="AB770" s="9" t="str">
        <x:v>Unknown</x:v>
      </x:c>
    </x:row>
    <x:row r="771" ht="50" customHeight="1">
      <x:c r="A771" s="10" t="n">
        <x:f>IF(ISNUMBER(F771),RANK(F771,$F$7:$F$1929,0),"")</x:f>
        <x:v>735</x:v>
      </x:c>
      <x:c r="B771" s="9" t="str">
        <x:v>Mancera</x:v>
      </x:c>
      <x:c r="C771" s="9" t="str">
        <x:v>French Riviera</x:v>
      </x:c>
      <x:c r="D771" s="9" t="str">
        <x:v>Not recorded</x:v>
      </x:c>
      <x:c r="E771" s="11" t="n">
        <x:v>2022</x:v>
      </x:c>
      <x:c r="F771" s="13" t="n">
        <x:v>7.9</x:v>
      </x:c>
      <x:c r="G771" s="10" t="n">
        <x:v>1062</x:v>
      </x:c>
      <x:c r="H771" s="12" t="n">
        <x:v>4.06</x:v>
      </x:c>
      <x:c r="I771" s="10" t="n">
        <x:v>2869</x:v>
      </x:c>
      <x:c r="J771" s="12" t="str">
        <x:f>IF(AND(M771="URL identity aligns",ISNUMBER(F771),ISNUMBER(H771),G771&gt;0,I771&gt;0,SUM(V771:W771)&gt;0),(F771*V771+((H771-1)/4*10)*W771)/SUM(V771:W771),"")</x:f>
      </x:c>
      <x:c r="K771" s="12" t="str">
        <x:f>IF(ISNUMBER(J771),(X771*J771+'Method'!$B$10*'Method'!$B$11)/(X771+'Method'!$B$10),"")</x:f>
      </x:c>
      <x:c r="L771" s="10" t="str">
        <x:f>IF(ISNUMBER(J771),COUNTIFS($J$7:$J$1929,"&gt;"&amp;J771)+1,"")</x:f>
      </x:c>
      <x:c r="M771" s="9" t="str">
        <x:v>Review required</x:v>
      </x:c>
      <x:c r="N771" s="9" t="str">
        <x:v>Concentration not explicit on both saved identities</x:v>
      </x:c>
      <x:c r="O771" s="9" t="str">
        <x:v>https://www.parfumo.com/Perfumes/Mancera/french-riviera</x:v>
      </x:c>
      <x:c r="P771" s="9" t="str">
        <x:v>https://www.fragrantica.com/perfume/Mancera/French-Riviera-74636.html</x:v>
      </x:c>
      <x:c r="Q771" s="9" t="str">
        <x:v>https://media.parfumo.com/perfumes/4f/4f99e6-french-riviera-mancera_1200.jpg?width=720&amp;aspect_ratio=1:1</x:v>
      </x:c>
      <x:c r="R771" s="9" t="str">
        <x:v>https://fimgs.net/mdimg/perfume-thumbs/375x500.74636.jpg</x:v>
      </x:c>
      <x:c r="S771" s="9" t="str">
        <x:v>French Riviera</x:v>
      </x:c>
      <x:c r="T771" s="11" t="str">
        <x:v>2022</x:v>
      </x:c>
      <x:c r="U771" s="10" t="n">
        <x:v>1430</x:v>
      </x:c>
      <x:c r="V771" s="14" t="n">
        <x:f>IF(AND(ISNUMBER(G771),G771&gt;0),LOG10(G771)*'Method'!$B$8,"")</x:f>
        <x:v>3.6313494200945398</x:v>
      </x:c>
      <x:c r="W771" s="14" t="n">
        <x:f>IF(AND(ISNUMBER(I771),I771&gt;0),LOG10(I771)*'Method'!$B$9,"")</x:f>
        <x:v>2.7661844385968</x:v>
      </x:c>
      <x:c r="X771" s="10" t="str">
        <x:f>IF(ISNUMBER(J771),SUM(G771,I771),"")</x:f>
      </x:c>
      <x:c r="Y771" s="10" t="str">
        <x:f>IF(ISNUMBER(K771),COUNTIFS($K$7:$K$1929,"&gt;"&amp;K771)+1,"")</x:f>
      </x:c>
      <x:c r="Z771" s="9" t="str"/>
      <x:c r="AA771" s="15" t="n">
        <x:v>46108</x:v>
      </x:c>
      <x:c r="AB771" s="9" t="str">
        <x:v>Unknown</x:v>
      </x:c>
    </x:row>
    <x:row r="772" ht="50" customHeight="1">
      <x:c r="A772" s="10" t="n">
        <x:f>IF(ISNUMBER(F772),RANK(F772,$F$7:$F$1929,0),"")</x:f>
        <x:v>735</x:v>
      </x:c>
      <x:c r="B772" s="9" t="str">
        <x:v>Orto Parisi</x:v>
      </x:c>
      <x:c r="C772" s="9" t="str">
        <x:v>Terroni</x:v>
      </x:c>
      <x:c r="D772" s="9" t="str">
        <x:v>Not recorded</x:v>
      </x:c>
      <x:c r="E772" s="11" t="n">
        <x:v>2017</x:v>
      </x:c>
      <x:c r="F772" s="13" t="n">
        <x:v>7.9</x:v>
      </x:c>
      <x:c r="G772" s="10" t="n">
        <x:v>1061</x:v>
      </x:c>
      <x:c r="H772" s="12" t="n">
        <x:v>4.19</x:v>
      </x:c>
      <x:c r="I772" s="10" t="n">
        <x:v>5018</x:v>
      </x:c>
      <x:c r="J772" s="12" t="str">
        <x:f>IF(AND(M772="URL identity aligns",ISNUMBER(F772),ISNUMBER(H772),G772&gt;0,I772&gt;0,SUM(V772:W772)&gt;0),(F772*V772+((H772-1)/4*10)*W772)/SUM(V772:W772),"")</x:f>
      </x:c>
      <x:c r="K772" s="12" t="str">
        <x:f>IF(ISNUMBER(J772),(X772*J772+'Method'!$B$10*'Method'!$B$11)/(X772+'Method'!$B$10),"")</x:f>
      </x:c>
      <x:c r="L772" s="10" t="str">
        <x:f>IF(ISNUMBER(J772),COUNTIFS($J$7:$J$1929,"&gt;"&amp;J772)+1,"")</x:f>
      </x:c>
      <x:c r="M772" s="9" t="str">
        <x:v>Review required</x:v>
      </x:c>
      <x:c r="N772" s="9" t="str">
        <x:v>Concentration not explicit on both saved identities</x:v>
      </x:c>
      <x:c r="O772" s="9" t="str">
        <x:v>https://www.parfumo.com/Perfumes/Orto_Parisi/Terroni</x:v>
      </x:c>
      <x:c r="P772" s="9" t="str">
        <x:v>https://www.fragrantica.com/perfume/Orto-Parisi/Terroni-45475.html</x:v>
      </x:c>
      <x:c r="Q772" s="9" t="str">
        <x:v>https://media.parfumo.com/perfumes/cc/ccfee9-terroni-orto-parisi_1200.jpg?width=720&amp;aspect_ratio=1:1</x:v>
      </x:c>
      <x:c r="R772" s="9" t="str">
        <x:v>https://fimgs.net/mdimg/perfume-thumbs/375x500.45475.jpg</x:v>
      </x:c>
      <x:c r="S772" s="9" t="str">
        <x:v>Terroni</x:v>
      </x:c>
      <x:c r="T772" s="11" t="str">
        <x:v>2017</x:v>
      </x:c>
      <x:c r="U772" s="10" t="n">
        <x:v>1009</x:v>
      </x:c>
      <x:c r="V772" s="14" t="n">
        <x:f>IF(AND(ISNUMBER(G772),G772&gt;0),LOG10(G772)*'Method'!$B$8,"")</x:f>
        <x:v>3.630858460681608</x:v>
      </x:c>
      <x:c r="W772" s="14" t="n">
        <x:f>IF(AND(ISNUMBER(I772),I772&gt;0),LOG10(I772)*'Method'!$B$9,"")</x:f>
        <x:v>2.960424525582872</x:v>
      </x:c>
      <x:c r="X772" s="10" t="str">
        <x:f>IF(ISNUMBER(J772),SUM(G772,I772),"")</x:f>
      </x:c>
      <x:c r="Y772" s="10" t="str">
        <x:f>IF(ISNUMBER(K772),COUNTIFS($K$7:$K$1929,"&gt;"&amp;K772)+1,"")</x:f>
      </x:c>
      <x:c r="Z772" s="9" t="str"/>
      <x:c r="AA772" s="15" t="n">
        <x:v>46108</x:v>
      </x:c>
      <x:c r="AB772" s="9" t="str">
        <x:v>Unknown</x:v>
      </x:c>
    </x:row>
    <x:row r="773" ht="50" customHeight="1">
      <x:c r="A773" s="10" t="n">
        <x:f>IF(ISNUMBER(F773),RANK(F773,$F$7:$F$1929,0),"")</x:f>
        <x:v>735</x:v>
      </x:c>
      <x:c r="B773" s="9" t="str">
        <x:v>Xerjoff</x:v>
      </x:c>
      <x:c r="C773" s="9" t="str">
        <x:v>Zefiro</x:v>
      </x:c>
      <x:c r="D773" s="9" t="str">
        <x:v>Not recorded</x:v>
      </x:c>
      <x:c r="E773" s="11" t="n">
        <x:v>2015</x:v>
      </x:c>
      <x:c r="F773" s="13" t="n">
        <x:v>7.9</x:v>
      </x:c>
      <x:c r="G773" s="10" t="n">
        <x:v>1051</x:v>
      </x:c>
      <x:c r="H773" s="12" t="n">
        <x:v>4.17</x:v>
      </x:c>
      <x:c r="I773" s="10" t="n">
        <x:v>1936</x:v>
      </x:c>
      <x:c r="J773" s="12" t="str">
        <x:f>IF(AND(M773="URL identity aligns",ISNUMBER(F773),ISNUMBER(H773),G773&gt;0,I773&gt;0,SUM(V773:W773)&gt;0),(F773*V773+((H773-1)/4*10)*W773)/SUM(V773:W773),"")</x:f>
      </x:c>
      <x:c r="K773" s="12" t="str">
        <x:f>IF(ISNUMBER(J773),(X773*J773+'Method'!$B$10*'Method'!$B$11)/(X773+'Method'!$B$10),"")</x:f>
      </x:c>
      <x:c r="L773" s="10" t="str">
        <x:f>IF(ISNUMBER(J773),COUNTIFS($J$7:$J$1929,"&gt;"&amp;J773)+1,"")</x:f>
      </x:c>
      <x:c r="M773" s="9" t="str">
        <x:v>Review required</x:v>
      </x:c>
      <x:c r="N773" s="9" t="str">
        <x:v>Product, variant, gender or year terms differ between URLs; Concentration not explicit on both saved identities</x:v>
      </x:c>
      <x:c r="O773" s="9" t="str">
        <x:v>https://www.parfumo.com/Perfumes/Xerjoff/zefiro</x:v>
      </x:c>
      <x:c r="P773" s="9" t="str">
        <x:v>https://www.fragrantica.com/perfume/Xerjoff/XJ-1861-Zefiro-30530.html</x:v>
      </x:c>
      <x:c r="Q773" s="9" t="str">
        <x:v>https://media.parfumo.com/perfumes/ea/eaacb7-zefiro-xerjoff_1200.jpg?width=720&amp;aspect_ratio=1:1</x:v>
      </x:c>
      <x:c r="R773" s="9" t="str">
        <x:v>https://fimgs.net/mdimg/perfume-thumbs/375x500.30530.jpg</x:v>
      </x:c>
      <x:c r="S773" s="9" t="str">
        <x:v>Zefiro</x:v>
      </x:c>
      <x:c r="T773" s="11" t="str">
        <x:v>2015</x:v>
      </x:c>
      <x:c r="U773" s="10" t="n">
        <x:v>1172</x:v>
      </x:c>
      <x:c r="V773" s="14" t="n">
        <x:f>IF(AND(ISNUMBER(G773),G773&gt;0),LOG10(G773)*'Method'!$B$8,"")</x:f>
        <x:v>3.625923259233888</x:v>
      </x:c>
      <x:c r="W773" s="14" t="n">
        <x:f>IF(AND(ISNUMBER(I773),I773&gt;0),LOG10(I773)*'Method'!$B$9,"")</x:f>
        <x:v>2.629524282377896</x:v>
      </x:c>
      <x:c r="X773" s="10" t="str">
        <x:f>IF(ISNUMBER(J773),SUM(G773,I773),"")</x:f>
      </x:c>
      <x:c r="Y773" s="10" t="str">
        <x:f>IF(ISNUMBER(K773),COUNTIFS($K$7:$K$1929,"&gt;"&amp;K773)+1,"")</x:f>
      </x:c>
      <x:c r="Z773" s="9" t="str"/>
      <x:c r="AA773" s="15" t="n">
        <x:v>46108</x:v>
      </x:c>
      <x:c r="AB773" s="9" t="str">
        <x:v>Unknown</x:v>
      </x:c>
    </x:row>
    <x:row r="774" ht="50" customHeight="1">
      <x:c r="A774" s="10" t="n">
        <x:f>IF(ISNUMBER(F774),RANK(F774,$F$7:$F$1929,0),"")</x:f>
        <x:v>735</x:v>
      </x:c>
      <x:c r="B774" s="9" t="str">
        <x:v>Acqua di Parma</x:v>
      </x:c>
      <x:c r="C774" s="9" t="str">
        <x:v>Colonia Essenza</x:v>
      </x:c>
      <x:c r="D774" s="9" t="str">
        <x:v>Eau de Cologne</x:v>
      </x:c>
      <x:c r="E774" s="11" t="n">
        <x:v>2010</x:v>
      </x:c>
      <x:c r="F774" s="13" t="n">
        <x:v>7.9</x:v>
      </x:c>
      <x:c r="G774" s="10" t="n">
        <x:v>1027</x:v>
      </x:c>
      <x:c r="H774" s="12" t="n">
        <x:v>4.33</x:v>
      </x:c>
      <x:c r="I774" s="10" t="n">
        <x:v>4231</x:v>
      </x:c>
      <x:c r="J774" s="12" t="str">
        <x:f>IF(AND(M774="URL identity aligns",ISNUMBER(F774),ISNUMBER(H774),G774&gt;0,I774&gt;0,SUM(V774:W774)&gt;0),(F774*V774+((H774-1)/4*10)*W774)/SUM(V774:W774),"")</x:f>
      </x:c>
      <x:c r="K774" s="12" t="str">
        <x:f>IF(ISNUMBER(J774),(X774*J774+'Method'!$B$10*'Method'!$B$11)/(X774+'Method'!$B$10),"")</x:f>
      </x:c>
      <x:c r="L774" s="10" t="str">
        <x:f>IF(ISNUMBER(J774),COUNTIFS($J$7:$J$1929,"&gt;"&amp;J774)+1,"")</x:f>
      </x:c>
      <x:c r="M774" s="9" t="str">
        <x:v>Review required</x:v>
      </x:c>
      <x:c r="N774" s="9" t="str">
        <x:v>Product, variant, gender or year terms differ between URLs; Concentration not explicit on both saved identities</x:v>
      </x:c>
      <x:c r="O774" s="9" t="str">
        <x:v>https://www.parfumo.com/Perfumes/Acqua_di_Parma/Colonia_Essenza_Eau_de_Cologne</x:v>
      </x:c>
      <x:c r="P774" s="9" t="str">
        <x:v>https://www.fragrantica.com/perfume/Acqua-di-Parma/Essenza-di-Colonia-9829.html</x:v>
      </x:c>
      <x:c r="Q774" s="9" t="str">
        <x:v>https://media.parfumo.com/perfumes/0a/0afcd5-colonia-essenza-eau-de-cologne-acqua-di-parma_1200.jpg?width=720&amp;aspect_ratio=1:1</x:v>
      </x:c>
      <x:c r="R774" s="9" t="str">
        <x:v>https://fimgs.net/mdimg/perfume-thumbs/375x500.9829.jpg</x:v>
      </x:c>
      <x:c r="S774" s="9" t="str">
        <x:v>Colonia Essenza</x:v>
      </x:c>
      <x:c r="T774" s="11" t="str">
        <x:v>2010</x:v>
      </x:c>
      <x:c r="U774" s="10" t="n">
        <x:v>1419</x:v>
      </x:c>
      <x:c r="V774" s="14" t="n">
        <x:f>IF(AND(ISNUMBER(G774),G774&gt;0),LOG10(G774)*'Method'!$B$8,"")</x:f>
        <x:v>3.613884532316736</x:v>
      </x:c>
      <x:c r="W774" s="14" t="n">
        <x:f>IF(AND(ISNUMBER(I774),I774&gt;0),LOG10(I774)*'Method'!$B$9,"")</x:f>
        <x:v>2.901154420265032</x:v>
      </x:c>
      <x:c r="X774" s="10" t="str">
        <x:f>IF(ISNUMBER(J774),SUM(G774,I774),"")</x:f>
      </x:c>
      <x:c r="Y774" s="10" t="str">
        <x:f>IF(ISNUMBER(K774),COUNTIFS($K$7:$K$1929,"&gt;"&amp;K774)+1,"")</x:f>
      </x:c>
      <x:c r="Z774" s="9" t="str"/>
      <x:c r="AA774" s="15" t="n">
        <x:v>46108</x:v>
      </x:c>
      <x:c r="AB774" s="9" t="str">
        <x:v>Unknown</x:v>
      </x:c>
    </x:row>
    <x:row r="775" ht="50" customHeight="1">
      <x:c r="A775" s="10" t="n">
        <x:f>IF(ISNUMBER(F775),RANK(F775,$F$7:$F$1929,0),"")</x:f>
        <x:v>735</x:v>
      </x:c>
      <x:c r="B775" s="9" t="str">
        <x:v>Yves Saint Laurent</x:v>
      </x:c>
      <x:c r="C775" s="9" t="str">
        <x:v>M7 M7 Oud Absolu</x:v>
      </x:c>
      <x:c r="D775" s="9" t="str">
        <x:v>Absolu</x:v>
      </x:c>
      <x:c r="E775" s="11" t="n">
        <x:v>2011</x:v>
      </x:c>
      <x:c r="F775" s="13" t="n">
        <x:v>7.9</x:v>
      </x:c>
      <x:c r="G775" s="10" t="n">
        <x:v>1021</x:v>
      </x:c>
      <x:c r="H775" s="12" t="n">
        <x:v>4.31</x:v>
      </x:c>
      <x:c r="I775" s="10" t="n">
        <x:v>2753</x:v>
      </x:c>
      <x:c r="J775" s="12" t="str">
        <x:f>IF(AND(M775="URL identity aligns",ISNUMBER(F775),ISNUMBER(H775),G775&gt;0,I775&gt;0,SUM(V775:W775)&gt;0),(F775*V775+((H775-1)/4*10)*W775)/SUM(V775:W775),"")</x:f>
      </x:c>
      <x:c r="K775" s="12" t="str">
        <x:f>IF(ISNUMBER(J775),(X775*J775+'Method'!$B$10*'Method'!$B$11)/(X775+'Method'!$B$10),"")</x:f>
      </x:c>
      <x:c r="L775" s="10" t="str">
        <x:f>IF(ISNUMBER(J775),COUNTIFS($J$7:$J$1929,"&gt;"&amp;J775)+1,"")</x:f>
      </x:c>
      <x:c r="M775" s="9" t="str">
        <x:v>Review required</x:v>
      </x:c>
      <x:c r="N775" s="9" t="str">
        <x:v>Product, variant, gender or year terms differ between URLs; Concentration not explicit on both saved identities</x:v>
      </x:c>
      <x:c r="O775" s="9" t="str">
        <x:v>https://www.parfumo.com/Perfumes/Yves_Saint_Laurent/m7-2011-m7-oud-absolu</x:v>
      </x:c>
      <x:c r="P775" s="9" t="str">
        <x:v>https://www.fragrantica.com/perfume/Yves-Saint-Laurent/La-Collection-M7-Oud-Absolu-13735.html</x:v>
      </x:c>
      <x:c r="Q775" s="9" t="str">
        <x:v>https://media.parfumo.com/perfumes/08/080923-m7-2011-m7-oud-absolu-yves-saint-laurent_1200.jpg?width=720&amp;aspect_ratio=1:1</x:v>
      </x:c>
      <x:c r="R775" s="9" t="str">
        <x:v>https://fimgs.net/mdimg/perfume-thumbs/375x500.13735.jpg</x:v>
      </x:c>
      <x:c r="S775" s="9" t="str">
        <x:v>M7 M7 Oud Absolu</x:v>
      </x:c>
      <x:c r="T775" s="11" t="str">
        <x:v>2011</x:v>
      </x:c>
      <x:c r="U775" s="10" t="n">
        <x:v>1905</x:v>
      </x:c>
      <x:c r="V775" s="14" t="n">
        <x:f>IF(AND(ISNUMBER(G775),G775&gt;0),LOG10(G775)*'Method'!$B$8,"")</x:f>
        <x:v>3.6108308905042916</x:v>
      </x:c>
      <x:c r="W775" s="14" t="n">
        <x:f>IF(AND(ISNUMBER(I775),I775&gt;0),LOG10(I775)*'Method'!$B$9,"")</x:f>
        <x:v>2.7518449691146643</x:v>
      </x:c>
      <x:c r="X775" s="10" t="str">
        <x:f>IF(ISNUMBER(J775),SUM(G775,I775),"")</x:f>
      </x:c>
      <x:c r="Y775" s="10" t="str">
        <x:f>IF(ISNUMBER(K775),COUNTIFS($K$7:$K$1929,"&gt;"&amp;K775)+1,"")</x:f>
      </x:c>
      <x:c r="Z775" s="9" t="str"/>
      <x:c r="AA775" s="15" t="n">
        <x:v>46108</x:v>
      </x:c>
      <x:c r="AB775" s="9" t="str">
        <x:v>Unknown</x:v>
      </x:c>
    </x:row>
    <x:row r="776" ht="50" customHeight="1">
      <x:c r="A776" s="10" t="n">
        <x:f>IF(ISNUMBER(F776),RANK(F776,$F$7:$F$1929,0),"")</x:f>
        <x:v>735</x:v>
      </x:c>
      <x:c r="B776" s="9" t="str">
        <x:v>Valentino</x:v>
      </x:c>
      <x:c r="C776" s="9" t="str">
        <x:v>Uomo</x:v>
      </x:c>
      <x:c r="D776" s="9" t="str">
        <x:v>Eau de Toilette</x:v>
      </x:c>
      <x:c r="E776" s="11" t="n">
        <x:v>2014</x:v>
      </x:c>
      <x:c r="F776" s="13" t="n">
        <x:v>7.9</x:v>
      </x:c>
      <x:c r="G776" s="10" t="n">
        <x:v>1008</x:v>
      </x:c>
      <x:c r="H776" s="12" t="n">
        <x:v>4.45</x:v>
      </x:c>
      <x:c r="I776" s="10" t="n">
        <x:v>689</x:v>
      </x:c>
      <x:c r="J776" s="12" t="str">
        <x:f>IF(AND(M776="URL identity aligns",ISNUMBER(F776),ISNUMBER(H776),G776&gt;0,I776&gt;0,SUM(V776:W776)&gt;0),(F776*V776+((H776-1)/4*10)*W776)/SUM(V776:W776),"")</x:f>
      </x:c>
      <x:c r="K776" s="12" t="str">
        <x:f>IF(ISNUMBER(J776),(X776*J776+'Method'!$B$10*'Method'!$B$11)/(X776+'Method'!$B$10),"")</x:f>
      </x:c>
      <x:c r="L776" s="10" t="str">
        <x:f>IF(ISNUMBER(J776),COUNTIFS($J$7:$J$1929,"&gt;"&amp;J776)+1,"")</x:f>
      </x:c>
      <x:c r="M776" s="9" t="str">
        <x:v>Review required</x:v>
      </x:c>
      <x:c r="N776" s="9" t="str">
        <x:v>Fragrantica URL assigned to more than one Parfumo product; Product, variant, gender or year terms differ between URLs; Concentration not explicit on both saved identities</x:v>
      </x:c>
      <x:c r="O776" s="9" t="str">
        <x:v>https://www.parfumo.com/Perfumes/Valentino/valentino-uomo-2014-eau-de-toilette</x:v>
      </x:c>
      <x:c r="P776" s="9" t="str">
        <x:v>https://www.fragrantica.com/perfume/Valentino/Valentino-Uomo-2021-84716.html</x:v>
      </x:c>
      <x:c r="Q776" s="9" t="str">
        <x:v>https://media.parfumo.com/perfumes/10/107509-valentino-uomo-2014-eau-de-toilette-valentino_1200.jpg?width=720&amp;aspect_ratio=1:1</x:v>
      </x:c>
      <x:c r="R776" s="9" t="str">
        <x:v>https://fimgs.net/mdimg/perfume-thumbs/375x500.84716.jpg</x:v>
      </x:c>
      <x:c r="S776" s="9" t="str">
        <x:v>Uomo</x:v>
      </x:c>
      <x:c r="T776" s="11" t="str">
        <x:v>2014</x:v>
      </x:c>
      <x:c r="U776" s="10" t="n">
        <x:v>1897</x:v>
      </x:c>
      <x:c r="V776" s="14" t="n">
        <x:f>IF(AND(ISNUMBER(G776),G776&gt;0),LOG10(G776)*'Method'!$B$8,"")</x:f>
        <x:v>3.6041526385314118</x:v>
      </x:c>
      <x:c r="W776" s="14" t="n">
        <x:f>IF(AND(ISNUMBER(I776),I776&gt;0),LOG10(I776)*'Method'!$B$9,"")</x:f>
        <x:v>2.270575377526104</x:v>
      </x:c>
      <x:c r="X776" s="10" t="str">
        <x:f>IF(ISNUMBER(J776),SUM(G776,I776),"")</x:f>
      </x:c>
      <x:c r="Y776" s="10" t="str">
        <x:f>IF(ISNUMBER(K776),COUNTIFS($K$7:$K$1929,"&gt;"&amp;K776)+1,"")</x:f>
      </x:c>
      <x:c r="Z776" s="9" t="str"/>
      <x:c r="AA776" s="15" t="n">
        <x:v>46108</x:v>
      </x:c>
      <x:c r="AB776" s="9" t="str">
        <x:v>Unknown</x:v>
      </x:c>
    </x:row>
    <x:row r="777" ht="50" customHeight="1">
      <x:c r="A777" s="10" t="n">
        <x:f>IF(ISNUMBER(F777),RANK(F777,$F$7:$F$1929,0),"")</x:f>
        <x:v>735</x:v>
      </x:c>
      <x:c r="B777" s="9" t="str">
        <x:v>Louis Vuitton</x:v>
      </x:c>
      <x:c r="C777" s="9" t="str">
        <x:v>City of Stars</x:v>
      </x:c>
      <x:c r="D777" s="9" t="str">
        <x:v>Not recorded</x:v>
      </x:c>
      <x:c r="E777" s="11" t="n">
        <x:v>2022</x:v>
      </x:c>
      <x:c r="F777" s="13" t="n">
        <x:v>7.9</x:v>
      </x:c>
      <x:c r="G777" s="10" t="n">
        <x:v>1001</x:v>
      </x:c>
      <x:c r="H777" s="12" t="n">
        <x:v>4.29</x:v>
      </x:c>
      <x:c r="I777" s="10" t="n">
        <x:v>1720</x:v>
      </x:c>
      <x:c r="J777" s="12" t="str">
        <x:f>IF(AND(M777="URL identity aligns",ISNUMBER(F777),ISNUMBER(H777),G777&gt;0,I777&gt;0,SUM(V777:W777)&gt;0),(F777*V777+((H777-1)/4*10)*W777)/SUM(V777:W777),"")</x:f>
      </x:c>
      <x:c r="K777" s="12" t="str">
        <x:f>IF(ISNUMBER(J777),(X777*J777+'Method'!$B$10*'Method'!$B$11)/(X777+'Method'!$B$10),"")</x:f>
      </x:c>
      <x:c r="L777" s="10" t="str">
        <x:f>IF(ISNUMBER(J777),COUNTIFS($J$7:$J$1929,"&gt;"&amp;J777)+1,"")</x:f>
      </x:c>
      <x:c r="M777" s="9" t="str">
        <x:v>Review required</x:v>
      </x:c>
      <x:c r="N777" s="9" t="str">
        <x:v>Concentration not explicit on both saved identities</x:v>
      </x:c>
      <x:c r="O777" s="9" t="str">
        <x:v>https://www.parfumo.com/Perfumes/Louis_Vuitton/city-of-stars</x:v>
      </x:c>
      <x:c r="P777" s="9" t="str">
        <x:v>https://www.fragrantica.com/perfume/Louis-Vuitton/City-Of-Stars-73344.html</x:v>
      </x:c>
      <x:c r="Q777" s="9" t="str">
        <x:v>https://media.parfumo.com/perfumes/8c/8c9e12-city-of-stars-louis-vuitton_1200.jpg?width=720&amp;aspect_ratio=1:1</x:v>
      </x:c>
      <x:c r="R777" s="9" t="str">
        <x:v>https://fimgs.net/mdimg/perfume-thumbs/375x500.73344.jpg</x:v>
      </x:c>
      <x:c r="S777" s="9" t="str">
        <x:v>City of Stars</x:v>
      </x:c>
      <x:c r="T777" s="11" t="str">
        <x:v>2022</x:v>
      </x:c>
      <x:c r="U777" s="10" t="n">
        <x:v>1638</x:v>
      </x:c>
      <x:c r="V777" s="14" t="n">
        <x:f>IF(AND(ISNUMBER(G777),G777&gt;0),LOG10(G777)*'Method'!$B$8,"")</x:f>
        <x:v>3.600520892975184</x:v>
      </x:c>
      <x:c r="W777" s="14" t="n">
        <x:f>IF(AND(ISNUMBER(I777),I777&gt;0),LOG10(I777)*'Method'!$B$9,"")</x:f>
        <x:v>2.58842275752604</x:v>
      </x:c>
      <x:c r="X777" s="10" t="str">
        <x:f>IF(ISNUMBER(J777),SUM(G777,I777),"")</x:f>
      </x:c>
      <x:c r="Y777" s="10" t="str">
        <x:f>IF(ISNUMBER(K777),COUNTIFS($K$7:$K$1929,"&gt;"&amp;K777)+1,"")</x:f>
      </x:c>
      <x:c r="Z777" s="9" t="str"/>
      <x:c r="AA777" s="15" t="n">
        <x:v>46108</x:v>
      </x:c>
      <x:c r="AB777" s="9" t="str">
        <x:v>Unknown</x:v>
      </x:c>
    </x:row>
    <x:row r="778" ht="50" customHeight="1">
      <x:c r="A778" s="10" t="n">
        <x:f>IF(ISNUMBER(F778),RANK(F778,$F$7:$F$1929,0),"")</x:f>
        <x:v>735</x:v>
      </x:c>
      <x:c r="B778" s="9" t="str">
        <x:v>Hugo Boss</x:v>
      </x:c>
      <x:c r="C778" s="9" t="str">
        <x:v>Boss Bottled Elixir</x:v>
      </x:c>
      <x:c r="D778" s="9" t="str">
        <x:v>Elixir</x:v>
      </x:c>
      <x:c r="E778" s="11" t="n">
        <x:v>2023</x:v>
      </x:c>
      <x:c r="F778" s="13" t="n">
        <x:v>7.9</x:v>
      </x:c>
      <x:c r="G778" s="10" t="n">
        <x:v>982</x:v>
      </x:c>
      <x:c r="H778" s="12" t="n">
        <x:v>4.34</x:v>
      </x:c>
      <x:c r="I778" s="10" t="n">
        <x:v>4194</x:v>
      </x:c>
      <x:c r="J778" s="12" t="str">
        <x:f>IF(AND(M778="URL identity aligns",ISNUMBER(F778),ISNUMBER(H778),G778&gt;0,I778&gt;0,SUM(V778:W778)&gt;0),(F778*V778+((H778-1)/4*10)*W778)/SUM(V778:W778),"")</x:f>
      </x:c>
      <x:c r="K778" s="12" t="str">
        <x:f>IF(ISNUMBER(J778),(X778*J778+'Method'!$B$10*'Method'!$B$11)/(X778+'Method'!$B$10),"")</x:f>
      </x:c>
      <x:c r="L778" s="10" t="str">
        <x:f>IF(ISNUMBER(J778),COUNTIFS($J$7:$J$1929,"&gt;"&amp;J778)+1,"")</x:f>
      </x:c>
      <x:c r="M778" s="9" t="str">
        <x:v>Review required</x:v>
      </x:c>
      <x:c r="N778" s="9" t="str">
        <x:v>Concentration not explicit on both saved identities</x:v>
      </x:c>
      <x:c r="O778" s="9" t="str">
        <x:v>https://www.parfumo.com/Perfumes/Hugo_Boss/boss-bottled-elixir</x:v>
      </x:c>
      <x:c r="P778" s="9" t="str">
        <x:v>https://www.fragrantica.com/perfume/Hugo-Boss/Boss-Bottled-Elixir-84074.html</x:v>
      </x:c>
      <x:c r="Q778" s="9" t="str">
        <x:v>https://media.parfumo.com/perfumes/67/678233-boss-bottled-elixir-hugo-boss_1200.jpg?width=720&amp;aspect_ratio=1:1</x:v>
      </x:c>
      <x:c r="R778" s="9" t="str">
        <x:v>https://fimgs.net/mdimg/perfume-thumbs/375x500.84074.jpg</x:v>
      </x:c>
      <x:c r="S778" s="9" t="str">
        <x:v>Boss Bottled Elixir</x:v>
      </x:c>
      <x:c r="T778" s="11" t="str">
        <x:v>2023</x:v>
      </x:c>
      <x:c r="U778" s="10" t="n">
        <x:v>1070</x:v>
      </x:c>
      <x:c r="V778" s="14" t="n">
        <x:f>IF(AND(ISNUMBER(G778),G778&gt;0),LOG10(G778)*'Method'!$B$8,"")</x:f>
        <x:v>3.59053378534434</x:v>
      </x:c>
      <x:c r="W778" s="14" t="n">
        <x:f>IF(AND(ISNUMBER(I778),I778&gt;0),LOG10(I778)*'Method'!$B$9,"")</x:f>
        <x:v>2.898102740903456</x:v>
      </x:c>
      <x:c r="X778" s="10" t="str">
        <x:f>IF(ISNUMBER(J778),SUM(G778,I778),"")</x:f>
      </x:c>
      <x:c r="Y778" s="10" t="str">
        <x:f>IF(ISNUMBER(K778),COUNTIFS($K$7:$K$1929,"&gt;"&amp;K778)+1,"")</x:f>
      </x:c>
      <x:c r="Z778" s="9" t="str"/>
      <x:c r="AA778" s="15" t="n">
        <x:v>46108</x:v>
      </x:c>
      <x:c r="AB778" s="9" t="str">
        <x:v>Unknown</x:v>
      </x:c>
    </x:row>
    <x:row r="779" ht="50" customHeight="1">
      <x:c r="A779" s="10" t="n">
        <x:f>IF(ISNUMBER(F779),RANK(F779,$F$7:$F$1929,0),"")</x:f>
        <x:v>735</x:v>
      </x:c>
      <x:c r="B779" s="9" t="str">
        <x:v>Valentino</x:v>
      </x:c>
      <x:c r="C779" s="9" t="str">
        <x:v>Uomo Born In Roma Intense</x:v>
      </x:c>
      <x:c r="D779" s="9" t="str">
        <x:v>Intense</x:v>
      </x:c>
      <x:c r="E779" s="11" t="n">
        <x:v>2023</x:v>
      </x:c>
      <x:c r="F779" s="13" t="n">
        <x:v>7.9</x:v>
      </x:c>
      <x:c r="G779" s="10" t="n">
        <x:v>974</x:v>
      </x:c>
      <x:c r="H779" s="12" t="n">
        <x:v>4.52</x:v>
      </x:c>
      <x:c r="I779" s="10" t="n">
        <x:v>9997</x:v>
      </x:c>
      <x:c r="J779" s="12" t="str">
        <x:f>IF(AND(M779="URL identity aligns",ISNUMBER(F779),ISNUMBER(H779),G779&gt;0,I779&gt;0,SUM(V779:W779)&gt;0),(F779*V779+((H779-1)/4*10)*W779)/SUM(V779:W779),"")</x:f>
      </x:c>
      <x:c r="K779" s="12" t="str">
        <x:f>IF(ISNUMBER(J779),(X779*J779+'Method'!$B$10*'Method'!$B$11)/(X779+'Method'!$B$10),"")</x:f>
      </x:c>
      <x:c r="L779" s="10" t="str">
        <x:f>IF(ISNUMBER(J779),COUNTIFS($J$7:$J$1929,"&gt;"&amp;J779)+1,"")</x:f>
      </x:c>
      <x:c r="M779" s="9" t="str">
        <x:v>Review required</x:v>
      </x:c>
      <x:c r="N779" s="9" t="str">
        <x:v>Concentration not explicit on both saved identities</x:v>
      </x:c>
      <x:c r="O779" s="9" t="str">
        <x:v>https://www.parfumo.com/Perfumes/Valentino/valentino-uomo-born-in-roma-intense</x:v>
      </x:c>
      <x:c r="P779" s="9" t="str">
        <x:v>https://www.fragrantica.com/perfume/Valentino/Valentino-Uomo-Born-In-Roma-Intense-78740.html</x:v>
      </x:c>
      <x:c r="Q779" s="9" t="str">
        <x:v>https://media.parfumo.com/perfumes/a4/a4fd72-valentino-uomo-born-in-roma-intense-valentino_1200.jpg?width=480&amp;aspect_ratio=1:1</x:v>
      </x:c>
      <x:c r="R779" s="9" t="str">
        <x:v>https://fimgs.net/mdimg/perfume-thumbs/375x500.78740.jpg</x:v>
      </x:c>
      <x:c r="S779" s="9" t="str">
        <x:v>Uomo Born In Roma Intense</x:v>
      </x:c>
      <x:c r="T779" s="11" t="str">
        <x:v>2023</x:v>
      </x:c>
      <x:c r="U779" s="10" t="n">
        <x:v>1043</x:v>
      </x:c>
      <x:c r="V779" s="14" t="n">
        <x:f>IF(AND(ISNUMBER(G779),G779&gt;0),LOG10(G779)*'Method'!$B$8,"")</x:f>
        <x:v>3.586270748254344</x:v>
      </x:c>
      <x:c r="W779" s="14" t="n">
        <x:f>IF(AND(ISNUMBER(I779),I779&gt;0),LOG10(I779)*'Method'!$B$9,"")</x:f>
        <x:v>3.1998957536866164</x:v>
      </x:c>
      <x:c r="X779" s="10" t="str">
        <x:f>IF(ISNUMBER(J779),SUM(G779,I779),"")</x:f>
      </x:c>
      <x:c r="Y779" s="10" t="str">
        <x:f>IF(ISNUMBER(K779),COUNTIFS($K$7:$K$1929,"&gt;"&amp;K779)+1,"")</x:f>
      </x:c>
      <x:c r="Z779" s="9" t="str"/>
      <x:c r="AA779" s="15" t="n">
        <x:v>46108</x:v>
      </x:c>
      <x:c r="AB779" s="9" t="str">
        <x:v>Unknown</x:v>
      </x:c>
    </x:row>
    <x:row r="780" ht="50" customHeight="1">
      <x:c r="A780" s="10" t="n">
        <x:f>IF(ISNUMBER(F780),RANK(F780,$F$7:$F$1929,0),"")</x:f>
        <x:v>735</x:v>
      </x:c>
      <x:c r="B780" s="9" t="str">
        <x:v>Editions de Parfums Frédéric Malle</x:v>
      </x:c>
      <x:c r="C780" s="9" t="str">
        <x:v>French Lover Bois d'Orage</x:v>
      </x:c>
      <x:c r="D780" s="9" t="str">
        <x:v>Parfum</x:v>
      </x:c>
      <x:c r="E780" s="11" t="n">
        <x:v>2007</x:v>
      </x:c>
      <x:c r="F780" s="13" t="n">
        <x:v>7.9</x:v>
      </x:c>
      <x:c r="G780" s="10" t="n">
        <x:v>923</x:v>
      </x:c>
      <x:c r="H780" s="12" t="n">
        <x:v>4.08</x:v>
      </x:c>
      <x:c r="I780" s="10" t="n">
        <x:v>3289</x:v>
      </x:c>
      <x:c r="J780" s="12" t="str">
        <x:f>IF(AND(M780="URL identity aligns",ISNUMBER(F780),ISNUMBER(H780),G780&gt;0,I780&gt;0,SUM(V780:W780)&gt;0),(F780*V780+((H780-1)/4*10)*W780)/SUM(V780:W780),"")</x:f>
      </x:c>
      <x:c r="K780" s="12" t="str">
        <x:f>IF(ISNUMBER(J780),(X780*J780+'Method'!$B$10*'Method'!$B$11)/(X780+'Method'!$B$10),"")</x:f>
      </x:c>
      <x:c r="L780" s="10" t="str">
        <x:f>IF(ISNUMBER(J780),COUNTIFS($J$7:$J$1929,"&gt;"&amp;J780)+1,"")</x:f>
      </x:c>
      <x:c r="M780" s="9" t="str">
        <x:v>Review required</x:v>
      </x:c>
      <x:c r="N780" s="9" t="str">
        <x:v>Brand differs between product URLs; Export brand differs from Parfumo URL; Product, variant, gender or year terms differ between URLs; Concentration not explicit on both saved identities</x:v>
      </x:c>
      <x:c r="O780" s="9" t="str">
        <x:v>https://www.parfumo.com/Perfumes/Editions_de_Parfum_Frederic_Malle/French_Lover_Bois_d_Orage</x:v>
      </x:c>
      <x:c r="P780" s="9" t="str">
        <x:v>https://www.fragrantica.com/perfume/Frederic-Malle/French-Lover-1022.html</x:v>
      </x:c>
      <x:c r="Q780" s="9" t="str">
        <x:v>https://media.parfumo.com/perfumes/00/0082fe-french-lover-bois-d-orage-editions-de-parfums-frederic-malle_1200.jpg?width=720&amp;aspect_ratio=1:1</x:v>
      </x:c>
      <x:c r="R780" s="9" t="str">
        <x:v>https://fimgs.net/mdimg/perfume-thumbs/375x500.1022.jpg?t=1772749494</x:v>
      </x:c>
      <x:c r="S780" s="9" t="str">
        <x:v>French Lover Bois d'Orage</x:v>
      </x:c>
      <x:c r="T780" s="11" t="str">
        <x:v>2007</x:v>
      </x:c>
      <x:c r="U780" s="10" t="n">
        <x:v>1093</x:v>
      </x:c>
      <x:c r="V780" s="14" t="n">
        <x:f>IF(AND(ISNUMBER(G780),G780&gt;0),LOG10(G780)*'Method'!$B$8,"")</x:f>
        <x:v>3.5582420412310922</x:v>
      </x:c>
      <x:c r="W780" s="14" t="n">
        <x:f>IF(AND(ISNUMBER(I780),I780&gt;0),LOG10(I780)*'Method'!$B$9,"")</x:f>
        <x:v>2.8136510987861203</x:v>
      </x:c>
      <x:c r="X780" s="10" t="str">
        <x:f>IF(ISNUMBER(J780),SUM(G780,I780),"")</x:f>
      </x:c>
      <x:c r="Y780" s="10" t="str">
        <x:f>IF(ISNUMBER(K780),COUNTIFS($K$7:$K$1929,"&gt;"&amp;K780)+1,"")</x:f>
      </x:c>
      <x:c r="Z780" s="9" t="str"/>
      <x:c r="AA780" s="15" t="n">
        <x:v>46108</x:v>
      </x:c>
      <x:c r="AB780" s="9" t="str">
        <x:v>Unknown</x:v>
      </x:c>
    </x:row>
    <x:row r="781" ht="50" customHeight="1">
      <x:c r="A781" s="10" t="n">
        <x:f>IF(ISNUMBER(F781),RANK(F781,$F$7:$F$1929,0),"")</x:f>
        <x:v>735</x:v>
      </x:c>
      <x:c r="B781" s="9" t="str">
        <x:v>Serge Lutens</x:v>
      </x:c>
      <x:c r="C781" s="9" t="str">
        <x:v>Five o'clock au gingembre</x:v>
      </x:c>
      <x:c r="D781" s="9" t="str">
        <x:v>Not recorded</x:v>
      </x:c>
      <x:c r="E781" s="11" t="n">
        <x:v>2008</x:v>
      </x:c>
      <x:c r="F781" s="13" t="n">
        <x:v>7.9</x:v>
      </x:c>
      <x:c r="G781" s="10" t="n">
        <x:v>918</x:v>
      </x:c>
      <x:c r="H781" s="12" t="n">
        <x:v>4.11</x:v>
      </x:c>
      <x:c r="I781" s="10" t="n">
        <x:v>4783</x:v>
      </x:c>
      <x:c r="J781" s="12" t="str">
        <x:f>IF(AND(M781="URL identity aligns",ISNUMBER(F781),ISNUMBER(H781),G781&gt;0,I781&gt;0,SUM(V781:W781)&gt;0),(F781*V781+((H781-1)/4*10)*W781)/SUM(V781:W781),"")</x:f>
      </x:c>
      <x:c r="K781" s="12" t="str">
        <x:f>IF(ISNUMBER(J781),(X781*J781+'Method'!$B$10*'Method'!$B$11)/(X781+'Method'!$B$10),"")</x:f>
      </x:c>
      <x:c r="L781" s="10" t="str">
        <x:f>IF(ISNUMBER(J781),COUNTIFS($J$7:$J$1929,"&gt;"&amp;J781)+1,"")</x:f>
      </x:c>
      <x:c r="M781" s="9" t="str">
        <x:v>Review required</x:v>
      </x:c>
      <x:c r="N781" s="9" t="str">
        <x:v>Concentration not explicit on both saved identities</x:v>
      </x:c>
      <x:c r="O781" s="9" t="str">
        <x:v>https://www.parfumo.com/Perfumes/Serge_Lutens/Five_O_Clock_Au_Gingembre</x:v>
      </x:c>
      <x:c r="P781" s="9" t="str">
        <x:v>https://www.fragrantica.com/perfume/Serge-Lutens/Five-O-Clock-Au-Gingembre-2764.html</x:v>
      </x:c>
      <x:c r="Q781" s="9" t="str">
        <x:v>https://media.parfumo.com/perfumes/87/87a493-five-o-clock-au-gingembre-serge-lutens_1200.jpg?width=720&amp;aspect_ratio=1:1</x:v>
      </x:c>
      <x:c r="R781" s="9" t="str">
        <x:v>https://fimgs.net/mdimg/perfume-thumbs/375x500.2764.jpg</x:v>
      </x:c>
      <x:c r="S781" s="9" t="str">
        <x:v>Five o'clock au gingembre</x:v>
      </x:c>
      <x:c r="T781" s="11" t="str">
        <x:v>2008</x:v>
      </x:c>
      <x:c r="U781" s="10" t="n">
        <x:v>744</x:v>
      </x:c>
      <x:c r="V781" s="14" t="n">
        <x:f>IF(AND(ISNUMBER(G781),G781&gt;0),LOG10(G781)*'Method'!$B$8,"")</x:f>
        <x:v>3.555411217441488</x:v>
      </x:c>
      <x:c r="W781" s="14" t="n">
        <x:f>IF(AND(ISNUMBER(I781),I781&gt;0),LOG10(I781)*'Method'!$B$9,"")</x:f>
        <x:v>2.943760304697568</x:v>
      </x:c>
      <x:c r="X781" s="10" t="str">
        <x:f>IF(ISNUMBER(J781),SUM(G781,I781),"")</x:f>
      </x:c>
      <x:c r="Y781" s="10" t="str">
        <x:f>IF(ISNUMBER(K781),COUNTIFS($K$7:$K$1929,"&gt;"&amp;K781)+1,"")</x:f>
      </x:c>
      <x:c r="Z781" s="9" t="str"/>
      <x:c r="AA781" s="15" t="n">
        <x:v>46108</x:v>
      </x:c>
      <x:c r="AB781" s="9" t="str">
        <x:v>Unknown</x:v>
      </x:c>
    </x:row>
    <x:row r="782" ht="50" customHeight="1">
      <x:c r="A782" s="10" t="n">
        <x:f>IF(ISNUMBER(F782),RANK(F782,$F$7:$F$1929,0),"")</x:f>
        <x:v>735</x:v>
      </x:c>
      <x:c r="B782" s="9" t="str">
        <x:v>Xerjoff</x:v>
      </x:c>
      <x:c r="C782" s="9" t="str">
        <x:v>Comandante!</x:v>
      </x:c>
      <x:c r="D782" s="9" t="str">
        <x:v>Not recorded</x:v>
      </x:c>
      <x:c r="E782" s="11" t="n">
        <x:v>2012</x:v>
      </x:c>
      <x:c r="F782" s="13" t="n">
        <x:v>7.9</x:v>
      </x:c>
      <x:c r="G782" s="10" t="n">
        <x:v>917</x:v>
      </x:c>
      <x:c r="H782" s="12" t="n">
        <x:v>4.11</x:v>
      </x:c>
      <x:c r="I782" s="10" t="n">
        <x:v>1223</x:v>
      </x:c>
      <x:c r="J782" s="12" t="str">
        <x:f>IF(AND(M782="URL identity aligns",ISNUMBER(F782),ISNUMBER(H782),G782&gt;0,I782&gt;0,SUM(V782:W782)&gt;0),(F782*V782+((H782-1)/4*10)*W782)/SUM(V782:W782),"")</x:f>
      </x:c>
      <x:c r="K782" s="12" t="str">
        <x:f>IF(ISNUMBER(J782),(X782*J782+'Method'!$B$10*'Method'!$B$11)/(X782+'Method'!$B$10),"")</x:f>
      </x:c>
      <x:c r="L782" s="10" t="str">
        <x:f>IF(ISNUMBER(J782),COUNTIFS($J$7:$J$1929,"&gt;"&amp;J782)+1,"")</x:f>
      </x:c>
      <x:c r="M782" s="9" t="str">
        <x:v>Review required</x:v>
      </x:c>
      <x:c r="N782" s="9" t="str">
        <x:v>Concentration not explicit on both saved identities</x:v>
      </x:c>
      <x:c r="O782" s="9" t="str">
        <x:v>https://www.parfumo.com/Perfumes/Xerjoff/comandante</x:v>
      </x:c>
      <x:c r="P782" s="9" t="str">
        <x:v>https://www.fragrantica.com/perfume/Xerjoff/Comandante-16448.html</x:v>
      </x:c>
      <x:c r="Q782" s="9" t="str">
        <x:v>https://media.parfumo.com/perfumes/59/59d8bb-comandante-xerjoff_1200.jpg?width=720&amp;aspect_ratio=1:1</x:v>
      </x:c>
      <x:c r="R782" s="9" t="str">
        <x:v>https://fimgs.net/mdimg/perfume-thumbs/375x500.16448.jpg</x:v>
      </x:c>
      <x:c r="S782" s="9" t="str">
        <x:v>Comandante!</x:v>
      </x:c>
      <x:c r="T782" s="11" t="str">
        <x:v>2012</x:v>
      </x:c>
      <x:c r="U782" s="10" t="n">
        <x:v>1453</x:v>
      </x:c>
      <x:c r="V782" s="14" t="n">
        <x:f>IF(AND(ISNUMBER(G782),G782&gt;0),LOG10(G782)*'Method'!$B$8,"")</x:f>
        <x:v>3.5548432028040238</x:v>
      </x:c>
      <x:c r="W782" s="14" t="n">
        <x:f>IF(AND(ISNUMBER(I782),I782&gt;0),LOG10(I782)*'Method'!$B$9,"")</x:f>
        <x:v>2.469941165629032</x:v>
      </x:c>
      <x:c r="X782" s="10" t="str">
        <x:f>IF(ISNUMBER(J782),SUM(G782,I782),"")</x:f>
      </x:c>
      <x:c r="Y782" s="10" t="str">
        <x:f>IF(ISNUMBER(K782),COUNTIFS($K$7:$K$1929,"&gt;"&amp;K782)+1,"")</x:f>
      </x:c>
      <x:c r="Z782" s="9" t="str"/>
      <x:c r="AA782" s="15" t="n">
        <x:v>46108</x:v>
      </x:c>
      <x:c r="AB782" s="9" t="str">
        <x:v>Unknown</x:v>
      </x:c>
    </x:row>
    <x:row r="783" ht="50" customHeight="1">
      <x:c r="A783" s="10" t="n">
        <x:f>IF(ISNUMBER(F783),RANK(F783,$F$7:$F$1929,0),"")</x:f>
        <x:v>735</x:v>
      </x:c>
      <x:c r="B783" s="9" t="str">
        <x:v>Guerlain</x:v>
      </x:c>
      <x:c r="C783" s="9" t="str">
        <x:v>Tobacco Honey</x:v>
      </x:c>
      <x:c r="D783" s="9" t="str">
        <x:v>Not recorded</x:v>
      </x:c>
      <x:c r="E783" s="11" t="n">
        <x:v>2023</x:v>
      </x:c>
      <x:c r="F783" s="13" t="n">
        <x:v>7.9</x:v>
      </x:c>
      <x:c r="G783" s="10" t="n">
        <x:v>908</x:v>
      </x:c>
      <x:c r="H783" s="12" t="n">
        <x:v>4.16</x:v>
      </x:c>
      <x:c r="I783" s="10" t="n">
        <x:v>2354</x:v>
      </x:c>
      <x:c r="J783" s="12" t="str">
        <x:f>IF(AND(M783="URL identity aligns",ISNUMBER(F783),ISNUMBER(H783),G783&gt;0,I783&gt;0,SUM(V783:W783)&gt;0),(F783*V783+((H783-1)/4*10)*W783)/SUM(V783:W783),"")</x:f>
      </x:c>
      <x:c r="K783" s="12" t="str">
        <x:f>IF(ISNUMBER(J783),(X783*J783+'Method'!$B$10*'Method'!$B$11)/(X783+'Method'!$B$10),"")</x:f>
      </x:c>
      <x:c r="L783" s="10" t="str">
        <x:f>IF(ISNUMBER(J783),COUNTIFS($J$7:$J$1929,"&gt;"&amp;J783)+1,"")</x:f>
      </x:c>
      <x:c r="M783" s="9" t="str">
        <x:v>Review required</x:v>
      </x:c>
      <x:c r="N783" s="9" t="str">
        <x:v>Concentration not explicit on both saved identities</x:v>
      </x:c>
      <x:c r="O783" s="9" t="str">
        <x:v>https://www.parfumo.com/Perfumes/Guerlain/tobacco-honey</x:v>
      </x:c>
      <x:c r="P783" s="9" t="str">
        <x:v>https://www.fragrantica.com/perfume/Guerlain/Tobacco-Honey-84518.html</x:v>
      </x:c>
      <x:c r="Q783" s="9" t="str">
        <x:v>https://media.parfumo.com/perfumes/d3/d34263-tobacco-honey-guerlain_1200.jpg?width=480&amp;aspect_ratio=1:1</x:v>
      </x:c>
      <x:c r="R783" s="9" t="str">
        <x:v>https://fimgs.net/mdimg/perfume-thumbs/375x500.84518.jpg</x:v>
      </x:c>
      <x:c r="S783" s="9" t="str">
        <x:v>Tobacco Honey</x:v>
      </x:c>
      <x:c r="T783" s="11" t="str">
        <x:v>2023</x:v>
      </x:c>
      <x:c r="U783" s="10" t="n">
        <x:v>643</x:v>
      </x:c>
      <x:c r="V783" s="14" t="n">
        <x:f>IF(AND(ISNUMBER(G783),G783&gt;0),LOG10(G783)*'Method'!$B$8,"")</x:f>
        <x:v>3.549703018225308</x:v>
      </x:c>
      <x:c r="W783" s="14" t="n">
        <x:f>IF(AND(ISNUMBER(I783),I783&gt;0),LOG10(I783)*'Method'!$B$9,"")</x:f>
        <x:v>2.6974451668059363</x:v>
      </x:c>
      <x:c r="X783" s="10" t="str">
        <x:f>IF(ISNUMBER(J783),SUM(G783,I783),"")</x:f>
      </x:c>
      <x:c r="Y783" s="10" t="str">
        <x:f>IF(ISNUMBER(K783),COUNTIFS($K$7:$K$1929,"&gt;"&amp;K783)+1,"")</x:f>
      </x:c>
      <x:c r="Z783" s="9" t="str"/>
      <x:c r="AA783" s="15" t="n">
        <x:v>46108</x:v>
      </x:c>
      <x:c r="AB783" s="9" t="str">
        <x:v>Unknown</x:v>
      </x:c>
    </x:row>
    <x:row r="784" ht="50" customHeight="1">
      <x:c r="A784" s="10" t="n">
        <x:f>IF(ISNUMBER(F784),RANK(F784,$F$7:$F$1929,0),"")</x:f>
        <x:v>735</x:v>
      </x:c>
      <x:c r="B784" s="9" t="str">
        <x:v>Initio</x:v>
      </x:c>
      <x:c r="C784" s="9" t="str">
        <x:v>Narcotic Delight</x:v>
      </x:c>
      <x:c r="D784" s="9" t="str">
        <x:v>Parfum</x:v>
      </x:c>
      <x:c r="E784" s="11" t="n">
        <x:v>2024</x:v>
      </x:c>
      <x:c r="F784" s="13" t="n">
        <x:v>7.9</x:v>
      </x:c>
      <x:c r="G784" s="10" t="n">
        <x:v>889</x:v>
      </x:c>
      <x:c r="H784" s="12" t="n">
        <x:v>4.19</x:v>
      </x:c>
      <x:c r="I784" s="10" t="n">
        <x:v>3001</x:v>
      </x:c>
      <x:c r="J784" s="12" t="str">
        <x:f>IF(AND(M784="URL identity aligns",ISNUMBER(F784),ISNUMBER(H784),G784&gt;0,I784&gt;0,SUM(V784:W784)&gt;0),(F784*V784+((H784-1)/4*10)*W784)/SUM(V784:W784),"")</x:f>
      </x:c>
      <x:c r="K784" s="12" t="str">
        <x:f>IF(ISNUMBER(J784),(X784*J784+'Method'!$B$10*'Method'!$B$11)/(X784+'Method'!$B$10),"")</x:f>
      </x:c>
      <x:c r="L784" s="10" t="str">
        <x:f>IF(ISNUMBER(J784),COUNTIFS($J$7:$J$1929,"&gt;"&amp;J784)+1,"")</x:f>
      </x:c>
      <x:c r="M784" s="9" t="str">
        <x:v>Review required</x:v>
      </x:c>
      <x:c r="N784" s="9" t="str">
        <x:v>Concentration not explicit on both saved identities</x:v>
      </x:c>
      <x:c r="O784" s="9" t="str">
        <x:v>https://www.parfumo.com/Perfumes/Initio/narcotic-delight</x:v>
      </x:c>
      <x:c r="P784" s="9" t="str">
        <x:v>https://www.fragrantica.com/perfume/Initio-Parfums-Prives/Narcotic-Delight-89368.html</x:v>
      </x:c>
      <x:c r="Q784" s="9" t="str">
        <x:v>https://media.parfumo.com/perfumes/88/88a17f-narcotic-delight-initio_1200.jpg?width=720&amp;aspect_ratio=1:1</x:v>
      </x:c>
      <x:c r="R784" s="9" t="str">
        <x:v>https://fimgs.net/mdimg/perfume-thumbs/375x500.89368.jpg</x:v>
      </x:c>
      <x:c r="S784" s="9" t="str">
        <x:v>Narcotic Delight</x:v>
      </x:c>
      <x:c r="T784" s="11" t="str">
        <x:v>2024</x:v>
      </x:c>
      <x:c r="U784" s="10" t="n">
        <x:v>829</x:v>
      </x:c>
      <x:c r="V784" s="14" t="n">
        <x:f>IF(AND(ISNUMBER(G784),G784&gt;0),LOG10(G784)*'Method'!$B$8,"")</x:f>
        <x:v>3.5386821131642523</x:v>
      </x:c>
      <x:c r="W784" s="14" t="n">
        <x:f>IF(AND(ISNUMBER(I784),I784&gt;0),LOG10(I784)*'Method'!$B$9,"")</x:f>
        <x:v>2.78181279633988</x:v>
      </x:c>
      <x:c r="X784" s="10" t="str">
        <x:f>IF(ISNUMBER(J784),SUM(G784,I784),"")</x:f>
      </x:c>
      <x:c r="Y784" s="10" t="str">
        <x:f>IF(ISNUMBER(K784),COUNTIFS($K$7:$K$1929,"&gt;"&amp;K784)+1,"")</x:f>
      </x:c>
      <x:c r="Z784" s="9" t="str"/>
      <x:c r="AA784" s="15" t="n">
        <x:v>46108</x:v>
      </x:c>
      <x:c r="AB784" s="9" t="str">
        <x:v>Unknown</x:v>
      </x:c>
    </x:row>
    <x:row r="785" ht="50" customHeight="1">
      <x:c r="A785" s="10" t="n">
        <x:f>IF(ISNUMBER(F785),RANK(F785,$F$7:$F$1929,0),"")</x:f>
        <x:v>735</x:v>
      </x:c>
      <x:c r="B785" s="9" t="str">
        <x:v>Parfums de Marly</x:v>
      </x:c>
      <x:c r="C785" s="9" t="str">
        <x:v>Pegasus Exclusif</x:v>
      </x:c>
      <x:c r="D785" s="9" t="str">
        <x:v>Parfum</x:v>
      </x:c>
      <x:c r="E785" s="11" t="n">
        <x:v>2020</x:v>
      </x:c>
      <x:c r="F785" s="13" t="n">
        <x:v>7.9</x:v>
      </x:c>
      <x:c r="G785" s="10" t="n">
        <x:v>834</x:v>
      </x:c>
      <x:c r="H785" s="12" t="n">
        <x:v>4.26</x:v>
      </x:c>
      <x:c r="I785" s="10" t="n">
        <x:v>2062</x:v>
      </x:c>
      <x:c r="J785" s="12" t="str">
        <x:f>IF(AND(M785="URL identity aligns",ISNUMBER(F785),ISNUMBER(H785),G785&gt;0,I785&gt;0,SUM(V785:W785)&gt;0),(F785*V785+((H785-1)/4*10)*W785)/SUM(V785:W785),"")</x:f>
      </x:c>
      <x:c r="K785" s="12" t="str">
        <x:f>IF(ISNUMBER(J785),(X785*J785+'Method'!$B$10*'Method'!$B$11)/(X785+'Method'!$B$10),"")</x:f>
      </x:c>
      <x:c r="L785" s="10" t="str">
        <x:f>IF(ISNUMBER(J785),COUNTIFS($J$7:$J$1929,"&gt;"&amp;J785)+1,"")</x:f>
      </x:c>
      <x:c r="M785" s="9" t="str">
        <x:v>Review required</x:v>
      </x:c>
      <x:c r="N785" s="9" t="str">
        <x:v>Concentration not explicit on both saved identities</x:v>
      </x:c>
      <x:c r="O785" s="9" t="str">
        <x:v>https://www.parfumo.com/Perfumes/Parfums_de_Marly/pegasus-exclusif</x:v>
      </x:c>
      <x:c r="P785" s="9" t="str">
        <x:v>https://www.fragrantica.com/perfume/Parfums-de-Marly/Pegasus-Exclusif-63100.html</x:v>
      </x:c>
      <x:c r="Q785" s="9" t="str">
        <x:v>https://media.parfumo.com/perfumes/b1/b1778c-pegasus-exclusif-parfums-de-marly_1200.jpg?width=720&amp;aspect_ratio=1:1</x:v>
      </x:c>
      <x:c r="R785" s="9" t="str">
        <x:v>https://fimgs.net/mdimg/perfume-thumbs/375x500.63100.jpg</x:v>
      </x:c>
      <x:c r="S785" s="9" t="str">
        <x:v>Pegasus Exclusif</x:v>
      </x:c>
      <x:c r="T785" s="11" t="str">
        <x:v>2020</x:v>
      </x:c>
      <x:c r="U785" s="10" t="n">
        <x:v>467</x:v>
      </x:c>
      <x:c r="V785" s="14" t="n">
        <x:f>IF(AND(ISNUMBER(G785),G785&gt;0),LOG10(G785)*'Method'!$B$8,"")</x:f>
        <x:v>3.505399260765288</x:v>
      </x:c>
      <x:c r="W785" s="14" t="n">
        <x:f>IF(AND(ISNUMBER(I785),I785&gt;0),LOG10(I785)*'Method'!$B$9,"")</x:f>
        <x:v>2.6514309287580002</x:v>
      </x:c>
      <x:c r="X785" s="10" t="str">
        <x:f>IF(ISNUMBER(J785),SUM(G785,I785),"")</x:f>
      </x:c>
      <x:c r="Y785" s="10" t="str">
        <x:f>IF(ISNUMBER(K785),COUNTIFS($K$7:$K$1929,"&gt;"&amp;K785)+1,"")</x:f>
      </x:c>
      <x:c r="Z785" s="9" t="str"/>
      <x:c r="AA785" s="15" t="n">
        <x:v>46108</x:v>
      </x:c>
      <x:c r="AB785" s="9" t="str">
        <x:v>Unknown</x:v>
      </x:c>
    </x:row>
    <x:row r="786" ht="50" customHeight="1">
      <x:c r="A786" s="10" t="n">
        <x:f>IF(ISNUMBER(F786),RANK(F786,$F$7:$F$1929,0),"")</x:f>
        <x:v>735</x:v>
      </x:c>
      <x:c r="B786" s="9" t="str">
        <x:v>Mancera</x:v>
      </x:c>
      <x:c r="C786" s="9" t="str">
        <x:v>Intense Cedrat Boise</x:v>
      </x:c>
      <x:c r="D786" s="9" t="str">
        <x:v>Intense</x:v>
      </x:c>
      <x:c r="E786" s="11" t="n">
        <x:v>2021</x:v>
      </x:c>
      <x:c r="F786" s="13" t="n">
        <x:v>7.9</x:v>
      </x:c>
      <x:c r="G786" s="10" t="n">
        <x:v>807</x:v>
      </x:c>
      <x:c r="H786" s="12" t="n">
        <x:v>4.32</x:v>
      </x:c>
      <x:c r="I786" s="10" t="n">
        <x:v>3704</x:v>
      </x:c>
      <x:c r="J786" s="12" t="str">
        <x:f>IF(AND(M786="URL identity aligns",ISNUMBER(F786),ISNUMBER(H786),G786&gt;0,I786&gt;0,SUM(V786:W786)&gt;0),(F786*V786+((H786-1)/4*10)*W786)/SUM(V786:W786),"")</x:f>
      </x:c>
      <x:c r="K786" s="12" t="str">
        <x:f>IF(ISNUMBER(J786),(X786*J786+'Method'!$B$10*'Method'!$B$11)/(X786+'Method'!$B$10),"")</x:f>
      </x:c>
      <x:c r="L786" s="10" t="str">
        <x:f>IF(ISNUMBER(J786),COUNTIFS($J$7:$J$1929,"&gt;"&amp;J786)+1,"")</x:f>
      </x:c>
      <x:c r="M786" s="9" t="str">
        <x:v>Review required</x:v>
      </x:c>
      <x:c r="N786" s="9" t="str">
        <x:v>Concentration not explicit on both saved identities</x:v>
      </x:c>
      <x:c r="O786" s="9" t="str">
        <x:v>https://www.parfumo.com/Perfumes/Mancera/intense-cedrat-boise</x:v>
      </x:c>
      <x:c r="P786" s="9" t="str">
        <x:v>https://www.fragrantica.com/perfume/Mancera/Intense-Cedrat-Boise-72796.html</x:v>
      </x:c>
      <x:c r="Q786" s="9" t="str">
        <x:v>https://media.parfumo.com/perfumes/f9/f9d16d-intense-cedrat-boise-mancera_1200.jpg?width=720&amp;aspect_ratio=1:1</x:v>
      </x:c>
      <x:c r="R786" s="9" t="str">
        <x:v>https://fimgs.net/mdimg/perfume-thumbs/375x500.72796.jpg</x:v>
      </x:c>
      <x:c r="S786" s="9" t="str">
        <x:v>Intense Cedrat Boise</x:v>
      </x:c>
      <x:c r="T786" s="11" t="str">
        <x:v>2021</x:v>
      </x:c>
      <x:c r="U786" s="10" t="n">
        <x:v>1292</x:v>
      </x:c>
      <x:c r="V786" s="14" t="n">
        <x:f>IF(AND(ISNUMBER(G786),G786&gt;0),LOG10(G786)*'Method'!$B$8,"")</x:f>
        <x:v>3.488248241666484</x:v>
      </x:c>
      <x:c r="W786" s="14" t="n">
        <x:f>IF(AND(ISNUMBER(I786),I786&gt;0),LOG10(I786)*'Method'!$B$9,"")</x:f>
        <x:v>2.85493678240792</x:v>
      </x:c>
      <x:c r="X786" s="10" t="str">
        <x:f>IF(ISNUMBER(J786),SUM(G786,I786),"")</x:f>
      </x:c>
      <x:c r="Y786" s="10" t="str">
        <x:f>IF(ISNUMBER(K786),COUNTIFS($K$7:$K$1929,"&gt;"&amp;K786)+1,"")</x:f>
      </x:c>
      <x:c r="Z786" s="9" t="str"/>
      <x:c r="AA786" s="15" t="n">
        <x:v>46108</x:v>
      </x:c>
      <x:c r="AB786" s="9" t="str">
        <x:v>Unknown</x:v>
      </x:c>
    </x:row>
    <x:row r="787" ht="50" customHeight="1">
      <x:c r="A787" s="10" t="n">
        <x:f>IF(ISNUMBER(F787),RANK(F787,$F$7:$F$1929,0),"")</x:f>
        <x:v>735</x:v>
      </x:c>
      <x:c r="B787" s="9" t="str">
        <x:v>Nishane</x:v>
      </x:c>
      <x:c r="C787" s="9" t="str">
        <x:v>Ambra Calabria</x:v>
      </x:c>
      <x:c r="D787" s="9" t="str">
        <x:v>Not recorded</x:v>
      </x:c>
      <x:c r="E787" s="11" t="n">
        <x:v>2014</x:v>
      </x:c>
      <x:c r="F787" s="13" t="n">
        <x:v>7.9</x:v>
      </x:c>
      <x:c r="G787" s="10" t="n">
        <x:v>765</x:v>
      </x:c>
      <x:c r="H787" s="12" t="n">
        <x:v>4.12</x:v>
      </x:c>
      <x:c r="I787" s="10" t="n">
        <x:v>1385</x:v>
      </x:c>
      <x:c r="J787" s="12" t="str">
        <x:f>IF(AND(M787="URL identity aligns",ISNUMBER(F787),ISNUMBER(H787),G787&gt;0,I787&gt;0,SUM(V787:W787)&gt;0),(F787*V787+((H787-1)/4*10)*W787)/SUM(V787:W787),"")</x:f>
      </x:c>
      <x:c r="K787" s="12" t="str">
        <x:f>IF(ISNUMBER(J787),(X787*J787+'Method'!$B$10*'Method'!$B$11)/(X787+'Method'!$B$10),"")</x:f>
      </x:c>
      <x:c r="L787" s="10" t="str">
        <x:f>IF(ISNUMBER(J787),COUNTIFS($J$7:$J$1929,"&gt;"&amp;J787)+1,"")</x:f>
      </x:c>
      <x:c r="M787" s="9" t="str">
        <x:v>Review required</x:v>
      </x:c>
      <x:c r="N787" s="9" t="str">
        <x:v>Concentration not explicit on both saved identities</x:v>
      </x:c>
      <x:c r="O787" s="9" t="str">
        <x:v>https://www.parfumo.com/Perfumes/Nishane/Ambra_Calabria</x:v>
      </x:c>
      <x:c r="P787" s="9" t="str">
        <x:v>https://www.fragrantica.com/perfume/Nishane/Ambra-Calabria-30568.html</x:v>
      </x:c>
      <x:c r="Q787" s="9" t="str">
        <x:v>https://media.parfumo.com/perfumes/71/710e89-ambra-calabria-nishane_1200.jpg?width=720&amp;aspect_ratio=1:1</x:v>
      </x:c>
      <x:c r="R787" s="9" t="str">
        <x:v>https://fimgs.net/mdimg/perfume-thumbs/375x500.30568.jpg</x:v>
      </x:c>
      <x:c r="S787" s="9" t="str">
        <x:v>Ambra Calabria</x:v>
      </x:c>
      <x:c r="T787" s="11" t="str">
        <x:v>2014</x:v>
      </x:c>
      <x:c r="U787" s="10" t="n">
        <x:v>1118</x:v>
      </x:c>
      <x:c r="V787" s="14" t="n">
        <x:f>IF(AND(ISNUMBER(G787),G787&gt;0),LOG10(G787)*'Method'!$B$8,"")</x:f>
        <x:v>3.4603937221843437</x:v>
      </x:c>
      <x:c r="W787" s="14" t="n">
        <x:f>IF(AND(ISNUMBER(I787),I787&gt;0),LOG10(I787)*'Method'!$B$9,"")</x:f>
        <x:v>2.5131598187203763</x:v>
      </x:c>
      <x:c r="X787" s="10" t="str">
        <x:f>IF(ISNUMBER(J787),SUM(G787,I787),"")</x:f>
      </x:c>
      <x:c r="Y787" s="10" t="str">
        <x:f>IF(ISNUMBER(K787),COUNTIFS($K$7:$K$1929,"&gt;"&amp;K787)+1,"")</x:f>
      </x:c>
      <x:c r="Z787" s="9" t="str"/>
      <x:c r="AA787" s="15" t="n">
        <x:v>46108</x:v>
      </x:c>
      <x:c r="AB787" s="9" t="str">
        <x:v>Unknown</x:v>
      </x:c>
    </x:row>
    <x:row r="788" ht="50" customHeight="1">
      <x:c r="A788" s="10" t="n">
        <x:f>IF(ISNUMBER(F788),RANK(F788,$F$7:$F$1929,0),"")</x:f>
        <x:v>735</x:v>
      </x:c>
      <x:c r="B788" s="9" t="str">
        <x:v>Maison Francis Kurkdjian</x:v>
      </x:c>
      <x:c r="C788" s="9" t="str">
        <x:v>APOM Homme</x:v>
      </x:c>
      <x:c r="D788" s="9" t="str">
        <x:v>Not recorded</x:v>
      </x:c>
      <x:c r="E788" s="11" t="n">
        <x:v>2009</x:v>
      </x:c>
      <x:c r="F788" s="13" t="n">
        <x:v>7.9</x:v>
      </x:c>
      <x:c r="G788" s="10" t="n">
        <x:v>765</x:v>
      </x:c>
      <x:c r="H788" s="12" t="n">
        <x:v>4.18</x:v>
      </x:c>
      <x:c r="I788" s="10" t="n">
        <x:v>847</x:v>
      </x:c>
      <x:c r="J788" s="12" t="str">
        <x:f>IF(AND(M788="URL identity aligns",ISNUMBER(F788),ISNUMBER(H788),G788&gt;0,I788&gt;0,SUM(V788:W788)&gt;0),(F788*V788+((H788-1)/4*10)*W788)/SUM(V788:W788),"")</x:f>
      </x:c>
      <x:c r="K788" s="12" t="str">
        <x:f>IF(ISNUMBER(J788),(X788*J788+'Method'!$B$10*'Method'!$B$11)/(X788+'Method'!$B$10),"")</x:f>
      </x:c>
      <x:c r="L788" s="10" t="str">
        <x:f>IF(ISNUMBER(J788),COUNTIFS($J$7:$J$1929,"&gt;"&amp;J788)+1,"")</x:f>
      </x:c>
      <x:c r="M788" s="9" t="str">
        <x:v>Review required</x:v>
      </x:c>
      <x:c r="N788" s="9" t="str">
        <x:v>Product, variant, gender or year terms differ between URLs; Concentration not explicit on both saved identities</x:v>
      </x:c>
      <x:c r="O788" s="9" t="str">
        <x:v>https://www.parfumo.com/Perfumes/Maison_Francis_Kurkdjian/apom-homme</x:v>
      </x:c>
      <x:c r="P788" s="9" t="str">
        <x:v>https://www.fragrantica.com/perfume/Maison-Francis-Kurkdjian/APOM-Pour-Homme-6806.html</x:v>
      </x:c>
      <x:c r="Q788" s="9" t="str">
        <x:v>https://media.parfumo.com/perfumes/47/47e971-apom-homme-maison-francis-kurkdjian_1200.jpg?width=720&amp;aspect_ratio=1:1</x:v>
      </x:c>
      <x:c r="R788" s="9" t="str">
        <x:v>https://fimgs.net/mdimg/perfume-thumbs/375x500.6806.jpg</x:v>
      </x:c>
      <x:c r="S788" s="9" t="str">
        <x:v>APOM Homme</x:v>
      </x:c>
      <x:c r="T788" s="11" t="str">
        <x:v>2009</x:v>
      </x:c>
      <x:c r="U788" s="10" t="n">
        <x:v>1478</x:v>
      </x:c>
      <x:c r="V788" s="14" t="n">
        <x:f>IF(AND(ISNUMBER(G788),G788&gt;0),LOG10(G788)*'Method'!$B$8,"")</x:f>
        <x:v>3.4603937221843437</x:v>
      </x:c>
      <x:c r="W788" s="14" t="n">
        <x:f>IF(AND(ISNUMBER(I788),I788&gt;0),LOG10(I788)*'Method'!$B$9,"")</x:f>
        <x:v>2.342306728264568</x:v>
      </x:c>
      <x:c r="X788" s="10" t="str">
        <x:f>IF(ISNUMBER(J788),SUM(G788,I788),"")</x:f>
      </x:c>
      <x:c r="Y788" s="10" t="str">
        <x:f>IF(ISNUMBER(K788),COUNTIFS($K$7:$K$1929,"&gt;"&amp;K788)+1,"")</x:f>
      </x:c>
      <x:c r="Z788" s="9" t="str"/>
      <x:c r="AA788" s="15" t="n">
        <x:v>46108</x:v>
      </x:c>
      <x:c r="AB788" s="9" t="str">
        <x:v>Unknown</x:v>
      </x:c>
    </x:row>
    <x:row r="789" ht="50" customHeight="1">
      <x:c r="A789" s="10" t="n">
        <x:f>IF(ISNUMBER(F789),RANK(F789,$F$7:$F$1929,0),"")</x:f>
        <x:v>735</x:v>
      </x:c>
      <x:c r="B789" s="9" t="str">
        <x:v>Louis Vuitton</x:v>
      </x:c>
      <x:c r="C789" s="9" t="str">
        <x:v>Sur la Route</x:v>
      </x:c>
      <x:c r="D789" s="9" t="str">
        <x:v>Not recorded</x:v>
      </x:c>
      <x:c r="E789" s="11" t="n">
        <x:v>2018</x:v>
      </x:c>
      <x:c r="F789" s="13" t="n">
        <x:v>7.9</x:v>
      </x:c>
      <x:c r="G789" s="10" t="n">
        <x:v>755</x:v>
      </x:c>
      <x:c r="H789" s="12" t="n">
        <x:v>4.36</x:v>
      </x:c>
      <x:c r="I789" s="10" t="n">
        <x:v>845</x:v>
      </x:c>
      <x:c r="J789" s="12" t="str">
        <x:f>IF(AND(M789="URL identity aligns",ISNUMBER(F789),ISNUMBER(H789),G789&gt;0,I789&gt;0,SUM(V789:W789)&gt;0),(F789*V789+((H789-1)/4*10)*W789)/SUM(V789:W789),"")</x:f>
      </x:c>
      <x:c r="K789" s="12" t="str">
        <x:f>IF(ISNUMBER(J789),(X789*J789+'Method'!$B$10*'Method'!$B$11)/(X789+'Method'!$B$10),"")</x:f>
      </x:c>
      <x:c r="L789" s="10" t="str">
        <x:f>IF(ISNUMBER(J789),COUNTIFS($J$7:$J$1929,"&gt;"&amp;J789)+1,"")</x:f>
      </x:c>
      <x:c r="M789" s="9" t="str">
        <x:v>Review required</x:v>
      </x:c>
      <x:c r="N789" s="9" t="str">
        <x:v>Product, variant, gender or year terms differ between URLs; Concentration not explicit on both saved identities</x:v>
      </x:c>
      <x:c r="O789" s="9" t="str">
        <x:v>https://www.parfumo.com/Perfumes/Louis_Vuitton/Sur_la_Route_2018</x:v>
      </x:c>
      <x:c r="P789" s="9" t="str">
        <x:v>https://www.fragrantica.com/perfume/Louis-Vuitton/Sur-la-Route-49754.html</x:v>
      </x:c>
      <x:c r="Q789" s="9" t="str">
        <x:v>https://media.parfumo.com/perfumes/3f/3f7c50-sur-la-route-louis-vuitton_1200.jpg?width=720&amp;aspect_ratio=1:1</x:v>
      </x:c>
      <x:c r="R789" s="9" t="str">
        <x:v>https://fimgs.net/mdimg/perfume-thumbs/375x500.49754.jpg</x:v>
      </x:c>
      <x:c r="S789" s="9" t="str">
        <x:v>Sur la Route</x:v>
      </x:c>
      <x:c r="T789" s="11" t="str">
        <x:v>2018</x:v>
      </x:c>
      <x:c r="U789" s="10" t="n">
        <x:v>225</x:v>
      </x:c>
      <x:c r="V789" s="14" t="n">
        <x:f>IF(AND(ISNUMBER(G789),G789&gt;0),LOG10(G789)*'Method'!$B$8,"")</x:f>
        <x:v>3.4535363419550276</x:v>
      </x:c>
      <x:c r="W789" s="14" t="n">
        <x:f>IF(AND(ISNUMBER(I789),I789&gt;0),LOG10(I789)*'Method'!$B$9,"")</x:f>
        <x:v>2.341485367159752</x:v>
      </x:c>
      <x:c r="X789" s="10" t="str">
        <x:f>IF(ISNUMBER(J789),SUM(G789,I789),"")</x:f>
      </x:c>
      <x:c r="Y789" s="10" t="str">
        <x:f>IF(ISNUMBER(K789),COUNTIFS($K$7:$K$1929,"&gt;"&amp;K789)+1,"")</x:f>
      </x:c>
      <x:c r="Z789" s="9" t="str"/>
      <x:c r="AA789" s="15" t="n">
        <x:v>46108</x:v>
      </x:c>
      <x:c r="AB789" s="9" t="str">
        <x:v>Unknown</x:v>
      </x:c>
    </x:row>
    <x:row r="790" ht="50" customHeight="1">
      <x:c r="A790" s="10" t="n">
        <x:f>IF(ISNUMBER(F790),RANK(F790,$F$7:$F$1929,0),"")</x:f>
        <x:v>735</x:v>
      </x:c>
      <x:c r="B790" s="9" t="str">
        <x:v>Tiziana Terenzi</x:v>
      </x:c>
      <x:c r="C790" s="9" t="str">
        <x:v>Orion</x:v>
      </x:c>
      <x:c r="D790" s="9" t="str">
        <x:v>Extrait de Parfum</x:v>
      </x:c>
      <x:c r="E790" s="11" t="n">
        <x:v>2015</x:v>
      </x:c>
      <x:c r="F790" s="13" t="n">
        <x:v>7.9</x:v>
      </x:c>
      <x:c r="G790" s="10" t="n">
        <x:v>748</x:v>
      </x:c>
      <x:c r="H790" s="12" t="n">
        <x:v>4.1</x:v>
      </x:c>
      <x:c r="I790" s="10" t="n">
        <x:v>1617</x:v>
      </x:c>
      <x:c r="J790" s="12" t="str">
        <x:f>IF(AND(M790="URL identity aligns",ISNUMBER(F790),ISNUMBER(H790),G790&gt;0,I790&gt;0,SUM(V790:W790)&gt;0),(F790*V790+((H790-1)/4*10)*W790)/SUM(V790:W790),"")</x:f>
      </x:c>
      <x:c r="K790" s="12" t="str">
        <x:f>IF(ISNUMBER(J790),(X790*J790+'Method'!$B$10*'Method'!$B$11)/(X790+'Method'!$B$10),"")</x:f>
      </x:c>
      <x:c r="L790" s="10" t="str">
        <x:f>IF(ISNUMBER(J790),COUNTIFS($J$7:$J$1929,"&gt;"&amp;J790)+1,"")</x:f>
      </x:c>
      <x:c r="M790" s="9" t="str">
        <x:v>Review required</x:v>
      </x:c>
      <x:c r="N790" s="9" t="str">
        <x:v>Concentration not explicit on both saved identities</x:v>
      </x:c>
      <x:c r="O790" s="9" t="str">
        <x:v>https://www.parfumo.com/Perfumes/Tiziana_Terenzi/orion-extrait-de-parfum</x:v>
      </x:c>
      <x:c r="P790" s="9" t="str">
        <x:v>https://www.fragrantica.com/perfume/Tiziana-Terenzi/Orion-32170.html</x:v>
      </x:c>
      <x:c r="Q790" s="9" t="str">
        <x:v>https://media.parfumo.com/perfumes/4c/4c930f-orion-extrait-de-parfum-tiziana-terenzi_1200.jpg?width=720&amp;aspect_ratio=1:1</x:v>
      </x:c>
      <x:c r="R790" s="9" t="str">
        <x:v>https://fimgs.net/mdimg/perfume-thumbs/375x500.32170.jpg</x:v>
      </x:c>
      <x:c r="S790" s="9" t="str">
        <x:v>Orion</x:v>
      </x:c>
      <x:c r="T790" s="11" t="str">
        <x:v>2015</x:v>
      </x:c>
      <x:c r="U790" s="10" t="n">
        <x:v>1289</x:v>
      </x:c>
      <x:c r="V790" s="14" t="n">
        <x:f>IF(AND(ISNUMBER(G790),G790&gt;0),LOG10(G790)*'Method'!$B$8,"")</x:f>
        <x:v>3.448681917437352</x:v>
      </x:c>
      <x:c r="W790" s="14" t="n">
        <x:f>IF(AND(ISNUMBER(I790),I790&gt;0),LOG10(I790)*'Method'!$B$9,"")</x:f>
        <x:v>2.56696801592512</x:v>
      </x:c>
      <x:c r="X790" s="10" t="str">
        <x:f>IF(ISNUMBER(J790),SUM(G790,I790),"")</x:f>
      </x:c>
      <x:c r="Y790" s="10" t="str">
        <x:f>IF(ISNUMBER(K790),COUNTIFS($K$7:$K$1929,"&gt;"&amp;K790)+1,"")</x:f>
      </x:c>
      <x:c r="Z790" s="9" t="str"/>
      <x:c r="AA790" s="15" t="n">
        <x:v>46108</x:v>
      </x:c>
      <x:c r="AB790" s="9" t="str">
        <x:v>Unknown</x:v>
      </x:c>
    </x:row>
    <x:row r="791" ht="50" customHeight="1">
      <x:c r="A791" s="10" t="n">
        <x:f>IF(ISNUMBER(F791),RANK(F791,$F$7:$F$1929,0),"")</x:f>
        <x:v>735</x:v>
      </x:c>
      <x:c r="B791" s="9" t="str">
        <x:v>Editions de Parfums Frédéric Malle</x:v>
      </x:c>
      <x:c r="C791" s="9" t="str">
        <x:v>L'Eau d'Hiver</x:v>
      </x:c>
      <x:c r="D791" s="9" t="str">
        <x:v>Parfum</x:v>
      </x:c>
      <x:c r="E791" s="11" t="n">
        <x:v>2003</x:v>
      </x:c>
      <x:c r="F791" s="13" t="n">
        <x:v>7.9</x:v>
      </x:c>
      <x:c r="G791" s="10" t="n">
        <x:v>677</x:v>
      </x:c>
      <x:c r="H791" s="12" t="n">
        <x:v>4.22</x:v>
      </x:c>
      <x:c r="I791" s="10" t="n">
        <x:v>3926</x:v>
      </x:c>
      <x:c r="J791" s="12" t="str">
        <x:f>IF(AND(M791="URL identity aligns",ISNUMBER(F791),ISNUMBER(H791),G791&gt;0,I791&gt;0,SUM(V791:W791)&gt;0),(F791*V791+((H791-1)/4*10)*W791)/SUM(V791:W791),"")</x:f>
      </x:c>
      <x:c r="K791" s="12" t="str">
        <x:f>IF(ISNUMBER(J791),(X791*J791+'Method'!$B$10*'Method'!$B$11)/(X791+'Method'!$B$10),"")</x:f>
      </x:c>
      <x:c r="L791" s="10" t="str">
        <x:f>IF(ISNUMBER(J791),COUNTIFS($J$7:$J$1929,"&gt;"&amp;J791)+1,"")</x:f>
      </x:c>
      <x:c r="M791" s="9" t="str">
        <x:v>Review required</x:v>
      </x:c>
      <x:c r="N791" s="9" t="str">
        <x:v>Brand differs between product URLs; Export brand differs from Parfumo URL; Concentration not explicit on both saved identities</x:v>
      </x:c>
      <x:c r="O791" s="9" t="str">
        <x:v>https://www.parfumo.com/Perfumes/Editions_de_Parfum_Frederic_Malle/L_Eau_d_Hiver</x:v>
      </x:c>
      <x:c r="P791" s="9" t="str">
        <x:v>https://www.fragrantica.com/perfume/Frederic-Malle/L-Eau-d-Hiver-2797.html</x:v>
      </x:c>
      <x:c r="Q791" s="9" t="str">
        <x:v>https://media.parfumo.com/perfumes/30/303467-l-eau-d-hiver-editions-de-parfums-frederic-malle_1200.jpg?width=720&amp;aspect_ratio=1:1</x:v>
      </x:c>
      <x:c r="R791" s="9" t="str">
        <x:v>https://fimgs.net/mdimg/perfume-thumbs/375x500.2797.jpg?t=1772749572</x:v>
      </x:c>
      <x:c r="S791" s="9" t="str">
        <x:v>L'Eau d'Hiver</x:v>
      </x:c>
      <x:c r="T791" s="11" t="str">
        <x:v>2003</x:v>
      </x:c>
      <x:c r="U791" s="10" t="n">
        <x:v>1389</x:v>
      </x:c>
      <x:c r="V791" s="14" t="n">
        <x:f>IF(AND(ISNUMBER(G791),G791&gt;0),LOG10(G791)*'Method'!$B$8,"")</x:f>
        <x:v>3.3967064024221676</x:v>
      </x:c>
      <x:c r="W791" s="14" t="n">
        <x:f>IF(AND(ISNUMBER(I791),I791&gt;0),LOG10(I791)*'Method'!$B$9,"")</x:f>
        <x:v>2.875160236211192</x:v>
      </x:c>
      <x:c r="X791" s="10" t="str">
        <x:f>IF(ISNUMBER(J791),SUM(G791,I791),"")</x:f>
      </x:c>
      <x:c r="Y791" s="10" t="str">
        <x:f>IF(ISNUMBER(K791),COUNTIFS($K$7:$K$1929,"&gt;"&amp;K791)+1,"")</x:f>
      </x:c>
      <x:c r="Z791" s="9" t="str"/>
      <x:c r="AA791" s="15" t="n">
        <x:v>46108</x:v>
      </x:c>
      <x:c r="AB791" s="9" t="str">
        <x:v>Unknown</x:v>
      </x:c>
    </x:row>
    <x:row r="792" ht="50" customHeight="1">
      <x:c r="A792" s="10" t="n">
        <x:f>IF(ISNUMBER(F792),RANK(F792,$F$7:$F$1929,0),"")</x:f>
        <x:v>735</x:v>
      </x:c>
      <x:c r="B792" s="9" t="str">
        <x:v>Kilian</x:v>
      </x:c>
      <x:c r="C792" s="9" t="str">
        <x:v>Rolling in Love</x:v>
      </x:c>
      <x:c r="D792" s="9" t="str">
        <x:v>Not recorded</x:v>
      </x:c>
      <x:c r="E792" s="11" t="n">
        <x:v>2019</x:v>
      </x:c>
      <x:c r="F792" s="13" t="n">
        <x:v>7.9</x:v>
      </x:c>
      <x:c r="G792" s="10" t="n">
        <x:v>675</x:v>
      </x:c>
      <x:c r="H792" s="12" t="n">
        <x:v>4.02</x:v>
      </x:c>
      <x:c r="I792" s="10" t="n">
        <x:v>4436</x:v>
      </x:c>
      <x:c r="J792" s="12" t="str">
        <x:f>IF(AND(M792="URL identity aligns",ISNUMBER(F792),ISNUMBER(H792),G792&gt;0,I792&gt;0,SUM(V792:W792)&gt;0),(F792*V792+((H792-1)/4*10)*W792)/SUM(V792:W792),"")</x:f>
      </x:c>
      <x:c r="K792" s="12" t="str">
        <x:f>IF(ISNUMBER(J792),(X792*J792+'Method'!$B$10*'Method'!$B$11)/(X792+'Method'!$B$10),"")</x:f>
      </x:c>
      <x:c r="L792" s="10" t="str">
        <x:f>IF(ISNUMBER(J792),COUNTIFS($J$7:$J$1929,"&gt;"&amp;J792)+1,"")</x:f>
      </x:c>
      <x:c r="M792" s="9" t="str">
        <x:v>Review required</x:v>
      </x:c>
      <x:c r="N792" s="9" t="str">
        <x:v>Concentration not explicit on both saved identities</x:v>
      </x:c>
      <x:c r="O792" s="9" t="str">
        <x:v>https://www.parfumo.com/Perfumes/Kilian/rolling-in-love</x:v>
      </x:c>
      <x:c r="P792" s="9" t="str">
        <x:v>https://www.fragrantica.com/perfume/By-Kilian/Rolling-in-Love-56402.html</x:v>
      </x:c>
      <x:c r="Q792" s="9" t="str">
        <x:v>https://media.parfumo.com/perfumes/6d/6d24be-rolling-in-love-kilian_1200.jpg?width=720&amp;aspect_ratio=1:1</x:v>
      </x:c>
      <x:c r="R792" s="9" t="str">
        <x:v>https://fimgs.net/mdimg/perfume-thumbs/375x500.56402.jpg</x:v>
      </x:c>
      <x:c r="S792" s="9" t="str">
        <x:v>Rolling in Love</x:v>
      </x:c>
      <x:c r="T792" s="11" t="str">
        <x:v>2019</x:v>
      </x:c>
      <x:c r="U792" s="10" t="n">
        <x:v>1748</x:v>
      </x:c>
      <x:c r="V792" s="14" t="n">
        <x:f>IF(AND(ISNUMBER(G792),G792&gt;0),LOG10(G792)*'Method'!$B$8,"")</x:f>
        <x:v>3.395164527397224</x:v>
      </x:c>
      <x:c r="W792" s="14" t="n">
        <x:f>IF(AND(ISNUMBER(I792),I792&gt;0),LOG10(I792)*'Method'!$B$9,"")</x:f>
        <x:v>2.917593229981696</x:v>
      </x:c>
      <x:c r="X792" s="10" t="str">
        <x:f>IF(ISNUMBER(J792),SUM(G792,I792),"")</x:f>
      </x:c>
      <x:c r="Y792" s="10" t="str">
        <x:f>IF(ISNUMBER(K792),COUNTIFS($K$7:$K$1929,"&gt;"&amp;K792)+1,"")</x:f>
      </x:c>
      <x:c r="Z792" s="9" t="str"/>
      <x:c r="AA792" s="15" t="n">
        <x:v>46108</x:v>
      </x:c>
      <x:c r="AB792" s="9" t="str">
        <x:v>Unknown</x:v>
      </x:c>
    </x:row>
    <x:row r="793" ht="50" customHeight="1">
      <x:c r="A793" s="10" t="n">
        <x:f>IF(ISNUMBER(F793),RANK(F793,$F$7:$F$1929,0),"")</x:f>
        <x:v>735</x:v>
      </x:c>
      <x:c r="B793" s="9" t="str">
        <x:v>Nishane</x:v>
      </x:c>
      <x:c r="C793" s="9" t="str">
        <x:v>Sultan Vetiver</x:v>
      </x:c>
      <x:c r="D793" s="9" t="str">
        <x:v>Not recorded</x:v>
      </x:c>
      <x:c r="E793" s="11" t="n">
        <x:v>2014</x:v>
      </x:c>
      <x:c r="F793" s="13" t="n">
        <x:v>7.9</x:v>
      </x:c>
      <x:c r="G793" s="10" t="n">
        <x:v>626</x:v>
      </x:c>
      <x:c r="H793" s="12" t="n">
        <x:v>4.05</x:v>
      </x:c>
      <x:c r="I793" s="10" t="n">
        <x:v>1507</x:v>
      </x:c>
      <x:c r="J793" s="12" t="str">
        <x:f>IF(AND(M793="URL identity aligns",ISNUMBER(F793),ISNUMBER(H793),G793&gt;0,I793&gt;0,SUM(V793:W793)&gt;0),(F793*V793+((H793-1)/4*10)*W793)/SUM(V793:W793),"")</x:f>
      </x:c>
      <x:c r="K793" s="12" t="str">
        <x:f>IF(ISNUMBER(J793),(X793*J793+'Method'!$B$10*'Method'!$B$11)/(X793+'Method'!$B$10),"")</x:f>
      </x:c>
      <x:c r="L793" s="10" t="str">
        <x:f>IF(ISNUMBER(J793),COUNTIFS($J$7:$J$1929,"&gt;"&amp;J793)+1,"")</x:f>
      </x:c>
      <x:c r="M793" s="9" t="str">
        <x:v>Review required</x:v>
      </x:c>
      <x:c r="N793" s="9" t="str">
        <x:v>Concentration not explicit on both saved identities</x:v>
      </x:c>
      <x:c r="O793" s="9" t="str">
        <x:v>https://www.parfumo.com/Perfumes/Nishane/Sultan_Vetiver</x:v>
      </x:c>
      <x:c r="P793" s="9" t="str">
        <x:v>https://www.fragrantica.com/perfume/Nishane/Sultan-Vetiver-30574.html</x:v>
      </x:c>
      <x:c r="Q793" s="9" t="str">
        <x:v>https://media.parfumo.com/perfumes/6e/6efc80-sultan-vetiver-nishane_1200.jpg?width=720&amp;aspect_ratio=1:1</x:v>
      </x:c>
      <x:c r="R793" s="9" t="str">
        <x:v>https://fimgs.net/mdimg/perfume-thumbs/375x500.30574.jpg</x:v>
      </x:c>
      <x:c r="S793" s="9" t="str">
        <x:v>Sultan Vetiver</x:v>
      </x:c>
      <x:c r="T793" s="11" t="str">
        <x:v>2014</x:v>
      </x:c>
      <x:c r="U793" s="10" t="n">
        <x:v>458</x:v>
      </x:c>
      <x:c r="V793" s="14" t="n">
        <x:f>IF(AND(ISNUMBER(G793),G793&gt;0),LOG10(G793)*'Method'!$B$8,"")</x:f>
        <x:v>3.3558891998525158</x:v>
      </x:c>
      <x:c r="W793" s="14" t="n">
        <x:f>IF(AND(ISNUMBER(I793),I793&gt;0),LOG10(I793)*'Method'!$B$9,"")</x:f>
        <x:v>2.542490601851704</x:v>
      </x:c>
      <x:c r="X793" s="10" t="str">
        <x:f>IF(ISNUMBER(J793),SUM(G793,I793),"")</x:f>
      </x:c>
      <x:c r="Y793" s="10" t="str">
        <x:f>IF(ISNUMBER(K793),COUNTIFS($K$7:$K$1929,"&gt;"&amp;K793)+1,"")</x:f>
      </x:c>
      <x:c r="Z793" s="9" t="str"/>
      <x:c r="AA793" s="15" t="n">
        <x:v>46108</x:v>
      </x:c>
      <x:c r="AB793" s="9" t="str">
        <x:v>Unknown</x:v>
      </x:c>
    </x:row>
    <x:row r="794" ht="50" customHeight="1">
      <x:c r="A794" s="10" t="n">
        <x:f>IF(ISNUMBER(F794),RANK(F794,$F$7:$F$1929,0),"")</x:f>
        <x:v>735</x:v>
      </x:c>
      <x:c r="B794" s="9" t="str">
        <x:v>Editions de Parfums Frédéric Malle</x:v>
      </x:c>
      <x:c r="C794" s="9" t="str">
        <x:v>Vétiver Extraordinaire</x:v>
      </x:c>
      <x:c r="D794" s="9" t="str">
        <x:v>Parfum</x:v>
      </x:c>
      <x:c r="E794" s="11" t="n">
        <x:v>2002</x:v>
      </x:c>
      <x:c r="F794" s="13" t="n">
        <x:v>7.9</x:v>
      </x:c>
      <x:c r="G794" s="10" t="n">
        <x:v>611</x:v>
      </x:c>
      <x:c r="H794" s="12" t="n">
        <x:v>4.1</x:v>
      </x:c>
      <x:c r="I794" s="10" t="n">
        <x:v>2118</x:v>
      </x:c>
      <x:c r="J794" s="12" t="str">
        <x:f>IF(AND(M794="URL identity aligns",ISNUMBER(F794),ISNUMBER(H794),G794&gt;0,I794&gt;0,SUM(V794:W794)&gt;0),(F794*V794+((H794-1)/4*10)*W794)/SUM(V794:W794),"")</x:f>
      </x:c>
      <x:c r="K794" s="12" t="str">
        <x:f>IF(ISNUMBER(J794),(X794*J794+'Method'!$B$10*'Method'!$B$11)/(X794+'Method'!$B$10),"")</x:f>
      </x:c>
      <x:c r="L794" s="10" t="str">
        <x:f>IF(ISNUMBER(J794),COUNTIFS($J$7:$J$1929,"&gt;"&amp;J794)+1,"")</x:f>
      </x:c>
      <x:c r="M794" s="9" t="str">
        <x:v>Review required</x:v>
      </x:c>
      <x:c r="N794" s="9" t="str">
        <x:v>Brand differs between product URLs; Export brand differs from Parfumo URL; Concentration not explicit on both saved identities</x:v>
      </x:c>
      <x:c r="O794" s="9" t="str">
        <x:v>https://www.parfumo.com/Perfumes/Editions_de_Parfum_Frederic_Malle/Vetiver_Extraordinaire</x:v>
      </x:c>
      <x:c r="P794" s="9" t="str">
        <x:v>https://www.fragrantica.com/perfume/Frederic-Malle/Vetiver-Extraordinaire-4774.html</x:v>
      </x:c>
      <x:c r="Q794" s="9" t="str">
        <x:v>https://media.parfumo.com/perfumes/96/96755b-vetiver-extraordinaire-editions-de-parfums-frederic-malle_1200.jpg?width=720&amp;aspect_ratio=1:1</x:v>
      </x:c>
      <x:c r="R794" s="9" t="str">
        <x:v>https://fimgs.net/mdimg/perfume-thumbs/375x500.4774.jpg?t=1772748146</x:v>
      </x:c>
      <x:c r="S794" s="9" t="str">
        <x:v>Vétiver Extraordinaire</x:v>
      </x:c>
      <x:c r="T794" s="11" t="str">
        <x:v>2002</x:v>
      </x:c>
      <x:c r="U794" s="10" t="n">
        <x:v>616</x:v>
      </x:c>
      <x:c r="V794" s="14" t="n">
        <x:f>IF(AND(ISNUMBER(G794),G794&gt;0),LOG10(G794)*'Method'!$B$8,"")</x:f>
        <x:v>3.34324945229106</x:v>
      </x:c>
      <x:c r="W794" s="14" t="n">
        <x:f>IF(AND(ISNUMBER(I794),I794&gt;0),LOG10(I794)*'Method'!$B$9,"")</x:f>
        <x:v>2.6607407646171763</x:v>
      </x:c>
      <x:c r="X794" s="10" t="str">
        <x:f>IF(ISNUMBER(J794),SUM(G794,I794),"")</x:f>
      </x:c>
      <x:c r="Y794" s="10" t="str">
        <x:f>IF(ISNUMBER(K794),COUNTIFS($K$7:$K$1929,"&gt;"&amp;K794)+1,"")</x:f>
      </x:c>
      <x:c r="Z794" s="9" t="str"/>
      <x:c r="AA794" s="15" t="n">
        <x:v>46108</x:v>
      </x:c>
      <x:c r="AB794" s="9" t="str">
        <x:v>Unknown</x:v>
      </x:c>
    </x:row>
    <x:row r="795" ht="50" customHeight="1">
      <x:c r="A795" s="10" t="n">
        <x:f>IF(ISNUMBER(F795),RANK(F795,$F$7:$F$1929,0),"")</x:f>
        <x:v>735</x:v>
      </x:c>
      <x:c r="B795" s="9" t="str">
        <x:v>Montale</x:v>
      </x:c>
      <x:c r="C795" s="9" t="str">
        <x:v>Ristretto Intense Cafe</x:v>
      </x:c>
      <x:c r="D795" s="9" t="str">
        <x:v>Intense</x:v>
      </x:c>
      <x:c r="E795" s="11" t="n">
        <x:v>2019</x:v>
      </x:c>
      <x:c r="F795" s="13" t="n">
        <x:v>7.9</x:v>
      </x:c>
      <x:c r="G795" s="10" t="n">
        <x:v>607</x:v>
      </x:c>
      <x:c r="H795" s="12" t="n">
        <x:v>4.1</x:v>
      </x:c>
      <x:c r="I795" s="10" t="n">
        <x:v>2534</x:v>
      </x:c>
      <x:c r="J795" s="12" t="str">
        <x:f>IF(AND(M795="URL identity aligns",ISNUMBER(F795),ISNUMBER(H795),G795&gt;0,I795&gt;0,SUM(V795:W795)&gt;0),(F795*V795+((H795-1)/4*10)*W795)/SUM(V795:W795),"")</x:f>
      </x:c>
      <x:c r="K795" s="12" t="str">
        <x:f>IF(ISNUMBER(J795),(X795*J795+'Method'!$B$10*'Method'!$B$11)/(X795+'Method'!$B$10),"")</x:f>
      </x:c>
      <x:c r="L795" s="10" t="str">
        <x:f>IF(ISNUMBER(J795),COUNTIFS($J$7:$J$1929,"&gt;"&amp;J795)+1,"")</x:f>
      </x:c>
      <x:c r="M795" s="9" t="str">
        <x:v>Review required</x:v>
      </x:c>
      <x:c r="N795" s="9" t="str">
        <x:v>Concentration not explicit on both saved identities</x:v>
      </x:c>
      <x:c r="O795" s="9" t="str">
        <x:v>https://www.parfumo.com/Perfumes/Montale/Ristretto_Intense_Cafe</x:v>
      </x:c>
      <x:c r="P795" s="9" t="str">
        <x:v>https://www.fragrantica.com/perfume/Montale/Ristretto-Intense-Cafe-55001.html</x:v>
      </x:c>
      <x:c r="Q795" s="9" t="str">
        <x:v>https://media.parfumo.com/perfumes/af/af15b7-ristretto-intense-cafe-montale_1200.jpg?width=720&amp;aspect_ratio=1:1</x:v>
      </x:c>
      <x:c r="R795" s="9" t="str">
        <x:v>https://fimgs.net/mdimg/perfume-thumbs/375x500.55001.jpg</x:v>
      </x:c>
      <x:c r="S795" s="9" t="str">
        <x:v>Ristretto Intense Cafe</x:v>
      </x:c>
      <x:c r="T795" s="11" t="str">
        <x:v>2019</x:v>
      </x:c>
      <x:c r="U795" s="10" t="n">
        <x:v>908</x:v>
      </x:c>
      <x:c r="V795" s="14" t="n">
        <x:f>IF(AND(ISNUMBER(G795),G795&gt;0),LOG10(G795)*'Method'!$B$8,"")</x:f>
        <x:v>3.339826429290312</x:v>
      </x:c>
      <x:c r="W795" s="14" t="n">
        <x:f>IF(AND(ISNUMBER(I795),I795&gt;0),LOG10(I795)*'Method'!$B$9,"")</x:f>
        <x:v>2.723045288437936</x:v>
      </x:c>
      <x:c r="X795" s="10" t="str">
        <x:f>IF(ISNUMBER(J795),SUM(G795,I795),"")</x:f>
      </x:c>
      <x:c r="Y795" s="10" t="str">
        <x:f>IF(ISNUMBER(K795),COUNTIFS($K$7:$K$1929,"&gt;"&amp;K795)+1,"")</x:f>
      </x:c>
      <x:c r="Z795" s="9" t="str"/>
      <x:c r="AA795" s="15" t="n">
        <x:v>46108</x:v>
      </x:c>
      <x:c r="AB795" s="9" t="str">
        <x:v>Unknown</x:v>
      </x:c>
    </x:row>
    <x:row r="796" ht="50" customHeight="1">
      <x:c r="A796" s="10" t="n">
        <x:f>IF(ISNUMBER(F796),RANK(F796,$F$7:$F$1929,0),"")</x:f>
        <x:v>735</x:v>
      </x:c>
      <x:c r="B796" s="9" t="str">
        <x:v>Tom Ford</x:v>
      </x:c>
      <x:c r="C796" s="9" t="str">
        <x:v>Vanille Fatale</x:v>
      </x:c>
      <x:c r="D796" s="9" t="str">
        <x:v>Not recorded</x:v>
      </x:c>
      <x:c r="E796" s="11" t="n">
        <x:v>2017</x:v>
      </x:c>
      <x:c r="F796" s="13" t="n">
        <x:v>7.9</x:v>
      </x:c>
      <x:c r="G796" s="10" t="n">
        <x:v>605</x:v>
      </x:c>
      <x:c r="H796" s="12" t="n">
        <x:v>4.09</x:v>
      </x:c>
      <x:c r="I796" s="10" t="n">
        <x:v>3298</x:v>
      </x:c>
      <x:c r="J796" s="12" t="str">
        <x:f>IF(AND(M796="URL identity aligns",ISNUMBER(F796),ISNUMBER(H796),G796&gt;0,I796&gt;0,SUM(V796:W796)&gt;0),(F796*V796+((H796-1)/4*10)*W796)/SUM(V796:W796),"")</x:f>
      </x:c>
      <x:c r="K796" s="12" t="str">
        <x:f>IF(ISNUMBER(J796),(X796*J796+'Method'!$B$10*'Method'!$B$11)/(X796+'Method'!$B$10),"")</x:f>
      </x:c>
      <x:c r="L796" s="10" t="str">
        <x:f>IF(ISNUMBER(J796),COUNTIFS($J$7:$J$1929,"&gt;"&amp;J796)+1,"")</x:f>
      </x:c>
      <x:c r="M796" s="9" t="str">
        <x:v>Review required</x:v>
      </x:c>
      <x:c r="N796" s="9" t="str">
        <x:v>Concentration not explicit on both saved identities</x:v>
      </x:c>
      <x:c r="O796" s="9" t="str">
        <x:v>https://www.parfumo.com/Perfumes/Tom_Ford/Vanille_Fatale</x:v>
      </x:c>
      <x:c r="P796" s="9" t="str">
        <x:v>https://www.fragrantica.com/perfume/Tom-Ford/Vanille-Fatale-48029.html</x:v>
      </x:c>
      <x:c r="Q796" s="9" t="str">
        <x:v>https://media.parfumo.com/perfumes/a6/a6bb83-vanille-fatale-tom-ford_1200.jpg?width=720&amp;aspect_ratio=1:1</x:v>
      </x:c>
      <x:c r="R796" s="9" t="str">
        <x:v>https://fimgs.net/mdimg/perfume-thumbs/375x500.48029.jpg</x:v>
      </x:c>
      <x:c r="S796" s="9" t="str">
        <x:v>Vanille Fatale</x:v>
      </x:c>
      <x:c r="T796" s="11" t="str">
        <x:v>2017</x:v>
      </x:c>
      <x:c r="U796" s="10" t="n">
        <x:v>713</x:v>
      </x:c>
      <x:c r="V796" s="14" t="n">
        <x:f>IF(AND(ISNUMBER(G796),G796&gt;0),LOG10(G796)*'Method'!$B$8,"")</x:f>
        <x:v>3.338106449582964</x:v>
      </x:c>
      <x:c r="W796" s="14" t="n">
        <x:f>IF(AND(ISNUMBER(I796),I796&gt;0),LOG10(I796)*'Method'!$B$9,"")</x:f>
        <x:v>2.8146005210468004</x:v>
      </x:c>
      <x:c r="X796" s="10" t="str">
        <x:f>IF(ISNUMBER(J796),SUM(G796,I796),"")</x:f>
      </x:c>
      <x:c r="Y796" s="10" t="str">
        <x:f>IF(ISNUMBER(K796),COUNTIFS($K$7:$K$1929,"&gt;"&amp;K796)+1,"")</x:f>
      </x:c>
      <x:c r="Z796" s="9" t="str"/>
      <x:c r="AA796" s="15" t="n">
        <x:v>46108</x:v>
      </x:c>
      <x:c r="AB796" s="9" t="str">
        <x:v>Unknown</x:v>
      </x:c>
    </x:row>
    <x:row r="797" ht="50" customHeight="1">
      <x:c r="A797" s="10" t="n">
        <x:f>IF(ISNUMBER(F797),RANK(F797,$F$7:$F$1929,0),"")</x:f>
        <x:v>735</x:v>
      </x:c>
      <x:c r="B797" s="9" t="str">
        <x:v>Giorgio Armani</x:v>
      </x:c>
      <x:c r="C797" s="9" t="str">
        <x:v>Armani Privé - Bleu Turquoise</x:v>
      </x:c>
      <x:c r="D797" s="9" t="str">
        <x:v>Not recorded</x:v>
      </x:c>
      <x:c r="E797" s="11" t="n">
        <x:v>2018</x:v>
      </x:c>
      <x:c r="F797" s="13" t="n">
        <x:v>7.9</x:v>
      </x:c>
      <x:c r="G797" s="10" t="n">
        <x:v>598</x:v>
      </x:c>
      <x:c r="H797" s="12" t="n">
        <x:v>4.11</x:v>
      </x:c>
      <x:c r="I797" s="10" t="n">
        <x:v>1489</x:v>
      </x:c>
      <x:c r="J797" s="12" t="str">
        <x:f>IF(AND(M797="URL identity aligns",ISNUMBER(F797),ISNUMBER(H797),G797&gt;0,I797&gt;0,SUM(V797:W797)&gt;0),(F797*V797+((H797-1)/4*10)*W797)/SUM(V797:W797),"")</x:f>
      </x:c>
      <x:c r="K797" s="12" t="str">
        <x:f>IF(ISNUMBER(J797),(X797*J797+'Method'!$B$10*'Method'!$B$11)/(X797+'Method'!$B$10),"")</x:f>
      </x:c>
      <x:c r="L797" s="10" t="str">
        <x:f>IF(ISNUMBER(J797),COUNTIFS($J$7:$J$1929,"&gt;"&amp;J797)+1,"")</x:f>
      </x:c>
      <x:c r="M797" s="9" t="str">
        <x:v>Review required</x:v>
      </x:c>
      <x:c r="N797" s="9" t="str">
        <x:v>Concentration not explicit on both saved identities</x:v>
      </x:c>
      <x:c r="O797" s="9" t="str">
        <x:v>https://www.parfumo.com/Perfumes/Giorgio_Armani/Armani_Prive__Bleu_Turquoise</x:v>
      </x:c>
      <x:c r="P797" s="9" t="str">
        <x:v>https://www.fragrantica.com/perfume/Giorgio-Armani/Armani-Prive-Bleu-Turquoise-48060.html</x:v>
      </x:c>
      <x:c r="Q797" s="9" t="str">
        <x:v>https://media.parfumo.com/perfumes/e2/e2b172-armani-prive-bleu-turquoise-giorgio-armani_1200.jpg?width=720&amp;aspect_ratio=1:1</x:v>
      </x:c>
      <x:c r="R797" s="9" t="str">
        <x:v>https://fimgs.net/mdimg/perfume-thumbs/375x500.48060.jpg</x:v>
      </x:c>
      <x:c r="S797" s="9" t="str">
        <x:v>Armani Privé - Bleu Turquoise</x:v>
      </x:c>
      <x:c r="T797" s="11" t="str">
        <x:v>2018</x:v>
      </x:c>
      <x:c r="U797" s="10" t="n">
        <x:v>1014</x:v>
      </x:c>
      <x:c r="V797" s="14" t="n">
        <x:f>IF(AND(ISNUMBER(G797),G797&gt;0),LOG10(G797)*'Method'!$B$8,"")</x:f>
        <x:v>3.332041420786092</x:v>
      </x:c>
      <x:c r="W797" s="14" t="n">
        <x:f>IF(AND(ISNUMBER(I797),I797&gt;0),LOG10(I797)*'Method'!$B$9,"")</x:f>
        <x:v>2.538315758201744</x:v>
      </x:c>
      <x:c r="X797" s="10" t="str">
        <x:f>IF(ISNUMBER(J797),SUM(G797,I797),"")</x:f>
      </x:c>
      <x:c r="Y797" s="10" t="str">
        <x:f>IF(ISNUMBER(K797),COUNTIFS($K$7:$K$1929,"&gt;"&amp;K797)+1,"")</x:f>
      </x:c>
      <x:c r="Z797" s="9" t="str"/>
      <x:c r="AA797" s="15" t="n">
        <x:v>46108</x:v>
      </x:c>
      <x:c r="AB797" s="9" t="str">
        <x:v>Unknown</x:v>
      </x:c>
    </x:row>
    <x:row r="798" ht="50" customHeight="1">
      <x:c r="A798" s="10" t="n">
        <x:f>IF(ISNUMBER(F798),RANK(F798,$F$7:$F$1929,0),"")</x:f>
        <x:v>735</x:v>
      </x:c>
      <x:c r="B798" s="9" t="str">
        <x:v>Chanel</x:v>
      </x:c>
      <x:c r="C798" s="9" t="str">
        <x:v>Boy</x:v>
      </x:c>
      <x:c r="D798" s="9" t="str">
        <x:v>Eau de Parfum</x:v>
      </x:c>
      <x:c r="E798" s="11" t="n">
        <x:v>2016</x:v>
      </x:c>
      <x:c r="F798" s="13" t="n">
        <x:v>7.9</x:v>
      </x:c>
      <x:c r="G798" s="10" t="n">
        <x:v>565</x:v>
      </x:c>
      <x:c r="H798" s="12" t="n">
        <x:v>4.09</x:v>
      </x:c>
      <x:c r="I798" s="10" t="n">
        <x:v>1570</x:v>
      </x:c>
      <x:c r="J798" s="12" t="str">
        <x:f>IF(AND(M798="URL identity aligns",ISNUMBER(F798),ISNUMBER(H798),G798&gt;0,I798&gt;0,SUM(V798:W798)&gt;0),(F798*V798+((H798-1)/4*10)*W798)/SUM(V798:W798),"")</x:f>
      </x:c>
      <x:c r="K798" s="12" t="str">
        <x:f>IF(ISNUMBER(J798),(X798*J798+'Method'!$B$10*'Method'!$B$11)/(X798+'Method'!$B$10),"")</x:f>
      </x:c>
      <x:c r="L798" s="10" t="str">
        <x:f>IF(ISNUMBER(J798),COUNTIFS($J$7:$J$1929,"&gt;"&amp;J798)+1,"")</x:f>
      </x:c>
      <x:c r="M798" s="9" t="str">
        <x:v>Review required</x:v>
      </x:c>
      <x:c r="N798" s="9" t="str">
        <x:v>Product, variant, gender or year terms differ between URLs</x:v>
      </x:c>
      <x:c r="O798" s="9" t="str">
        <x:v>https://www.parfumo.com/Perfumes/Chanel/Les_Exclusifs_de_Chanel__Boy</x:v>
      </x:c>
      <x:c r="P798" s="9" t="str">
        <x:v>https://www.fragrantica.com/perfume/Chanel/Boy-Eau-de-Parfum-37473.html</x:v>
      </x:c>
      <x:c r="Q798" s="9" t="str">
        <x:v>https://media.parfumo.com/perfumes/2d/2de5a5-boy-chanel_1200.jpg?width=720&amp;aspect_ratio=1:1</x:v>
      </x:c>
      <x:c r="R798" s="9" t="str">
        <x:v>https://fimgs.net/mdimg/perfume-thumbs/375x500.37473.jpg</x:v>
      </x:c>
      <x:c r="S798" s="9" t="str">
        <x:v>Boy</x:v>
      </x:c>
      <x:c r="T798" s="11" t="str">
        <x:v>2016</x:v>
      </x:c>
      <x:c r="U798" s="10" t="n">
        <x:v>1523</x:v>
      </x:c>
      <x:c r="V798" s="14" t="n">
        <x:f>IF(AND(ISNUMBER(G798),G798&gt;0),LOG10(G798)*'Method'!$B$8,"")</x:f>
        <x:v>3.302458137383328</x:v>
      </x:c>
      <x:c r="W798" s="14" t="n">
        <x:f>IF(AND(ISNUMBER(I798),I798&gt;0),LOG10(I798)*'Method'!$B$9,"")</x:f>
        <x:v>2.5567197219273843</x:v>
      </x:c>
      <x:c r="X798" s="10" t="str">
        <x:f>IF(ISNUMBER(J798),SUM(G798,I798),"")</x:f>
      </x:c>
      <x:c r="Y798" s="10" t="str">
        <x:f>IF(ISNUMBER(K798),COUNTIFS($K$7:$K$1929,"&gt;"&amp;K798)+1,"")</x:f>
      </x:c>
      <x:c r="Z798" s="9" t="str"/>
      <x:c r="AA798" s="15" t="n">
        <x:v>46108</x:v>
      </x:c>
      <x:c r="AB798" s="9" t="str">
        <x:v>Unknown</x:v>
      </x:c>
    </x:row>
    <x:row r="799" ht="50" customHeight="1">
      <x:c r="A799" s="10" t="n">
        <x:f>IF(ISNUMBER(F799),RANK(F799,$F$7:$F$1929,0),"")</x:f>
        <x:v>735</x:v>
      </x:c>
      <x:c r="B799" s="9" t="str">
        <x:v>Givenchy</x:v>
      </x:c>
      <x:c r="C799" s="9" t="str">
        <x:v>Gentleman</x:v>
      </x:c>
      <x:c r="D799" s="9" t="str">
        <x:v>Eau de Toilette</x:v>
      </x:c>
      <x:c r="E799" s="11" t="n">
        <x:v>1975</x:v>
      </x:c>
      <x:c r="F799" s="13" t="n">
        <x:v>7.9</x:v>
      </x:c>
      <x:c r="G799" s="10" t="n">
        <x:v>561</x:v>
      </x:c>
      <x:c r="H799" s="12" t="n">
        <x:v>4.22</x:v>
      </x:c>
      <x:c r="I799" s="10" t="n">
        <x:v>2864</x:v>
      </x:c>
      <x:c r="J799" s="12" t="str">
        <x:f>IF(AND(M799="URL identity aligns",ISNUMBER(F799),ISNUMBER(H799),G799&gt;0,I799&gt;0,SUM(V799:W799)&gt;0),(F799*V799+((H799-1)/4*10)*W799)/SUM(V799:W799),"")</x:f>
      </x:c>
      <x:c r="K799" s="12" t="str">
        <x:f>IF(ISNUMBER(J799),(X799*J799+'Method'!$B$10*'Method'!$B$11)/(X799+'Method'!$B$10),"")</x:f>
      </x:c>
      <x:c r="L799" s="10" t="str">
        <x:f>IF(ISNUMBER(J799),COUNTIFS($J$7:$J$1929,"&gt;"&amp;J799)+1,"")</x:f>
      </x:c>
      <x:c r="M799" s="9" t="str">
        <x:v>Review required</x:v>
      </x:c>
      <x:c r="N799" s="9" t="str">
        <x:v>Product, variant, gender or year terms differ between URLs; Concentration not explicit on both saved identities</x:v>
      </x:c>
      <x:c r="O799" s="9" t="str">
        <x:v>https://www.parfumo.com/Perfumes/Givenchy/Givenchy_Gentleman_Eau_de_Toilette</x:v>
      </x:c>
      <x:c r="P799" s="9" t="str">
        <x:v>https://www.fragrantica.com/perfume/Givenchy/Gentleman-1974-2965.html</x:v>
      </x:c>
      <x:c r="Q799" s="9" t="str">
        <x:v>https://media.parfumo.com/perfumes/54/542bed-givenchy-gentleman-eau-de-toilette-givenchy_1200.jpg?width=720&amp;aspect_ratio=1:1</x:v>
      </x:c>
      <x:c r="R799" s="9" t="str">
        <x:v>https://fimgs.net/mdimg/perfume-thumbs/375x500.2965.jpg</x:v>
      </x:c>
      <x:c r="S799" s="9" t="str">
        <x:v>Gentleman</x:v>
      </x:c>
      <x:c r="T799" s="11" t="str">
        <x:v>1975</x:v>
      </x:c>
      <x:c r="U799" s="10" t="n">
        <x:v>1603</x:v>
      </x:c>
      <x:c r="V799" s="14" t="n">
        <x:f>IF(AND(ISNUMBER(G799),G799&gt;0),LOG10(G799)*'Method'!$B$8,"")</x:f>
        <x:v>3.2987554335073916</x:v>
      </x:c>
      <x:c r="W799" s="14" t="n">
        <x:f>IF(AND(ISNUMBER(I799),I799&gt;0),LOG10(I799)*'Method'!$B$9,"")</x:f>
        <x:v>2.765578410908656</x:v>
      </x:c>
      <x:c r="X799" s="10" t="str">
        <x:f>IF(ISNUMBER(J799),SUM(G799,I799),"")</x:f>
      </x:c>
      <x:c r="Y799" s="10" t="str">
        <x:f>IF(ISNUMBER(K799),COUNTIFS($K$7:$K$1929,"&gt;"&amp;K799)+1,"")</x:f>
      </x:c>
      <x:c r="Z799" s="9" t="str"/>
      <x:c r="AA799" s="15" t="n">
        <x:v>46108</x:v>
      </x:c>
      <x:c r="AB799" s="9" t="str">
        <x:v>Unknown</x:v>
      </x:c>
    </x:row>
    <x:row r="800" ht="50" customHeight="1">
      <x:c r="A800" s="10" t="n">
        <x:f>IF(ISNUMBER(F800),RANK(F800,$F$7:$F$1929,0),"")</x:f>
        <x:v>735</x:v>
      </x:c>
      <x:c r="B800" s="9" t="str">
        <x:v>Diptyque</x:v>
      </x:c>
      <x:c r="C800" s="9" t="str">
        <x:v>Tempo</x:v>
      </x:c>
      <x:c r="D800" s="9" t="str">
        <x:v>Eau de Parfum</x:v>
      </x:c>
      <x:c r="E800" s="11" t="n">
        <x:v>2018</x:v>
      </x:c>
      <x:c r="F800" s="13" t="n">
        <x:v>7.9</x:v>
      </x:c>
      <x:c r="G800" s="10" t="n">
        <x:v>551</x:v>
      </x:c>
      <x:c r="H800" s="12" t="n">
        <x:v>4.17</x:v>
      </x:c>
      <x:c r="I800" s="10" t="n">
        <x:v>2130</x:v>
      </x:c>
      <x:c r="J800" s="12" t="n">
        <x:f>IF(AND(M800="URL identity aligns",ISNUMBER(F800),ISNUMBER(H800),G800&gt;0,I800&gt;0,SUM(V800:W800)&gt;0),(F800*V800+((H800-1)/4*10)*W800)/SUM(V800:W800),"")</x:f>
        <x:v>7.911183910401661</x:v>
      </x:c>
      <x:c r="K800" s="12" t="n">
        <x:f>IF(ISNUMBER(J800),(X800*J800+'Method'!$B$10*'Method'!$B$11)/(X800+'Method'!$B$10),"")</x:f>
        <x:v>7.907706579536523</x:v>
      </x:c>
      <x:c r="L800" s="10" t="n">
        <x:f>IF(ISNUMBER(J800),COUNTIFS($J$7:$J$1929,"&gt;"&amp;J800)+1,"")</x:f>
        <x:v>85</x:v>
      </x:c>
      <x:c r="M800" s="9" t="str">
        <x:v>URL identity aligns</x:v>
      </x:c>
      <x:c r="N800" s="9" t="str">
        <x:v>Brand, name tokens and concentration agree in saved URLs</x:v>
      </x:c>
      <x:c r="O800" s="9" t="str">
        <x:v>https://www.parfumo.com/Perfumes/Diptyque/Tempo</x:v>
      </x:c>
      <x:c r="P800" s="9" t="str">
        <x:v>https://www.fragrantica.com/perfume/Diptyque/Tempo-Eau-de-Parfum-48680.html</x:v>
      </x:c>
      <x:c r="Q800" s="9" t="str">
        <x:v>https://media.parfumo.com/perfumes/67/67942b-tempo-diptyque_1200.jpg?width=720&amp;aspect_ratio=1:1</x:v>
      </x:c>
      <x:c r="R800" s="9" t="str">
        <x:v>https://fimgs.net/mdimg/perfume-thumbs/375x500.48680.jpg</x:v>
      </x:c>
      <x:c r="S800" s="9" t="str">
        <x:v>Tempo</x:v>
      </x:c>
      <x:c r="T800" s="11" t="str">
        <x:v>2018</x:v>
      </x:c>
      <x:c r="U800" s="10" t="n">
        <x:v>827</x:v>
      </x:c>
      <x:c r="V800" s="14" t="n">
        <x:f>IF(AND(ISNUMBER(G800),G800&gt;0),LOG10(G800)*'Method'!$B$8,"")</x:f>
        <x:v>3.289381918622136</x:v>
      </x:c>
      <x:c r="W800" s="14" t="n">
        <x:f>IF(AND(ISNUMBER(I800),I800&gt;0),LOG10(I800)*'Method'!$B$9,"")</x:f>
        <x:v>2.6627036827509922</x:v>
      </x:c>
      <x:c r="X800" s="10" t="n">
        <x:f>IF(ISNUMBER(J800),SUM(G800,I800),"")</x:f>
        <x:v>2681</x:v>
      </x:c>
      <x:c r="Y800" s="10" t="n">
        <x:f>IF(ISNUMBER(K800),COUNTIFS($K$7:$K$1929,"&gt;"&amp;K800)+1,"")</x:f>
        <x:v>85</x:v>
      </x:c>
      <x:c r="Z800" s="9" t="str"/>
      <x:c r="AA800" s="15" t="n">
        <x:v>46108</x:v>
      </x:c>
      <x:c r="AB800" s="9" t="str">
        <x:v>Unknown</x:v>
      </x:c>
    </x:row>
    <x:row r="801" ht="50" customHeight="1">
      <x:c r="A801" s="10" t="n">
        <x:f>IF(ISNUMBER(F801),RANK(F801,$F$7:$F$1929,0),"")</x:f>
        <x:v>735</x:v>
      </x:c>
      <x:c r="B801" s="9" t="str">
        <x:v>Jo Malone</x:v>
      </x:c>
      <x:c r="C801" s="9" t="str">
        <x:v>Blackberry &amp; Bay</x:v>
      </x:c>
      <x:c r="D801" s="9" t="str">
        <x:v>Cologne</x:v>
      </x:c>
      <x:c r="E801" s="11" t="n">
        <x:v>2012</x:v>
      </x:c>
      <x:c r="F801" s="13" t="n">
        <x:v>7.9</x:v>
      </x:c>
      <x:c r="G801" s="10" t="n">
        <x:v>542</x:v>
      </x:c>
      <x:c r="H801" s="12" t="n">
        <x:v>4.09</x:v>
      </x:c>
      <x:c r="I801" s="10" t="n">
        <x:v>6800</x:v>
      </x:c>
      <x:c r="J801" s="12" t="str">
        <x:f>IF(AND(M801="URL identity aligns",ISNUMBER(F801),ISNUMBER(H801),G801&gt;0,I801&gt;0,SUM(V801:W801)&gt;0),(F801*V801+((H801-1)/4*10)*W801)/SUM(V801:W801),"")</x:f>
      </x:c>
      <x:c r="K801" s="12" t="str">
        <x:f>IF(ISNUMBER(J801),(X801*J801+'Method'!$B$10*'Method'!$B$11)/(X801+'Method'!$B$10),"")</x:f>
      </x:c>
      <x:c r="L801" s="10" t="str">
        <x:f>IF(ISNUMBER(J801),COUNTIFS($J$7:$J$1929,"&gt;"&amp;J801)+1,"")</x:f>
      </x:c>
      <x:c r="M801" s="9" t="str">
        <x:v>Review required</x:v>
      </x:c>
      <x:c r="N801" s="9" t="str">
        <x:v>Brand differs between product URLs; Concentration not explicit on both saved identities</x:v>
      </x:c>
      <x:c r="O801" s="9" t="str">
        <x:v>https://www.parfumo.com/Perfumes/Jo_Malone/Blackberry__Bay</x:v>
      </x:c>
      <x:c r="P801" s="9" t="str">
        <x:v>https://www.fragrantica.com/perfume/Jo-Malone-London/Blackberry-Bay-15134.html</x:v>
      </x:c>
      <x:c r="Q801" s="9" t="str">
        <x:v>https://media.parfumo.com/perfumes/bd/bd6d58-blackberry-bay-cologne-jo-malone_1200.jpg?width=720&amp;aspect_ratio=1:1</x:v>
      </x:c>
      <x:c r="R801" s="9" t="str">
        <x:v>https://fimgs.net/mdimg/perfume-thumbs/375x500.15134.jpg</x:v>
      </x:c>
      <x:c r="S801" s="9" t="str">
        <x:v>Blackberry &amp; Bay</x:v>
      </x:c>
      <x:c r="T801" s="11" t="str">
        <x:v>2012</x:v>
      </x:c>
      <x:c r="U801" s="10" t="n">
        <x:v>1052</x:v>
      </x:c>
      <x:c r="V801" s="14" t="n">
        <x:f>IF(AND(ISNUMBER(G801),G801&gt;0),LOG10(G801)*'Method'!$B$8,"")</x:f>
        <x:v>3.280799143846068</x:v>
      </x:c>
      <x:c r="W801" s="14" t="n">
        <x:f>IF(AND(ISNUMBER(I801),I801&gt;0),LOG10(I801)*'Method'!$B$9,"")</x:f>
        <x:v>3.0660071301649925</x:v>
      </x:c>
      <x:c r="X801" s="10" t="str">
        <x:f>IF(ISNUMBER(J801),SUM(G801,I801),"")</x:f>
      </x:c>
      <x:c r="Y801" s="10" t="str">
        <x:f>IF(ISNUMBER(K801),COUNTIFS($K$7:$K$1929,"&gt;"&amp;K801)+1,"")</x:f>
      </x:c>
      <x:c r="Z801" s="9" t="str"/>
      <x:c r="AA801" s="15" t="n">
        <x:v>46108</x:v>
      </x:c>
      <x:c r="AB801" s="9" t="str">
        <x:v>Unknown</x:v>
      </x:c>
    </x:row>
    <x:row r="802" ht="50" customHeight="1">
      <x:c r="A802" s="10" t="n">
        <x:f>IF(ISNUMBER(F802),RANK(F802,$F$7:$F$1929,0),"")</x:f>
        <x:v>735</x:v>
      </x:c>
      <x:c r="B802" s="9" t="str">
        <x:v>Diptyque</x:v>
      </x:c>
      <x:c r="C802" s="9" t="str">
        <x:v>34 Boulevard Saint Germain</x:v>
      </x:c>
      <x:c r="D802" s="9" t="str">
        <x:v>Eau de Toilette</x:v>
      </x:c>
      <x:c r="E802" s="11" t="n">
        <x:v>2011</x:v>
      </x:c>
      <x:c r="F802" s="13" t="n">
        <x:v>7.9</x:v>
      </x:c>
      <x:c r="G802" s="10" t="n">
        <x:v>503</x:v>
      </x:c>
      <x:c r="H802" s="12" t="n">
        <x:v>4.18</x:v>
      </x:c>
      <x:c r="I802" s="10" t="n">
        <x:v>2047</x:v>
      </x:c>
      <x:c r="J802" s="12" t="str">
        <x:f>IF(AND(M802="URL identity aligns",ISNUMBER(F802),ISNUMBER(H802),G802&gt;0,I802&gt;0,SUM(V802:W802)&gt;0),(F802*V802+((H802-1)/4*10)*W802)/SUM(V802:W802),"")</x:f>
      </x:c>
      <x:c r="K802" s="12" t="str">
        <x:f>IF(ISNUMBER(J802),(X802*J802+'Method'!$B$10*'Method'!$B$11)/(X802+'Method'!$B$10),"")</x:f>
      </x:c>
      <x:c r="L802" s="10" t="str">
        <x:f>IF(ISNUMBER(J802),COUNTIFS($J$7:$J$1929,"&gt;"&amp;J802)+1,"")</x:f>
      </x:c>
      <x:c r="M802" s="9" t="str">
        <x:v>Review required</x:v>
      </x:c>
      <x:c r="N802" s="9" t="str">
        <x:v>Concentration not explicit on both saved identities</x:v>
      </x:c>
      <x:c r="O802" s="9" t="str">
        <x:v>https://www.parfumo.com/Perfumes/Diptyque/34_Boulevard_Saint_Germain_Eau_de_Toilette</x:v>
      </x:c>
      <x:c r="P802" s="9" t="str">
        <x:v>https://www.fragrantica.com/perfume/Diptyque/34-Boulevard-Saint-Germain-12208.html</x:v>
      </x:c>
      <x:c r="Q802" s="9" t="str">
        <x:v>https://media.parfumo.com/perfumes/63/6304c1-34-boulevard-saint-germain-eau-de-toilette-diptyque_1200.jpg?width=720&amp;aspect_ratio=1:1</x:v>
      </x:c>
      <x:c r="R802" s="9" t="str">
        <x:v>https://fimgs.net/mdimg/perfume-thumbs/375x500.12208.jpg</x:v>
      </x:c>
      <x:c r="S802" s="9" t="str">
        <x:v>34 Boulevard Saint Germain</x:v>
      </x:c>
      <x:c r="T802" s="11" t="str">
        <x:v>2011</x:v>
      </x:c>
      <x:c r="U802" s="10" t="n">
        <x:v>1800</x:v>
      </x:c>
      <x:c r="V802" s="14" t="n">
        <x:f>IF(AND(ISNUMBER(G802),G802&gt;0),LOG10(G802)*'Method'!$B$8,"")</x:f>
        <x:v>3.241881582067116</x:v>
      </x:c>
      <x:c r="W802" s="14" t="n">
        <x:f>IF(AND(ISNUMBER(I802),I802&gt;0),LOG10(I802)*'Method'!$B$9,"")</x:f>
        <x:v>2.648894274130008</x:v>
      </x:c>
      <x:c r="X802" s="10" t="str">
        <x:f>IF(ISNUMBER(J802),SUM(G802,I802),"")</x:f>
      </x:c>
      <x:c r="Y802" s="10" t="str">
        <x:f>IF(ISNUMBER(K802),COUNTIFS($K$7:$K$1929,"&gt;"&amp;K802)+1,"")</x:f>
      </x:c>
      <x:c r="Z802" s="9" t="str"/>
      <x:c r="AA802" s="15" t="n">
        <x:v>46108</x:v>
      </x:c>
      <x:c r="AB802" s="9" t="str">
        <x:v>Unknown</x:v>
      </x:c>
    </x:row>
    <x:row r="803" ht="50" customHeight="1">
      <x:c r="A803" s="10" t="n">
        <x:f>IF(ISNUMBER(F803),RANK(F803,$F$7:$F$1929,0),"")</x:f>
        <x:v>735</x:v>
      </x:c>
      <x:c r="B803" s="9" t="str">
        <x:v>Le Labo</x:v>
      </x:c>
      <x:c r="C803" s="9" t="str">
        <x:v>Thé Matcha 26</x:v>
      </x:c>
      <x:c r="D803" s="9" t="str">
        <x:v>Not recorded</x:v>
      </x:c>
      <x:c r="E803" s="11" t="n">
        <x:v>2021</x:v>
      </x:c>
      <x:c r="F803" s="13" t="n">
        <x:v>7.9</x:v>
      </x:c>
      <x:c r="G803" s="10" t="n">
        <x:v>499</x:v>
      </x:c>
      <x:c r="H803" s="12" t="n">
        <x:v>4.12</x:v>
      </x:c>
      <x:c r="I803" s="10" t="n">
        <x:v>3666</x:v>
      </x:c>
      <x:c r="J803" s="12" t="str">
        <x:f>IF(AND(M803="URL identity aligns",ISNUMBER(F803),ISNUMBER(H803),G803&gt;0,I803&gt;0,SUM(V803:W803)&gt;0),(F803*V803+((H803-1)/4*10)*W803)/SUM(V803:W803),"")</x:f>
      </x:c>
      <x:c r="K803" s="12" t="str">
        <x:f>IF(ISNUMBER(J803),(X803*J803+'Method'!$B$10*'Method'!$B$11)/(X803+'Method'!$B$10),"")</x:f>
      </x:c>
      <x:c r="L803" s="10" t="str">
        <x:f>IF(ISNUMBER(J803),COUNTIFS($J$7:$J$1929,"&gt;"&amp;J803)+1,"")</x:f>
      </x:c>
      <x:c r="M803" s="9" t="str">
        <x:v>Review required</x:v>
      </x:c>
      <x:c r="N803" s="9" t="str">
        <x:v>Concentration not explicit on both saved identities</x:v>
      </x:c>
      <x:c r="O803" s="9" t="str">
        <x:v>https://www.parfumo.com/Perfumes/Le_Labo/the-matcha-26</x:v>
      </x:c>
      <x:c r="P803" s="9" t="str">
        <x:v>https://www.fragrantica.com/perfume/Le-Labo/The-Matcha-26-69731.html</x:v>
      </x:c>
      <x:c r="Q803" s="9" t="str">
        <x:v>https://media.parfumo.com/perfumes/4a/4abca5-the-matcha-26-le-labo_1200.jpg?width=720&amp;aspect_ratio=1:1</x:v>
      </x:c>
      <x:c r="R803" s="9" t="str">
        <x:v>https://fimgs.net/mdimg/perfume-thumbs/375x500.69731.jpg</x:v>
      </x:c>
      <x:c r="S803" s="9" t="str">
        <x:v>Thé Matcha 26</x:v>
      </x:c>
      <x:c r="T803" s="11" t="str">
        <x:v>2021</x:v>
      </x:c>
      <x:c r="U803" s="10" t="n">
        <x:v>723</x:v>
      </x:c>
      <x:c r="V803" s="14" t="n">
        <x:f>IF(AND(ISNUMBER(G803),G803&gt;0),LOG10(G803)*'Method'!$B$8,"")</x:f>
        <x:v>3.237720654748068</x:v>
      </x:c>
      <x:c r="W803" s="14" t="n">
        <x:f>IF(AND(ISNUMBER(I803),I803&gt;0),LOG10(I803)*'Method'!$B$9,"")</x:f>
        <x:v>2.8513539685009603</x:v>
      </x:c>
      <x:c r="X803" s="10" t="str">
        <x:f>IF(ISNUMBER(J803),SUM(G803,I803),"")</x:f>
      </x:c>
      <x:c r="Y803" s="10" t="str">
        <x:f>IF(ISNUMBER(K803),COUNTIFS($K$7:$K$1929,"&gt;"&amp;K803)+1,"")</x:f>
      </x:c>
      <x:c r="Z803" s="9" t="str"/>
      <x:c r="AA803" s="15" t="n">
        <x:v>46108</x:v>
      </x:c>
      <x:c r="AB803" s="9" t="str">
        <x:v>Unknown</x:v>
      </x:c>
    </x:row>
    <x:row r="804" ht="50" customHeight="1">
      <x:c r="A804" s="10" t="n">
        <x:f>IF(ISNUMBER(F804),RANK(F804,$F$7:$F$1929,0),"")</x:f>
        <x:v>735</x:v>
      </x:c>
      <x:c r="B804" s="9" t="str">
        <x:v>Amouage</x:v>
      </x:c>
      <x:c r="C804" s="9" t="str">
        <x:v>Beloved Man</x:v>
      </x:c>
      <x:c r="D804" s="9" t="str">
        <x:v>Not recorded</x:v>
      </x:c>
      <x:c r="E804" s="11" t="n">
        <x:v>2013</x:v>
      </x:c>
      <x:c r="F804" s="13" t="n">
        <x:v>7.9</x:v>
      </x:c>
      <x:c r="G804" s="10" t="n">
        <x:v>496</x:v>
      </x:c>
      <x:c r="H804" s="12" t="n">
        <x:v>4.12</x:v>
      </x:c>
      <x:c r="I804" s="10" t="n">
        <x:v>1096</x:v>
      </x:c>
      <x:c r="J804" s="12" t="str">
        <x:f>IF(AND(M804="URL identity aligns",ISNUMBER(F804),ISNUMBER(H804),G804&gt;0,I804&gt;0,SUM(V804:W804)&gt;0),(F804*V804+((H804-1)/4*10)*W804)/SUM(V804:W804),"")</x:f>
      </x:c>
      <x:c r="K804" s="12" t="str">
        <x:f>IF(ISNUMBER(J804),(X804*J804+'Method'!$B$10*'Method'!$B$11)/(X804+'Method'!$B$10),"")</x:f>
      </x:c>
      <x:c r="L804" s="10" t="str">
        <x:f>IF(ISNUMBER(J804),COUNTIFS($J$7:$J$1929,"&gt;"&amp;J804)+1,"")</x:f>
      </x:c>
      <x:c r="M804" s="9" t="str">
        <x:v>Review required</x:v>
      </x:c>
      <x:c r="N804" s="9" t="str">
        <x:v>Concentration not explicit on both saved identities</x:v>
      </x:c>
      <x:c r="O804" s="9" t="str">
        <x:v>https://www.parfumo.com/Perfumes/Amouage/Beloved_Man</x:v>
      </x:c>
      <x:c r="P804" s="9" t="str">
        <x:v>https://www.fragrantica.com/perfume/Amouage/Beloved-Man-17726.html</x:v>
      </x:c>
      <x:c r="Q804" s="9" t="str">
        <x:v>https://media.parfumo.com/perfumes/8e/8e51d0-beloved-man-amouage_1200.jpg?width=720&amp;aspect_ratio=1:1</x:v>
      </x:c>
      <x:c r="R804" s="9" t="str">
        <x:v>https://fimgs.net/mdimg/perfume-thumbs/375x500.17726.jpg</x:v>
      </x:c>
      <x:c r="S804" s="9" t="str">
        <x:v>Beloved Man</x:v>
      </x:c>
      <x:c r="T804" s="11" t="str">
        <x:v>2013</x:v>
      </x:c>
      <x:c r="U804" s="10" t="n">
        <x:v>813</x:v>
      </x:c>
      <x:c r="V804" s="14" t="n">
        <x:f>IF(AND(ISNUMBER(G804),G804&gt;0),LOG10(G804)*'Method'!$B$8,"")</x:f>
        <x:v>3.2345780117882397</x:v>
      </x:c>
      <x:c r="W804" s="14" t="n">
        <x:f>IF(AND(ISNUMBER(I804),I804&gt;0),LOG10(I804)*'Method'!$B$9,"")</x:f>
        <x:v>2.43184844331868</x:v>
      </x:c>
      <x:c r="X804" s="10" t="str">
        <x:f>IF(ISNUMBER(J804),SUM(G804,I804),"")</x:f>
      </x:c>
      <x:c r="Y804" s="10" t="str">
        <x:f>IF(ISNUMBER(K804),COUNTIFS($K$7:$K$1929,"&gt;"&amp;K804)+1,"")</x:f>
      </x:c>
      <x:c r="Z804" s="9" t="str"/>
      <x:c r="AA804" s="15" t="n">
        <x:v>46108</x:v>
      </x:c>
      <x:c r="AB804" s="9" t="str">
        <x:v>Unknown</x:v>
      </x:c>
    </x:row>
    <x:row r="805" ht="50" customHeight="1">
      <x:c r="A805" s="10" t="n">
        <x:f>IF(ISNUMBER(F805),RANK(F805,$F$7:$F$1929,0),"")</x:f>
        <x:v>735</x:v>
      </x:c>
      <x:c r="B805" s="9" t="str">
        <x:v>Nishane</x:v>
      </x:c>
      <x:c r="C805" s="9" t="str">
        <x:v>B-612</x:v>
      </x:c>
      <x:c r="D805" s="9" t="str">
        <x:v>Not recorded</x:v>
      </x:c>
      <x:c r="E805" s="11" t="n">
        <x:v>2018</x:v>
      </x:c>
      <x:c r="F805" s="13" t="n">
        <x:v>7.9</x:v>
      </x:c>
      <x:c r="G805" s="10" t="n">
        <x:v>491</x:v>
      </x:c>
      <x:c r="H805" s="12" t="n">
        <x:v>4.09</x:v>
      </x:c>
      <x:c r="I805" s="10" t="n">
        <x:v>1362</x:v>
      </x:c>
      <x:c r="J805" s="12" t="str">
        <x:f>IF(AND(M805="URL identity aligns",ISNUMBER(F805),ISNUMBER(H805),G805&gt;0,I805&gt;0,SUM(V805:W805)&gt;0),(F805*V805+((H805-1)/4*10)*W805)/SUM(V805:W805),"")</x:f>
      </x:c>
      <x:c r="K805" s="12" t="str">
        <x:f>IF(ISNUMBER(J805),(X805*J805+'Method'!$B$10*'Method'!$B$11)/(X805+'Method'!$B$10),"")</x:f>
      </x:c>
      <x:c r="L805" s="10" t="str">
        <x:f>IF(ISNUMBER(J805),COUNTIFS($J$7:$J$1929,"&gt;"&amp;J805)+1,"")</x:f>
      </x:c>
      <x:c r="M805" s="9" t="str">
        <x:v>Review required</x:v>
      </x:c>
      <x:c r="N805" s="9" t="str">
        <x:v>Concentration not explicit on both saved identities</x:v>
      </x:c>
      <x:c r="O805" s="9" t="str">
        <x:v>https://www.parfumo.com/Perfumes/Nishane/B_612</x:v>
      </x:c>
      <x:c r="P805" s="9" t="str">
        <x:v>https://www.fragrantica.com/perfume/Nishane/B-612-49214.html</x:v>
      </x:c>
      <x:c r="Q805" s="9" t="str">
        <x:v>https://media.parfumo.com/perfumes/ac/ac7192-b-612-nishane_1200.jpg?width=720&amp;aspect_ratio=1:1</x:v>
      </x:c>
      <x:c r="R805" s="9" t="str">
        <x:v>https://fimgs.net/mdimg/perfume-thumbs/375x500.49214.jpg</x:v>
      </x:c>
      <x:c r="S805" s="9" t="str">
        <x:v>B-612</x:v>
      </x:c>
      <x:c r="T805" s="11" t="str">
        <x:v>2018</x:v>
      </x:c>
      <x:c r="U805" s="10" t="n">
        <x:v>989</x:v>
      </x:c>
      <x:c r="V805" s="14" t="n">
        <x:f>IF(AND(ISNUMBER(G805),G805&gt;0),LOG10(G805)*'Method'!$B$8,"")</x:f>
        <x:v>3.2292977905475637</x:v>
      </x:c>
      <x:c r="W805" s="14" t="n">
        <x:f>IF(AND(ISNUMBER(I805),I805&gt;0),LOG10(I805)*'Method'!$B$9,"")</x:f>
        <x:v>2.507341686061416</x:v>
      </x:c>
      <x:c r="X805" s="10" t="str">
        <x:f>IF(ISNUMBER(J805),SUM(G805,I805),"")</x:f>
      </x:c>
      <x:c r="Y805" s="10" t="str">
        <x:f>IF(ISNUMBER(K805),COUNTIFS($K$7:$K$1929,"&gt;"&amp;K805)+1,"")</x:f>
      </x:c>
      <x:c r="Z805" s="9" t="str"/>
      <x:c r="AA805" s="15" t="n">
        <x:v>46108</x:v>
      </x:c>
      <x:c r="AB805" s="9" t="str">
        <x:v>Unknown</x:v>
      </x:c>
    </x:row>
    <x:row r="806" ht="50" customHeight="1">
      <x:c r="A806" s="10" t="n">
        <x:f>IF(ISNUMBER(F806),RANK(F806,$F$7:$F$1929,0),"")</x:f>
        <x:v>735</x:v>
      </x:c>
      <x:c r="B806" s="9" t="str">
        <x:v>Amouage</x:v>
      </x:c>
      <x:c r="C806" s="9" t="str">
        <x:v>Portrayal Man</x:v>
      </x:c>
      <x:c r="D806" s="9" t="str">
        <x:v>Not recorded</x:v>
      </x:c>
      <x:c r="E806" s="11" t="n">
        <x:v>2019</x:v>
      </x:c>
      <x:c r="F806" s="13" t="n">
        <x:v>7.9</x:v>
      </x:c>
      <x:c r="G806" s="10" t="n">
        <x:v>475</x:v>
      </x:c>
      <x:c r="H806" s="12" t="n">
        <x:v>4.03</x:v>
      </x:c>
      <x:c r="I806" s="10" t="n">
        <x:v>1470</x:v>
      </x:c>
      <x:c r="J806" s="12" t="str">
        <x:f>IF(AND(M806="URL identity aligns",ISNUMBER(F806),ISNUMBER(H806),G806&gt;0,I806&gt;0,SUM(V806:W806)&gt;0),(F806*V806+((H806-1)/4*10)*W806)/SUM(V806:W806),"")</x:f>
      </x:c>
      <x:c r="K806" s="12" t="str">
        <x:f>IF(ISNUMBER(J806),(X806*J806+'Method'!$B$10*'Method'!$B$11)/(X806+'Method'!$B$10),"")</x:f>
      </x:c>
      <x:c r="L806" s="10" t="str">
        <x:f>IF(ISNUMBER(J806),COUNTIFS($J$7:$J$1929,"&gt;"&amp;J806)+1,"")</x:f>
      </x:c>
      <x:c r="M806" s="9" t="str">
        <x:v>Review required</x:v>
      </x:c>
      <x:c r="N806" s="9" t="str">
        <x:v>Concentration not explicit on both saved identities</x:v>
      </x:c>
      <x:c r="O806" s="9" t="str">
        <x:v>https://www.parfumo.com/Perfumes/Amouage/Portrayal_Man</x:v>
      </x:c>
      <x:c r="P806" s="9" t="str">
        <x:v>https://www.fragrantica.com/perfume/Amouage/Portrayal-Man-54460.html</x:v>
      </x:c>
      <x:c r="Q806" s="9" t="str">
        <x:v>https://media.parfumo.com/perfumes/4d/4dde0e-portrayal-man-amouage_1200.jpg?width=720&amp;aspect_ratio=1:1</x:v>
      </x:c>
      <x:c r="R806" s="9" t="str">
        <x:v>https://fimgs.net/mdimg/perfume-thumbs/375x500.54460.jpg</x:v>
      </x:c>
      <x:c r="S806" s="9" t="str">
        <x:v>Portrayal Man</x:v>
      </x:c>
      <x:c r="T806" s="11" t="str">
        <x:v>2019</x:v>
      </x:c>
      <x:c r="U806" s="10" t="n">
        <x:v>1065</x:v>
      </x:c>
      <x:c r="V806" s="14" t="n">
        <x:f>IF(AND(ISNUMBER(G806),G806&gt;0),LOG10(G806)*'Method'!$B$8,"")</x:f>
        <x:v>3.212032331549844</x:v>
      </x:c>
      <x:c r="W806" s="14" t="n">
        <x:f>IF(AND(ISNUMBER(I806),I806&gt;0),LOG10(I806)*'Method'!$B$9,"")</x:f>
        <x:v>2.5338538677985443</x:v>
      </x:c>
      <x:c r="X806" s="10" t="str">
        <x:f>IF(ISNUMBER(J806),SUM(G806,I806),"")</x:f>
      </x:c>
      <x:c r="Y806" s="10" t="str">
        <x:f>IF(ISNUMBER(K806),COUNTIFS($K$7:$K$1929,"&gt;"&amp;K806)+1,"")</x:f>
      </x:c>
      <x:c r="Z806" s="9" t="str"/>
      <x:c r="AA806" s="15" t="n">
        <x:v>46108</x:v>
      </x:c>
      <x:c r="AB806" s="9" t="str">
        <x:v>Unknown</x:v>
      </x:c>
    </x:row>
    <x:row r="807" ht="50" customHeight="1">
      <x:c r="A807" s="10" t="n">
        <x:f>IF(ISNUMBER(F807),RANK(F807,$F$7:$F$1929,0),"")</x:f>
        <x:v>735</x:v>
      </x:c>
      <x:c r="B807" s="9" t="str">
        <x:v>Lalique</x:v>
      </x:c>
      <x:c r="C807" s="9" t="str">
        <x:v>Lalique pour Homme Lion</x:v>
      </x:c>
      <x:c r="D807" s="9" t="str">
        <x:v>Eau de Parfum</x:v>
      </x:c>
      <x:c r="E807" s="11" t="n">
        <x:v>1997</x:v>
      </x:c>
      <x:c r="F807" s="13" t="n">
        <x:v>7.9</x:v>
      </x:c>
      <x:c r="G807" s="10" t="n">
        <x:v>439</x:v>
      </x:c>
      <x:c r="H807" s="12" t="n">
        <x:v>4.08</x:v>
      </x:c>
      <x:c r="I807" s="10" t="n">
        <x:v>3311</x:v>
      </x:c>
      <x:c r="J807" s="12" t="str">
        <x:f>IF(AND(M807="URL identity aligns",ISNUMBER(F807),ISNUMBER(H807),G807&gt;0,I807&gt;0,SUM(V807:W807)&gt;0),(F807*V807+((H807-1)/4*10)*W807)/SUM(V807:W807),"")</x:f>
      </x:c>
      <x:c r="K807" s="12" t="str">
        <x:f>IF(ISNUMBER(J807),(X807*J807+'Method'!$B$10*'Method'!$B$11)/(X807+'Method'!$B$10),"")</x:f>
      </x:c>
      <x:c r="L807" s="10" t="str">
        <x:f>IF(ISNUMBER(J807),COUNTIFS($J$7:$J$1929,"&gt;"&amp;J807)+1,"")</x:f>
      </x:c>
      <x:c r="M807" s="9" t="str">
        <x:v>Review required</x:v>
      </x:c>
      <x:c r="N807" s="9" t="str">
        <x:v>Fragrantica URL assigned to more than one Parfumo product; Product, variant, gender or year terms differ between URLs; Concentration not explicit on both saved identities</x:v>
      </x:c>
      <x:c r="O807" s="9" t="str">
        <x:v>https://www.parfumo.com/Perfumes/Lalique/Lalique_pour_Homme_Lion_Eau_de_Parfum</x:v>
      </x:c>
      <x:c r="P807" s="9" t="str">
        <x:v>https://www.fragrantica.com/perfume/Lalique/Lalique-Pour-Homme-1844.html</x:v>
      </x:c>
      <x:c r="Q807" s="9" t="str">
        <x:v>https://media.parfumo.com/perfumes/01/0144f8-lalique-pour-homme-lion-eau-de-parfum-lalique_1200.jpg?width=720&amp;aspect_ratio=1:1</x:v>
      </x:c>
      <x:c r="R807" s="9" t="str">
        <x:v>https://fimgs.net/mdimg/perfume-thumbs/375x500.1844.jpg</x:v>
      </x:c>
      <x:c r="S807" s="9" t="str">
        <x:v>Lalique pour Homme Lion</x:v>
      </x:c>
      <x:c r="T807" s="11" t="str">
        <x:v>1997</x:v>
      </x:c>
      <x:c r="U807" s="10" t="n">
        <x:v>1854</x:v>
      </x:c>
      <x:c r="V807" s="14" t="n">
        <x:f>IF(AND(ISNUMBER(G807),G807&gt;0),LOG10(G807)*'Method'!$B$8,"")</x:f>
        <x:v>3.170957424290544</x:v>
      </x:c>
      <x:c r="W807" s="14" t="n">
        <x:f>IF(AND(ISNUMBER(I807),I807&gt;0),LOG10(I807)*'Method'!$B$9,"")</x:f>
        <x:v>2.815967344601656</x:v>
      </x:c>
      <x:c r="X807" s="10" t="str">
        <x:f>IF(ISNUMBER(J807),SUM(G807,I807),"")</x:f>
      </x:c>
      <x:c r="Y807" s="10" t="str">
        <x:f>IF(ISNUMBER(K807),COUNTIFS($K$7:$K$1929,"&gt;"&amp;K807)+1,"")</x:f>
      </x:c>
      <x:c r="Z807" s="9" t="str"/>
      <x:c r="AA807" s="15" t="n">
        <x:v>46108</x:v>
      </x:c>
      <x:c r="AB807" s="9" t="str">
        <x:v>Unknown</x:v>
      </x:c>
    </x:row>
    <x:row r="808" ht="50" customHeight="1">
      <x:c r="A808" s="10" t="n">
        <x:f>IF(ISNUMBER(F808),RANK(F808,$F$7:$F$1929,0),"")</x:f>
        <x:v>735</x:v>
      </x:c>
      <x:c r="B808" s="9" t="str">
        <x:v>Rasasi</x:v>
      </x:c>
      <x:c r="C808" s="9" t="str">
        <x:v>Hawas Black هوس</x:v>
      </x:c>
      <x:c r="D808" s="9" t="str">
        <x:v>Not recorded</x:v>
      </x:c>
      <x:c r="E808" s="11" t="n">
        <x:v>2024</x:v>
      </x:c>
      <x:c r="F808" s="13" t="n">
        <x:v>7.9</x:v>
      </x:c>
      <x:c r="G808" s="10" t="n">
        <x:v>427</x:v>
      </x:c>
      <x:c r="H808" s="12" t="n">
        <x:v>4.26</x:v>
      </x:c>
      <x:c r="I808" s="10" t="n">
        <x:v>2496</x:v>
      </x:c>
      <x:c r="J808" s="12" t="str">
        <x:f>IF(AND(M808="URL identity aligns",ISNUMBER(F808),ISNUMBER(H808),G808&gt;0,I808&gt;0,SUM(V808:W808)&gt;0),(F808*V808+((H808-1)/4*10)*W808)/SUM(V808:W808),"")</x:f>
      </x:c>
      <x:c r="K808" s="12" t="str">
        <x:f>IF(ISNUMBER(J808),(X808*J808+'Method'!$B$10*'Method'!$B$11)/(X808+'Method'!$B$10),"")</x:f>
      </x:c>
      <x:c r="L808" s="10" t="str">
        <x:f>IF(ISNUMBER(J808),COUNTIFS($J$7:$J$1929,"&gt;"&amp;J808)+1,"")</x:f>
      </x:c>
      <x:c r="M808" s="9" t="str">
        <x:v>Review required</x:v>
      </x:c>
      <x:c r="N808" s="9" t="str">
        <x:v>Concentration not explicit on both saved identities</x:v>
      </x:c>
      <x:c r="O808" s="9" t="str">
        <x:v>https://www.parfumo.com/Perfumes/Rasasi/hawas-black</x:v>
      </x:c>
      <x:c r="P808" s="9" t="str">
        <x:v>https://www.fragrantica.com/perfume/Rasasi/Hawas-Black-96817.html</x:v>
      </x:c>
      <x:c r="Q808" s="9" t="str">
        <x:v>https://media.parfumo.com/perfumes/66/66bff7-hawas-black-rasasi_1200.jpg?width=720&amp;aspect_ratio=1:1</x:v>
      </x:c>
      <x:c r="R808" s="9" t="str">
        <x:v>https://fimgs.net/mdimg/perfume-thumbs/375x500.96817.jpg</x:v>
      </x:c>
      <x:c r="S808" s="9" t="str">
        <x:v>Hawas Black هوس</x:v>
      </x:c>
      <x:c r="T808" s="11" t="str">
        <x:v>2024</x:v>
      </x:c>
      <x:c r="U808" s="10" t="n">
        <x:v>1263</x:v>
      </x:c>
      <x:c r="V808" s="14" t="n">
        <x:f>IF(AND(ISNUMBER(G808),G808&gt;0),LOG10(G808)*'Method'!$B$8,"")</x:f>
        <x:v>3.156513450030024</x:v>
      </x:c>
      <x:c r="W808" s="14" t="n">
        <x:f>IF(AND(ISNUMBER(I808),I808&gt;0),LOG10(I808)*'Method'!$B$9,"")</x:f>
        <x:v>2.717795664808312</x:v>
      </x:c>
      <x:c r="X808" s="10" t="str">
        <x:f>IF(ISNUMBER(J808),SUM(G808,I808),"")</x:f>
      </x:c>
      <x:c r="Y808" s="10" t="str">
        <x:f>IF(ISNUMBER(K808),COUNTIFS($K$7:$K$1929,"&gt;"&amp;K808)+1,"")</x:f>
      </x:c>
      <x:c r="Z808" s="9" t="str"/>
      <x:c r="AA808" s="15" t="n">
        <x:v>46108</x:v>
      </x:c>
      <x:c r="AB808" s="9" t="str">
        <x:v>Unknown</x:v>
      </x:c>
    </x:row>
    <x:row r="809" ht="50" customHeight="1">
      <x:c r="A809" s="10" t="n">
        <x:f>IF(ISNUMBER(F809),RANK(F809,$F$7:$F$1929,0),"")</x:f>
        <x:v>735</x:v>
      </x:c>
      <x:c r="B809" s="9" t="str">
        <x:v>Dolce &amp; Gabbana</x:v>
      </x:c>
      <x:c r="C809" s="9" t="str">
        <x:v>Dolce &amp; Gabbana pour Homme</x:v>
      </x:c>
      <x:c r="D809" s="9" t="str">
        <x:v>Eau de Toilette</x:v>
      </x:c>
      <x:c r="E809" s="11" t="n">
        <x:v>1994</x:v>
      </x:c>
      <x:c r="F809" s="13" t="n">
        <x:v>7.9</x:v>
      </x:c>
      <x:c r="G809" s="10" t="n">
        <x:v>415</x:v>
      </x:c>
      <x:c r="H809" s="12" t="n">
        <x:v>4.25</x:v>
      </x:c>
      <x:c r="I809" s="10" t="n">
        <x:v>3470</x:v>
      </x:c>
      <x:c r="J809" s="12" t="str">
        <x:f>IF(AND(M809="URL identity aligns",ISNUMBER(F809),ISNUMBER(H809),G809&gt;0,I809&gt;0,SUM(V809:W809)&gt;0),(F809*V809+((H809-1)/4*10)*W809)/SUM(V809:W809),"")</x:f>
      </x:c>
      <x:c r="K809" s="12" t="str">
        <x:f>IF(ISNUMBER(J809),(X809*J809+'Method'!$B$10*'Method'!$B$11)/(X809+'Method'!$B$10),"")</x:f>
      </x:c>
      <x:c r="L809" s="10" t="str">
        <x:f>IF(ISNUMBER(J809),COUNTIFS($J$7:$J$1929,"&gt;"&amp;J809)+1,"")</x:f>
      </x:c>
      <x:c r="M809" s="9" t="str">
        <x:v>Review required</x:v>
      </x:c>
      <x:c r="N809" s="9" t="str">
        <x:v>Concentration not explicit on both saved identities</x:v>
      </x:c>
      <x:c r="O809" s="9" t="str">
        <x:v>https://www.parfumo.com/Perfumes/Dolce_Gabbana/Dolce__Gabbana_pour_Homme_1994_Eau_de_Toilette</x:v>
      </x:c>
      <x:c r="P809" s="9" t="str">
        <x:v>https://www.fragrantica.com/perfume/Dolce-Gabbana/Dolce-Gabbana-pour-Homme-1994-483.html</x:v>
      </x:c>
      <x:c r="Q809" s="9" t="str">
        <x:v>https://media.parfumo.com/perfumes/e6/e6ee5f-dolce-gabbana-pour-homme-1994-eau-de-toilette-dolce-gabbana_1200.jpg?width=720&amp;aspect_ratio=1:1</x:v>
      </x:c>
      <x:c r="R809" s="9" t="str">
        <x:v>https://fimgs.net/mdimg/perfume-thumbs/375x500.483.jpg</x:v>
      </x:c>
      <x:c r="S809" s="9" t="str">
        <x:v>Dolce &amp; Gabbana pour Homme</x:v>
      </x:c>
      <x:c r="T809" s="11" t="str">
        <x:v>1994</x:v>
      </x:c>
      <x:c r="U809" s="10" t="n">
        <x:v>1136</x:v>
      </x:c>
      <x:c r="V809" s="14" t="n">
        <x:f>IF(AND(ISNUMBER(G809),G809&gt;0),LOG10(G809)*'Method'!$B$8,"")</x:f>
        <x:v>3.1416577160545076</x:v>
      </x:c>
      <x:c r="W809" s="14" t="n">
        <x:f>IF(AND(ISNUMBER(I809),I809&gt;0),LOG10(I809)*'Method'!$B$9,"")</x:f>
        <x:v>2.8322635798326963</x:v>
      </x:c>
      <x:c r="X809" s="10" t="str">
        <x:f>IF(ISNUMBER(J809),SUM(G809,I809),"")</x:f>
      </x:c>
      <x:c r="Y809" s="10" t="str">
        <x:f>IF(ISNUMBER(K809),COUNTIFS($K$7:$K$1929,"&gt;"&amp;K809)+1,"")</x:f>
      </x:c>
      <x:c r="Z809" s="9" t="str"/>
      <x:c r="AA809" s="15" t="n">
        <x:v>46108</x:v>
      </x:c>
      <x:c r="AB809" s="9" t="str">
        <x:v>Unknown</x:v>
      </x:c>
    </x:row>
    <x:row r="810" ht="50" customHeight="1">
      <x:c r="A810" s="10" t="n">
        <x:f>IF(ISNUMBER(F810),RANK(F810,$F$7:$F$1929,0),"")</x:f>
        <x:v>735</x:v>
      </x:c>
      <x:c r="B810" s="9" t="str">
        <x:v>Kenzo</x:v>
      </x:c>
      <x:c r="C810" s="9" t="str">
        <x:v>Power</x:v>
      </x:c>
      <x:c r="D810" s="9" t="str">
        <x:v>Eau de Toilette</x:v>
      </x:c>
      <x:c r="E810" s="11" t="n">
        <x:v>2008</x:v>
      </x:c>
      <x:c r="F810" s="13" t="n">
        <x:v>7.9</x:v>
      </x:c>
      <x:c r="G810" s="10" t="n">
        <x:v>410</x:v>
      </x:c>
      <x:c r="H810" s="12" t="n">
        <x:v>4.18</x:v>
      </x:c>
      <x:c r="I810" s="10" t="n">
        <x:v>1641</x:v>
      </x:c>
      <x:c r="J810" s="12" t="str">
        <x:f>IF(AND(M810="URL identity aligns",ISNUMBER(F810),ISNUMBER(H810),G810&gt;0,I810&gt;0,SUM(V810:W810)&gt;0),(F810*V810+((H810-1)/4*10)*W810)/SUM(V810:W810),"")</x:f>
      </x:c>
      <x:c r="K810" s="12" t="str">
        <x:f>IF(ISNUMBER(J810),(X810*J810+'Method'!$B$10*'Method'!$B$11)/(X810+'Method'!$B$10),"")</x:f>
      </x:c>
      <x:c r="L810" s="10" t="str">
        <x:f>IF(ISNUMBER(J810),COUNTIFS($J$7:$J$1929,"&gt;"&amp;J810)+1,"")</x:f>
      </x:c>
      <x:c r="M810" s="9" t="str">
        <x:v>Review required</x:v>
      </x:c>
      <x:c r="N810" s="9" t="str">
        <x:v>Concentration not explicit on both saved identities</x:v>
      </x:c>
      <x:c r="O810" s="9" t="str">
        <x:v>https://www.parfumo.com/Perfumes/Kenzo/Kenzo_Power_Eau_de_Toilette</x:v>
      </x:c>
      <x:c r="P810" s="9" t="str">
        <x:v>https://www.fragrantica.com/perfume/Kenzo/Power-3602.html</x:v>
      </x:c>
      <x:c r="Q810" s="9" t="str">
        <x:v>https://media.parfumo.com/perfumes/f3/f32635-kenzo-power-eau-de-toilette-kenzo_1200.jpg?width=720&amp;aspect_ratio=1:1</x:v>
      </x:c>
      <x:c r="R810" s="9" t="str">
        <x:v>https://fimgs.net/mdimg/perfume-thumbs/375x500.3602.jpg</x:v>
      </x:c>
      <x:c r="S810" s="9" t="str">
        <x:v>Power</x:v>
      </x:c>
      <x:c r="T810" s="11" t="str">
        <x:v>2008</x:v>
      </x:c>
      <x:c r="U810" s="10" t="n">
        <x:v>1542</x:v>
      </x:c>
      <x:c r="V810" s="14" t="n">
        <x:f>IF(AND(ISNUMBER(G810),G810&gt;0),LOG10(G810)*'Method'!$B$8,"")</x:f>
        <x:v>3.135340628063688</x:v>
      </x:c>
      <x:c r="W810" s="14" t="n">
        <x:f>IF(AND(ISNUMBER(I810),I810&gt;0),LOG10(I810)*'Method'!$B$9,"")</x:f>
        <x:v>2.572086864842472</x:v>
      </x:c>
      <x:c r="X810" s="10" t="str">
        <x:f>IF(ISNUMBER(J810),SUM(G810,I810),"")</x:f>
      </x:c>
      <x:c r="Y810" s="10" t="str">
        <x:f>IF(ISNUMBER(K810),COUNTIFS($K$7:$K$1929,"&gt;"&amp;K810)+1,"")</x:f>
      </x:c>
      <x:c r="Z810" s="9" t="str"/>
      <x:c r="AA810" s="15" t="n">
        <x:v>46108</x:v>
      </x:c>
      <x:c r="AB810" s="9" t="str">
        <x:v>Unknown</x:v>
      </x:c>
    </x:row>
    <x:row r="811" ht="50" customHeight="1">
      <x:c r="A811" s="10" t="n">
        <x:f>IF(ISNUMBER(F811),RANK(F811,$F$7:$F$1929,0),"")</x:f>
        <x:v>735</x:v>
      </x:c>
      <x:c r="B811" s="9" t="str">
        <x:v>Hermès</x:v>
      </x:c>
      <x:c r="C811" s="9" t="str">
        <x:v>Rocabar</x:v>
      </x:c>
      <x:c r="D811" s="9" t="str">
        <x:v>Eau de Toilette</x:v>
      </x:c>
      <x:c r="E811" s="11" t="n">
        <x:v>1998</x:v>
      </x:c>
      <x:c r="F811" s="13" t="n">
        <x:v>7.9</x:v>
      </x:c>
      <x:c r="G811" s="10" t="n">
        <x:v>404</x:v>
      </x:c>
      <x:c r="H811" s="12" t="n">
        <x:v>4.23</x:v>
      </x:c>
      <x:c r="I811" s="10" t="n">
        <x:v>1166</x:v>
      </x:c>
      <x:c r="J811" s="12" t="str">
        <x:f>IF(AND(M811="URL identity aligns",ISNUMBER(F811),ISNUMBER(H811),G811&gt;0,I811&gt;0,SUM(V811:W811)&gt;0),(F811*V811+((H811-1)/4*10)*W811)/SUM(V811:W811),"")</x:f>
      </x:c>
      <x:c r="K811" s="12" t="str">
        <x:f>IF(ISNUMBER(J811),(X811*J811+'Method'!$B$10*'Method'!$B$11)/(X811+'Method'!$B$10),"")</x:f>
      </x:c>
      <x:c r="L811" s="10" t="str">
        <x:f>IF(ISNUMBER(J811),COUNTIFS($J$7:$J$1929,"&gt;"&amp;J811)+1,"")</x:f>
      </x:c>
      <x:c r="M811" s="9" t="str">
        <x:v>Review required</x:v>
      </x:c>
      <x:c r="N811" s="9" t="str">
        <x:v>Concentration not explicit on both saved identities</x:v>
      </x:c>
      <x:c r="O811" s="9" t="str">
        <x:v>https://www.parfumo.com/Perfumes/Hermes/Rocabar_Eau_de_Toilette</x:v>
      </x:c>
      <x:c r="P811" s="9" t="str">
        <x:v>https://www.fragrantica.com/perfume/Hermes/Rocabar-26.html</x:v>
      </x:c>
      <x:c r="Q811" s="9" t="str">
        <x:v>https://media.parfumo.com/perfumes/ef/efd8b3-rocabar-eau-de-toilette-hermes_1200.jpg?width=720&amp;aspect_ratio=1:1</x:v>
      </x:c>
      <x:c r="R811" s="9" t="str">
        <x:v>https://fimgs.net/mdimg/perfume-thumbs/375x500.26.jpg</x:v>
      </x:c>
      <x:c r="S811" s="9" t="str">
        <x:v>Rocabar</x:v>
      </x:c>
      <x:c r="T811" s="11" t="str">
        <x:v>1998</x:v>
      </x:c>
      <x:c r="U811" s="10" t="n">
        <x:v>714</x:v>
      </x:c>
      <x:c r="V811" s="14" t="n">
        <x:f>IF(AND(ISNUMBER(G811),G811&gt;0),LOG10(G811)*'Method'!$B$8,"")</x:f>
        <x:v>3.1276576381327197</x:v>
      </x:c>
      <x:c r="W811" s="14" t="n">
        <x:f>IF(AND(ISNUMBER(I811),I811&gt;0),LOG10(I811)*'Method'!$B$9,"")</x:f>
        <x:v>2.4533588403383924</x:v>
      </x:c>
      <x:c r="X811" s="10" t="str">
        <x:f>IF(ISNUMBER(J811),SUM(G811,I811),"")</x:f>
      </x:c>
      <x:c r="Y811" s="10" t="str">
        <x:f>IF(ISNUMBER(K811),COUNTIFS($K$7:$K$1929,"&gt;"&amp;K811)+1,"")</x:f>
      </x:c>
      <x:c r="Z811" s="9" t="str"/>
      <x:c r="AA811" s="15" t="n">
        <x:v>46108</x:v>
      </x:c>
      <x:c r="AB811" s="9" t="str">
        <x:v>Unknown</x:v>
      </x:c>
    </x:row>
    <x:row r="812" ht="50" customHeight="1">
      <x:c r="A812" s="10" t="n">
        <x:f>IF(ISNUMBER(F812),RANK(F812,$F$7:$F$1929,0),"")</x:f>
        <x:v>735</x:v>
      </x:c>
      <x:c r="B812" s="9" t="str">
        <x:v>Orto Parisi</x:v>
      </x:c>
      <x:c r="C812" s="9" t="str">
        <x:v>Brutus</x:v>
      </x:c>
      <x:c r="D812" s="9" t="str">
        <x:v>Not recorded</x:v>
      </x:c>
      <x:c r="E812" s="11" t="n">
        <x:v>2014</x:v>
      </x:c>
      <x:c r="F812" s="13" t="n">
        <x:v>7.9</x:v>
      </x:c>
      <x:c r="G812" s="10" t="n">
        <x:v>400</x:v>
      </x:c>
      <x:c r="H812" s="12" t="n">
        <x:v>4.06</x:v>
      </x:c>
      <x:c r="I812" s="10" t="n">
        <x:v>1387</x:v>
      </x:c>
      <x:c r="J812" s="12" t="str">
        <x:f>IF(AND(M812="URL identity aligns",ISNUMBER(F812),ISNUMBER(H812),G812&gt;0,I812&gt;0,SUM(V812:W812)&gt;0),(F812*V812+((H812-1)/4*10)*W812)/SUM(V812:W812),"")</x:f>
      </x:c>
      <x:c r="K812" s="12" t="str">
        <x:f>IF(ISNUMBER(J812),(X812*J812+'Method'!$B$10*'Method'!$B$11)/(X812+'Method'!$B$10),"")</x:f>
      </x:c>
      <x:c r="L812" s="10" t="str">
        <x:f>IF(ISNUMBER(J812),COUNTIFS($J$7:$J$1929,"&gt;"&amp;J812)+1,"")</x:f>
      </x:c>
      <x:c r="M812" s="9" t="str">
        <x:v>Review required</x:v>
      </x:c>
      <x:c r="N812" s="9" t="str">
        <x:v>Concentration not explicit on both saved identities</x:v>
      </x:c>
      <x:c r="O812" s="9" t="str">
        <x:v>https://www.parfumo.com/Perfumes/Orto_Parisi/Brutus</x:v>
      </x:c>
      <x:c r="P812" s="9" t="str">
        <x:v>https://www.fragrantica.com/perfume/Orto-Parisi/Brutus-24194.html</x:v>
      </x:c>
      <x:c r="Q812" s="9" t="str">
        <x:v>https://media.parfumo.com/perfumes/ba/ba889c-brutus-orto-parisi_1200.jpg?width=720&amp;aspect_ratio=1:1</x:v>
      </x:c>
      <x:c r="R812" s="9" t="str">
        <x:v>https://fimgs.net/mdimg/perfume-thumbs/375x500.24194.jpg</x:v>
      </x:c>
      <x:c r="S812" s="9" t="str">
        <x:v>Brutus</x:v>
      </x:c>
      <x:c r="T812" s="11" t="str">
        <x:v>2014</x:v>
      </x:c>
      <x:c r="U812" s="10" t="n">
        <x:v>611</x:v>
      </x:c>
      <x:c r="V812" s="14" t="n">
        <x:f>IF(AND(ISNUMBER(G812),G812&gt;0),LOG10(G812)*'Method'!$B$8,"")</x:f>
        <x:v>3.1224719895935515</x:v>
      </x:c>
      <x:c r="W812" s="14" t="n">
        <x:f>IF(AND(ISNUMBER(I812),I812&gt;0),LOG10(I812)*'Method'!$B$9,"")</x:f>
        <x:v>2.513661168858624</x:v>
      </x:c>
      <x:c r="X812" s="10" t="str">
        <x:f>IF(ISNUMBER(J812),SUM(G812,I812),"")</x:f>
      </x:c>
      <x:c r="Y812" s="10" t="str">
        <x:f>IF(ISNUMBER(K812),COUNTIFS($K$7:$K$1929,"&gt;"&amp;K812)+1,"")</x:f>
      </x:c>
      <x:c r="Z812" s="9" t="str"/>
      <x:c r="AA812" s="15" t="n">
        <x:v>46108</x:v>
      </x:c>
      <x:c r="AB812" s="9" t="str">
        <x:v>Unknown</x:v>
      </x:c>
    </x:row>
    <x:row r="813" ht="50" customHeight="1">
      <x:c r="A813" s="10" t="n">
        <x:f>IF(ISNUMBER(F813),RANK(F813,$F$7:$F$1929,0),"")</x:f>
        <x:v>735</x:v>
      </x:c>
      <x:c r="B813" s="9" t="str">
        <x:v>Xerjoff</x:v>
      </x:c>
      <x:c r="C813" s="9" t="str">
        <x:v>Aqua Regia</x:v>
      </x:c>
      <x:c r="D813" s="9" t="str">
        <x:v>Not recorded</x:v>
      </x:c>
      <x:c r="E813" s="11" t="n">
        <x:v>2023</x:v>
      </x:c>
      <x:c r="F813" s="13" t="n">
        <x:v>7.9</x:v>
      </x:c>
      <x:c r="G813" s="10" t="n">
        <x:v>398</x:v>
      </x:c>
      <x:c r="H813" s="12" t="n">
        <x:v>4.11</x:v>
      </x:c>
      <x:c r="I813" s="10" t="n">
        <x:v>285</x:v>
      </x:c>
      <x:c r="J813" s="12" t="str">
        <x:f>IF(AND(M813="URL identity aligns",ISNUMBER(F813),ISNUMBER(H813),G813&gt;0,I813&gt;0,SUM(V813:W813)&gt;0),(F813*V813+((H813-1)/4*10)*W813)/SUM(V813:W813),"")</x:f>
      </x:c>
      <x:c r="K813" s="12" t="str">
        <x:f>IF(ISNUMBER(J813),(X813*J813+'Method'!$B$10*'Method'!$B$11)/(X813+'Method'!$B$10),"")</x:f>
      </x:c>
      <x:c r="L813" s="10" t="str">
        <x:f>IF(ISNUMBER(J813),COUNTIFS($J$7:$J$1929,"&gt;"&amp;J813)+1,"")</x:f>
      </x:c>
      <x:c r="M813" s="9" t="str">
        <x:v>Review required</x:v>
      </x:c>
      <x:c r="N813" s="9" t="str">
        <x:v>Concentration not explicit on both saved identities</x:v>
      </x:c>
      <x:c r="O813" s="9" t="str">
        <x:v>https://www.parfumo.com/Perfumes/Xerjoff/aqua-regia</x:v>
      </x:c>
      <x:c r="P813" s="9" t="str">
        <x:v>https://www.fragrantica.com/perfume/Xerjoff/Aqua-Regia-80268.html</x:v>
      </x:c>
      <x:c r="Q813" s="9" t="str">
        <x:v>https://media.parfumo.com/perfumes/29/290495-aqua-regia-xerjoff_1200.jpg?width=720&amp;aspect_ratio=1:1</x:v>
      </x:c>
      <x:c r="R813" s="9" t="str">
        <x:v>https://fimgs.net/mdimg/perfume-thumbs/375x500.80268.jpg</x:v>
      </x:c>
      <x:c r="S813" s="9" t="str">
        <x:v>Aqua Regia</x:v>
      </x:c>
      <x:c r="T813" s="11" t="str">
        <x:v>2023</x:v>
      </x:c>
      <x:c r="U813" s="10" t="n">
        <x:v>319</x:v>
      </x:c>
      <x:c r="V813" s="14" t="n">
        <x:f>IF(AND(ISNUMBER(G813),G813&gt;0),LOG10(G813)*'Method'!$B$8,"")</x:f>
        <x:v>3.119859686488428</x:v>
      </x:c>
      <x:c r="W813" s="14" t="n">
        <x:f>IF(AND(ISNUMBER(I813),I813&gt;0),LOG10(I813)*'Method'!$B$9,"")</x:f>
        <x:v>1.9638758880068083</x:v>
      </x:c>
      <x:c r="X813" s="10" t="str">
        <x:f>IF(ISNUMBER(J813),SUM(G813,I813),"")</x:f>
      </x:c>
      <x:c r="Y813" s="10" t="str">
        <x:f>IF(ISNUMBER(K813),COUNTIFS($K$7:$K$1929,"&gt;"&amp;K813)+1,"")</x:f>
      </x:c>
      <x:c r="Z813" s="9" t="str"/>
      <x:c r="AA813" s="15" t="n">
        <x:v>46108</x:v>
      </x:c>
      <x:c r="AB813" s="9" t="str">
        <x:v>Unknown</x:v>
      </x:c>
    </x:row>
    <x:row r="814" ht="50" customHeight="1">
      <x:c r="A814" s="10" t="n">
        <x:f>IF(ISNUMBER(F814),RANK(F814,$F$7:$F$1929,0),"")</x:f>
        <x:v>735</x:v>
      </x:c>
      <x:c r="B814" s="9" t="str">
        <x:v>Nishane</x:v>
      </x:c>
      <x:c r="C814" s="9" t="str">
        <x:v>Tero</x:v>
      </x:c>
      <x:c r="D814" s="9" t="str">
        <x:v>Not recorded</x:v>
      </x:c>
      <x:c r="E814" s="11" t="n">
        <x:v>2022</x:v>
      </x:c>
      <x:c r="F814" s="13" t="n">
        <x:v>7.9</x:v>
      </x:c>
      <x:c r="G814" s="10" t="n">
        <x:v>398</x:v>
      </x:c>
      <x:c r="H814" s="12" t="n">
        <x:v>4.1</x:v>
      </x:c>
      <x:c r="I814" s="10" t="n">
        <x:v>1036</x:v>
      </x:c>
      <x:c r="J814" s="12" t="str">
        <x:f>IF(AND(M814="URL identity aligns",ISNUMBER(F814),ISNUMBER(H814),G814&gt;0,I814&gt;0,SUM(V814:W814)&gt;0),(F814*V814+((H814-1)/4*10)*W814)/SUM(V814:W814),"")</x:f>
      </x:c>
      <x:c r="K814" s="12" t="str">
        <x:f>IF(ISNUMBER(J814),(X814*J814+'Method'!$B$10*'Method'!$B$11)/(X814+'Method'!$B$10),"")</x:f>
      </x:c>
      <x:c r="L814" s="10" t="str">
        <x:f>IF(ISNUMBER(J814),COUNTIFS($J$7:$J$1929,"&gt;"&amp;J814)+1,"")</x:f>
      </x:c>
      <x:c r="M814" s="9" t="str">
        <x:v>Review required</x:v>
      </x:c>
      <x:c r="N814" s="9" t="str">
        <x:v>Concentration not explicit on both saved identities</x:v>
      </x:c>
      <x:c r="O814" s="9" t="str">
        <x:v>https://www.parfumo.com/Perfumes/Nishane/tero</x:v>
      </x:c>
      <x:c r="P814" s="9" t="str">
        <x:v>https://www.fragrantica.com/perfume/Nishane/Tero-74669.html</x:v>
      </x:c>
      <x:c r="Q814" s="9" t="str">
        <x:v>https://media.parfumo.com/perfumes/da/daf0c8-tero-nishane_1200.jpg?width=480&amp;aspect_ratio=1:1</x:v>
      </x:c>
      <x:c r="R814" s="9" t="str">
        <x:v>https://fimgs.net/mdimg/perfume-thumbs/375x500.74669.jpg</x:v>
      </x:c>
      <x:c r="S814" s="9" t="str">
        <x:v>Tero</x:v>
      </x:c>
      <x:c r="T814" s="11" t="str">
        <x:v>2022</x:v>
      </x:c>
      <x:c r="U814" s="10" t="n">
        <x:v>568</x:v>
      </x:c>
      <x:c r="V814" s="14" t="n">
        <x:f>IF(AND(ISNUMBER(G814),G814&gt;0),LOG10(G814)*'Method'!$B$8,"")</x:f>
        <x:v>3.119859686488428</x:v>
      </x:c>
      <x:c r="W814" s="14" t="n">
        <x:f>IF(AND(ISNUMBER(I814),I814&gt;0),LOG10(I814)*'Method'!$B$9,"")</x:f>
        <x:v>2.4122878043273683</x:v>
      </x:c>
      <x:c r="X814" s="10" t="str">
        <x:f>IF(ISNUMBER(J814),SUM(G814,I814),"")</x:f>
      </x:c>
      <x:c r="Y814" s="10" t="str">
        <x:f>IF(ISNUMBER(K814),COUNTIFS($K$7:$K$1929,"&gt;"&amp;K814)+1,"")</x:f>
      </x:c>
      <x:c r="Z814" s="9" t="str"/>
      <x:c r="AA814" s="15" t="n">
        <x:v>46108</x:v>
      </x:c>
      <x:c r="AB814" s="9" t="str">
        <x:v>Unknown</x:v>
      </x:c>
    </x:row>
    <x:row r="815" ht="50" customHeight="1">
      <x:c r="A815" s="10" t="n">
        <x:f>IF(ISNUMBER(F815),RANK(F815,$F$7:$F$1929,0),"")</x:f>
        <x:v>735</x:v>
      </x:c>
      <x:c r="B815" s="9" t="str">
        <x:v>Chanel</x:v>
      </x:c>
      <x:c r="C815" s="9" t="str">
        <x:v>Paris - Deauville</x:v>
      </x:c>
      <x:c r="D815" s="9" t="str">
        <x:v>Not recorded</x:v>
      </x:c>
      <x:c r="E815" s="11" t="n">
        <x:v>2018</x:v>
      </x:c>
      <x:c r="F815" s="13" t="n">
        <x:v>7.9</x:v>
      </x:c>
      <x:c r="G815" s="10" t="n">
        <x:v>396</x:v>
      </x:c>
      <x:c r="H815" s="12" t="n">
        <x:v>4.14</x:v>
      </x:c>
      <x:c r="I815" s="10" t="n">
        <x:v>1353</x:v>
      </x:c>
      <x:c r="J815" s="12" t="str">
        <x:f>IF(AND(M815="URL identity aligns",ISNUMBER(F815),ISNUMBER(H815),G815&gt;0,I815&gt;0,SUM(V815:W815)&gt;0),(F815*V815+((H815-1)/4*10)*W815)/SUM(V815:W815),"")</x:f>
      </x:c>
      <x:c r="K815" s="12" t="str">
        <x:f>IF(ISNUMBER(J815),(X815*J815+'Method'!$B$10*'Method'!$B$11)/(X815+'Method'!$B$10),"")</x:f>
      </x:c>
      <x:c r="L815" s="10" t="str">
        <x:f>IF(ISNUMBER(J815),COUNTIFS($J$7:$J$1929,"&gt;"&amp;J815)+1,"")</x:f>
      </x:c>
      <x:c r="M815" s="9" t="str">
        <x:v>Review required</x:v>
      </x:c>
      <x:c r="N815" s="9" t="str">
        <x:v>Concentration not explicit on both saved identities</x:v>
      </x:c>
      <x:c r="O815" s="9" t="str">
        <x:v>https://www.parfumo.com/Perfumes/Chanel/Paris__Deauville</x:v>
      </x:c>
      <x:c r="P815" s="9" t="str">
        <x:v>https://www.fragrantica.com/perfume/Chanel/Paris-Deauville-49697.html</x:v>
      </x:c>
      <x:c r="Q815" s="9" t="str">
        <x:v>https://media.parfumo.com/perfumes/db/db7cf2-paris-deauville-chanel_1200.jpg?width=720&amp;aspect_ratio=1:1</x:v>
      </x:c>
      <x:c r="R815" s="9" t="str">
        <x:v>https://fimgs.net/mdimg/perfume-thumbs/375x500.49697.jpg</x:v>
      </x:c>
      <x:c r="S815" s="9" t="str">
        <x:v>Paris - Deauville</x:v>
      </x:c>
      <x:c r="T815" s="11" t="str">
        <x:v>2018</x:v>
      </x:c>
      <x:c r="U815" s="10" t="n">
        <x:v>290</x:v>
      </x:c>
      <x:c r="V815" s="14" t="n">
        <x:f>IF(AND(ISNUMBER(G815),G815&gt;0),LOG10(G815)*'Method'!$B$8,"")</x:f>
        <x:v>3.117234223110612</x:v>
      </x:c>
      <x:c r="W815" s="14" t="n">
        <x:f>IF(AND(ISNUMBER(I815),I815&gt;0),LOG10(I815)*'Method'!$B$9,"")</x:f>
        <x:v>2.505038237278096</x:v>
      </x:c>
      <x:c r="X815" s="10" t="str">
        <x:f>IF(ISNUMBER(J815),SUM(G815,I815),"")</x:f>
      </x:c>
      <x:c r="Y815" s="10" t="str">
        <x:f>IF(ISNUMBER(K815),COUNTIFS($K$7:$K$1929,"&gt;"&amp;K815)+1,"")</x:f>
      </x:c>
      <x:c r="Z815" s="9" t="str"/>
      <x:c r="AA815" s="15" t="n">
        <x:v>46108</x:v>
      </x:c>
      <x:c r="AB815" s="9" t="str">
        <x:v>Unknown</x:v>
      </x:c>
    </x:row>
    <x:row r="816" ht="50" customHeight="1">
      <x:c r="A816" s="10" t="n">
        <x:f>IF(ISNUMBER(F816),RANK(F816,$F$7:$F$1929,0),"")</x:f>
        <x:v>735</x:v>
      </x:c>
      <x:c r="B816" s="9" t="str">
        <x:v>Givenchy</x:v>
      </x:c>
      <x:c r="C816" s="9" t="str">
        <x:v>Gentleman</x:v>
      </x:c>
      <x:c r="D816" s="9" t="str">
        <x:v>Eau de Toilette Intense</x:v>
      </x:c>
      <x:c r="E816" s="11" t="n">
        <x:v>2021</x:v>
      </x:c>
      <x:c r="F816" s="13" t="n">
        <x:v>7.9</x:v>
      </x:c>
      <x:c r="G816" s="10" t="n">
        <x:v>395</x:v>
      </x:c>
      <x:c r="H816" s="12" t="n">
        <x:v>4.35</x:v>
      </x:c>
      <x:c r="I816" s="10" t="n">
        <x:v>2695</x:v>
      </x:c>
      <x:c r="J816" s="12" t="str">
        <x:f>IF(AND(M816="URL identity aligns",ISNUMBER(F816),ISNUMBER(H816),G816&gt;0,I816&gt;0,SUM(V816:W816)&gt;0),(F816*V816+((H816-1)/4*10)*W816)/SUM(V816:W816),"")</x:f>
      </x:c>
      <x:c r="K816" s="12" t="str">
        <x:f>IF(ISNUMBER(J816),(X816*J816+'Method'!$B$10*'Method'!$B$11)/(X816+'Method'!$B$10),"")</x:f>
      </x:c>
      <x:c r="L816" s="10" t="str">
        <x:f>IF(ISNUMBER(J816),COUNTIFS($J$7:$J$1929,"&gt;"&amp;J816)+1,"")</x:f>
      </x:c>
      <x:c r="M816" s="9" t="str">
        <x:v>Review required</x:v>
      </x:c>
      <x:c r="N816" s="9" t="str">
        <x:v>Product, variant, gender or year terms differ between URLs</x:v>
      </x:c>
      <x:c r="O816" s="9" t="str">
        <x:v>https://www.parfumo.com/Perfumes/Givenchy/gentleman-givenchy-eau-de-toilette-intense</x:v>
      </x:c>
      <x:c r="P816" s="9" t="str">
        <x:v>https://www.fragrantica.com/perfume/Givenchy/Gentleman-Eau-de-Toilette-Intense-65051.html</x:v>
      </x:c>
      <x:c r="Q816" s="9" t="str">
        <x:v>https://media.parfumo.com/perfumes/83/83bc77-gentleman-givenchy-eau-de-toilette-intense-givenchy_1200.jpg?width=720&amp;aspect_ratio=1:1</x:v>
      </x:c>
      <x:c r="R816" s="9" t="str">
        <x:v>https://fimgs.net/mdimg/perfume-thumbs/375x500.65051.jpg</x:v>
      </x:c>
      <x:c r="S816" s="9" t="str">
        <x:v>Gentleman</x:v>
      </x:c>
      <x:c r="T816" s="11" t="str">
        <x:v>2021</x:v>
      </x:c>
      <x:c r="U816" s="10" t="n">
        <x:v>1829</x:v>
      </x:c>
      <x:c r="V816" s="14" t="n">
        <x:f>IF(AND(ISNUMBER(G816),G816&gt;0),LOG10(G816)*'Method'!$B$8,"")</x:f>
        <x:v>3.1159165147517522</x:v>
      </x:c>
      <x:c r="W816" s="14" t="n">
        <x:f>IF(AND(ISNUMBER(I816),I816&gt;0),LOG10(I816)*'Method'!$B$9,"")</x:f>
        <x:v>2.744447015618208</x:v>
      </x:c>
      <x:c r="X816" s="10" t="str">
        <x:f>IF(ISNUMBER(J816),SUM(G816,I816),"")</x:f>
      </x:c>
      <x:c r="Y816" s="10" t="str">
        <x:f>IF(ISNUMBER(K816),COUNTIFS($K$7:$K$1929,"&gt;"&amp;K816)+1,"")</x:f>
      </x:c>
      <x:c r="Z816" s="9" t="str"/>
      <x:c r="AA816" s="15" t="n">
        <x:v>46108</x:v>
      </x:c>
      <x:c r="AB816" s="9" t="str">
        <x:v>Unknown</x:v>
      </x:c>
    </x:row>
    <x:row r="817" ht="50" customHeight="1">
      <x:c r="A817" s="10" t="n">
        <x:f>IF(ISNUMBER(F817),RANK(F817,$F$7:$F$1929,0),"")</x:f>
        <x:v>735</x:v>
      </x:c>
      <x:c r="B817" s="9" t="str">
        <x:v>Jo Malone</x:v>
      </x:c>
      <x:c r="C817" s="9" t="str">
        <x:v>Velvet Rose &amp; Oud Jo Malone  Cologne Intense</x:v>
      </x:c>
      <x:c r="D817" s="9" t="str">
        <x:v>Cologne Intense</x:v>
      </x:c>
      <x:c r="E817" s="11" t="n">
        <x:v>2012</x:v>
      </x:c>
      <x:c r="F817" s="13" t="n">
        <x:v>7.9</x:v>
      </x:c>
      <x:c r="G817" s="10" t="n">
        <x:v>392</x:v>
      </x:c>
      <x:c r="H817" s="12" t="n">
        <x:v>4.22</x:v>
      </x:c>
      <x:c r="I817" s="10" t="n">
        <x:v>3370</x:v>
      </x:c>
      <x:c r="J817" s="12" t="str">
        <x:f>IF(AND(M817="URL identity aligns",ISNUMBER(F817),ISNUMBER(H817),G817&gt;0,I817&gt;0,SUM(V817:W817)&gt;0),(F817*V817+((H817-1)/4*10)*W817)/SUM(V817:W817),"")</x:f>
      </x:c>
      <x:c r="K817" s="12" t="str">
        <x:f>IF(ISNUMBER(J817),(X817*J817+'Method'!$B$10*'Method'!$B$11)/(X817+'Method'!$B$10),"")</x:f>
      </x:c>
      <x:c r="L817" s="10" t="str">
        <x:f>IF(ISNUMBER(J817),COUNTIFS($J$7:$J$1929,"&gt;"&amp;J817)+1,"")</x:f>
      </x:c>
      <x:c r="M817" s="9" t="str">
        <x:v>Review required</x:v>
      </x:c>
      <x:c r="N817" s="9" t="str">
        <x:v>Brand differs between product URLs; Product, variant, gender or year terms differ between URLs; Concentration not explicit on both saved identities</x:v>
      </x:c>
      <x:c r="O817" s="9" t="str">
        <x:v>https://www.parfumo.com/Perfumes/Jo_Malone/velvet-rose-oud-cologne-intense</x:v>
      </x:c>
      <x:c r="P817" s="9" t="str">
        <x:v>https://www.fragrantica.com/perfume/Jo-Malone-London/Velvet-Rose-Oud-15286.html</x:v>
      </x:c>
      <x:c r="Q817" s="9" t="str">
        <x:v>https://media.parfumo.com/perfumes/ef/efbe43-velvet-rose-oud-cologne-intense-jo-malone_1200.jpg?width=720&amp;aspect_ratio=1:1</x:v>
      </x:c>
      <x:c r="R817" s="9" t="str">
        <x:v>https://fimgs.net/mdimg/perfume-thumbs/375x500.15286.jpg</x:v>
      </x:c>
      <x:c r="S817" s="9" t="str">
        <x:v>Velvet Rose &amp; Oud Jo Malone  Cologne Intense</x:v>
      </x:c>
      <x:c r="T817" s="11" t="str">
        <x:v>2012</x:v>
      </x:c>
      <x:c r="U817" s="10" t="n">
        <x:v>1850</x:v>
      </x:c>
      <x:c r="V817" s="14" t="n">
        <x:f>IF(AND(ISNUMBER(G817),G817&gt;0),LOG10(G817)*'Method'!$B$8,"")</x:f>
        <x:v>3.1119432804245517</x:v>
      </x:c>
      <x:c r="W817" s="14" t="n">
        <x:f>IF(AND(ISNUMBER(I817),I817&gt;0),LOG10(I817)*'Method'!$B$9,"")</x:f>
        <x:v>2.822103920697072</x:v>
      </x:c>
      <x:c r="X817" s="10" t="str">
        <x:f>IF(ISNUMBER(J817),SUM(G817,I817),"")</x:f>
      </x:c>
      <x:c r="Y817" s="10" t="str">
        <x:f>IF(ISNUMBER(K817),COUNTIFS($K$7:$K$1929,"&gt;"&amp;K817)+1,"")</x:f>
      </x:c>
      <x:c r="Z817" s="9" t="str"/>
      <x:c r="AA817" s="15" t="n">
        <x:v>46108</x:v>
      </x:c>
      <x:c r="AB817" s="9" t="str">
        <x:v>Unknown</x:v>
      </x:c>
    </x:row>
    <x:row r="818" ht="50" customHeight="1">
      <x:c r="A818" s="10" t="n">
        <x:f>IF(ISNUMBER(F818),RANK(F818,$F$7:$F$1929,0),"")</x:f>
        <x:v>735</x:v>
      </x:c>
      <x:c r="B818" s="9" t="str">
        <x:v>Acqua di Parma</x:v>
      </x:c>
      <x:c r="C818" s="9" t="str">
        <x:v>Quercia</x:v>
      </x:c>
      <x:c r="D818" s="9" t="str">
        <x:v>Eau de Parfum</x:v>
      </x:c>
      <x:c r="E818" s="11" t="n">
        <x:v>2019</x:v>
      </x:c>
      <x:c r="F818" s="13" t="n">
        <x:v>7.9</x:v>
      </x:c>
      <x:c r="G818" s="10" t="n">
        <x:v>384</x:v>
      </x:c>
      <x:c r="H818" s="12" t="n">
        <x:v>4.06</x:v>
      </x:c>
      <x:c r="I818" s="10" t="n">
        <x:v>694</x:v>
      </x:c>
      <x:c r="J818" s="12" t="n">
        <x:f>IF(AND(M818="URL identity aligns",ISNUMBER(F818),ISNUMBER(H818),G818&gt;0,I818&gt;0,SUM(V818:W818)&gt;0),(F818*V818+((H818-1)/4*10)*W818)/SUM(V818:W818),"")</x:f>
        <x:v>7.794260931590202</x:v>
      </x:c>
      <x:c r="K818" s="12" t="n">
        <x:f>IF(ISNUMBER(J818),(X818*J818+'Method'!$B$10*'Method'!$B$11)/(X818+'Method'!$B$10),"")</x:f>
        <x:v>7.86621315818231</x:v>
      </x:c>
      <x:c r="L818" s="10" t="n">
        <x:f>IF(ISNUMBER(J818),COUNTIFS($J$7:$J$1929,"&gt;"&amp;J818)+1,"")</x:f>
        <x:v>102</x:v>
      </x:c>
      <x:c r="M818" s="9" t="str">
        <x:v>URL identity aligns</x:v>
      </x:c>
      <x:c r="N818" s="9" t="str">
        <x:v>Brand, name tokens and concentration agree in saved URLs</x:v>
      </x:c>
      <x:c r="O818" s="9" t="str">
        <x:v>https://www.parfumo.com/Perfumes/Acqua_di_Parma/quercia-eau-de-parfum</x:v>
      </x:c>
      <x:c r="P818" s="9" t="str">
        <x:v>https://www.fragrantica.com/perfume/Acqua-di-Parma/Quercia-Eau-de-Parfum-56001.html</x:v>
      </x:c>
      <x:c r="Q818" s="9" t="str">
        <x:v>https://media.parfumo.com/perfumes/95/954e76-quercia-eau-de-parfum-acqua-di-parma_1200.jpg?width=720&amp;aspect_ratio=1:1</x:v>
      </x:c>
      <x:c r="R818" s="9" t="str">
        <x:v>https://fimgs.net/mdimg/perfume-thumbs/375x500.56001.jpg</x:v>
      </x:c>
      <x:c r="S818" s="9" t="str">
        <x:v>Quercia</x:v>
      </x:c>
      <x:c r="T818" s="11" t="str">
        <x:v>2019</x:v>
      </x:c>
      <x:c r="U818" s="10" t="n">
        <x:v>984</x:v>
      </x:c>
      <x:c r="V818" s="14" t="n">
        <x:f>IF(AND(ISNUMBER(G818),G818&gt;0),LOG10(G818)*'Method'!$B$8,"")</x:f>
        <x:v>3.101197469241036</x:v>
      </x:c>
      <x:c r="W818" s="14" t="n">
        <x:f>IF(AND(ISNUMBER(I818),I818&gt;0),LOG10(I818)*'Method'!$B$9,"")</x:f>
        <x:v>2.27308757636388</x:v>
      </x:c>
      <x:c r="X818" s="10" t="n">
        <x:f>IF(ISNUMBER(J818),SUM(G818,I818),"")</x:f>
        <x:v>1078</x:v>
      </x:c>
      <x:c r="Y818" s="10" t="n">
        <x:f>IF(ISNUMBER(K818),COUNTIFS($K$7:$K$1929,"&gt;"&amp;K818)+1,"")</x:f>
        <x:v>101</x:v>
      </x:c>
      <x:c r="Z818" s="9" t="str"/>
      <x:c r="AA818" s="15" t="n">
        <x:v>46108</x:v>
      </x:c>
      <x:c r="AB818" s="9" t="str">
        <x:v>Unknown</x:v>
      </x:c>
    </x:row>
    <x:row r="819" ht="50" customHeight="1">
      <x:c r="A819" s="10" t="n">
        <x:f>IF(ISNUMBER(F819),RANK(F819,$F$7:$F$1929,0),"")</x:f>
        <x:v>735</x:v>
      </x:c>
      <x:c r="B819" s="9" t="str">
        <x:v>Guerlain</x:v>
      </x:c>
      <x:c r="C819" s="9" t="str">
        <x:v>Aqua Allegoria Granada Salvia</x:v>
      </x:c>
      <x:c r="D819" s="9" t="str">
        <x:v>Not recorded</x:v>
      </x:c>
      <x:c r="E819" s="11" t="n">
        <x:v>2020</x:v>
      </x:c>
      <x:c r="F819" s="13" t="n">
        <x:v>7.9</x:v>
      </x:c>
      <x:c r="G819" s="10" t="n">
        <x:v>376</x:v>
      </x:c>
      <x:c r="H819" s="12" t="n">
        <x:v>4.06</x:v>
      </x:c>
      <x:c r="I819" s="10" t="n">
        <x:v>1682</x:v>
      </x:c>
      <x:c r="J819" s="12" t="str">
        <x:f>IF(AND(M819="URL identity aligns",ISNUMBER(F819),ISNUMBER(H819),G819&gt;0,I819&gt;0,SUM(V819:W819)&gt;0),(F819*V819+((H819-1)/4*10)*W819)/SUM(V819:W819),"")</x:f>
      </x:c>
      <x:c r="K819" s="12" t="str">
        <x:f>IF(ISNUMBER(J819),(X819*J819+'Method'!$B$10*'Method'!$B$11)/(X819+'Method'!$B$10),"")</x:f>
      </x:c>
      <x:c r="L819" s="10" t="str">
        <x:f>IF(ISNUMBER(J819),COUNTIFS($J$7:$J$1929,"&gt;"&amp;J819)+1,"")</x:f>
      </x:c>
      <x:c r="M819" s="9" t="str">
        <x:v>Review required</x:v>
      </x:c>
      <x:c r="N819" s="9" t="str">
        <x:v>Concentration not explicit on both saved identities</x:v>
      </x:c>
      <x:c r="O819" s="9" t="str">
        <x:v>https://www.parfumo.com/Perfumes/Guerlain/aqua-allegoria-granada-salvia</x:v>
      </x:c>
      <x:c r="P819" s="9" t="str">
        <x:v>https://www.fragrantica.com/perfume/Guerlain/Aqua-Allegoria-Granada-Salvia-58966.html</x:v>
      </x:c>
      <x:c r="Q819" s="9" t="str">
        <x:v>https://media.parfumo.com/perfumes/dc/dc63cc-aqua-allegoria-granada-salvia-guerlain_1200.jpg?width=720&amp;aspect_ratio=1:1</x:v>
      </x:c>
      <x:c r="R819" s="9" t="str">
        <x:v>https://fimgs.net/mdimg/perfume-thumbs/375x500.58966.jpg</x:v>
      </x:c>
      <x:c r="S819" s="9" t="str">
        <x:v>Aqua Allegoria Granada Salvia</x:v>
      </x:c>
      <x:c r="T819" s="11" t="str">
        <x:v>2020</x:v>
      </x:c>
      <x:c r="U819" s="10" t="n">
        <x:v>1391</x:v>
      </x:c>
      <x:c r="V819" s="14" t="n">
        <x:f>IF(AND(ISNUMBER(G819),G819&gt;0),LOG10(G819)*'Method'!$B$8,"")</x:f>
        <x:v>3.090225413913192</x:v>
      </x:c>
      <x:c r="W819" s="14" t="n">
        <x:f>IF(AND(ISNUMBER(I819),I819&gt;0),LOG10(I819)*'Method'!$B$9,"")</x:f>
        <x:v>2.5806607931695122</x:v>
      </x:c>
      <x:c r="X819" s="10" t="str">
        <x:f>IF(ISNUMBER(J819),SUM(G819,I819),"")</x:f>
      </x:c>
      <x:c r="Y819" s="10" t="str">
        <x:f>IF(ISNUMBER(K819),COUNTIFS($K$7:$K$1929,"&gt;"&amp;K819)+1,"")</x:f>
      </x:c>
      <x:c r="Z819" s="9" t="str"/>
      <x:c r="AA819" s="15" t="n">
        <x:v>46108</x:v>
      </x:c>
      <x:c r="AB819" s="9" t="str">
        <x:v>Unknown</x:v>
      </x:c>
    </x:row>
    <x:row r="820" ht="50" customHeight="1">
      <x:c r="A820" s="10" t="n">
        <x:f>IF(ISNUMBER(F820),RANK(F820,$F$7:$F$1929,0),"")</x:f>
        <x:v>735</x:v>
      </x:c>
      <x:c r="B820" s="9" t="str">
        <x:v>Pernoire</x:v>
      </x:c>
      <x:c r="C820" s="9" t="str">
        <x:v>Amoral</x:v>
      </x:c>
      <x:c r="D820" s="9" t="str">
        <x:v>Not recorded</x:v>
      </x:c>
      <x:c r="E820" s="11" t="n">
        <x:v>2022</x:v>
      </x:c>
      <x:c r="F820" s="13" t="n">
        <x:v>7.9</x:v>
      </x:c>
      <x:c r="G820" s="10" t="n">
        <x:v>374</x:v>
      </x:c>
      <x:c r="H820" s="12" t="n">
        <x:v>4.03</x:v>
      </x:c>
      <x:c r="I820" s="10" t="n">
        <x:v>260</x:v>
      </x:c>
      <x:c r="J820" s="12" t="str">
        <x:f>IF(AND(M820="URL identity aligns",ISNUMBER(F820),ISNUMBER(H820),G820&gt;0,I820&gt;0,SUM(V820:W820)&gt;0),(F820*V820+((H820-1)/4*10)*W820)/SUM(V820:W820),"")</x:f>
      </x:c>
      <x:c r="K820" s="12" t="str">
        <x:f>IF(ISNUMBER(J820),(X820*J820+'Method'!$B$10*'Method'!$B$11)/(X820+'Method'!$B$10),"")</x:f>
      </x:c>
      <x:c r="L820" s="10" t="str">
        <x:f>IF(ISNUMBER(J820),COUNTIFS($J$7:$J$1929,"&gt;"&amp;J820)+1,"")</x:f>
      </x:c>
      <x:c r="M820" s="9" t="str">
        <x:v>Review required</x:v>
      </x:c>
      <x:c r="N820" s="9" t="str">
        <x:v>Concentration not explicit on both saved identities</x:v>
      </x:c>
      <x:c r="O820" s="9" t="str">
        <x:v>https://www.parfumo.com/Perfumes/pernoire/amoral</x:v>
      </x:c>
      <x:c r="P820" s="9" t="str">
        <x:v>https://www.fragrantica.com/perfume/Pernoire/Amoral-74779.html</x:v>
      </x:c>
      <x:c r="Q820" s="9" t="str">
        <x:v>https://media.parfumo.com/perfumes/e5/e5b06c-amoral-pernoire_1200.jpg?width=720&amp;aspect_ratio=1:1</x:v>
      </x:c>
      <x:c r="R820" s="9" t="str">
        <x:v>https://fimgs.net/mdimg/perfume-thumbs/375x500.74779.jpg</x:v>
      </x:c>
      <x:c r="S820" s="9" t="str">
        <x:v>Amoral</x:v>
      </x:c>
      <x:c r="T820" s="11" t="str">
        <x:v>2022</x:v>
      </x:c>
      <x:c r="U820" s="10" t="n">
        <x:v>763</x:v>
      </x:c>
      <x:c r="V820" s="14" t="n">
        <x:f>IF(AND(ISNUMBER(G820),G820&gt;0),LOG10(G820)*'Method'!$B$8,"")</x:f>
        <x:v>3.0874459226405757</x:v>
      </x:c>
      <x:c r="W820" s="14" t="n">
        <x:f>IF(AND(ISNUMBER(I820),I820&gt;0),LOG10(I820)*'Method'!$B$9,"")</x:f>
        <x:v>1.9319786783766562</x:v>
      </x:c>
      <x:c r="X820" s="10" t="str">
        <x:f>IF(ISNUMBER(J820),SUM(G820,I820),"")</x:f>
      </x:c>
      <x:c r="Y820" s="10" t="str">
        <x:f>IF(ISNUMBER(K820),COUNTIFS($K$7:$K$1929,"&gt;"&amp;K820)+1,"")</x:f>
      </x:c>
      <x:c r="Z820" s="9" t="str"/>
      <x:c r="AA820" s="15" t="n">
        <x:v>46108</x:v>
      </x:c>
      <x:c r="AB820" s="9" t="str">
        <x:v>Unknown</x:v>
      </x:c>
    </x:row>
    <x:row r="821" ht="50" customHeight="1">
      <x:c r="A821" s="10" t="n">
        <x:f>IF(ISNUMBER(F821),RANK(F821,$F$7:$F$1929,0),"")</x:f>
        <x:v>735</x:v>
      </x:c>
      <x:c r="B821" s="9" t="str">
        <x:v>Liquides Imaginaires</x:v>
      </x:c>
      <x:c r="C821" s="9" t="str">
        <x:v>Fortis</x:v>
      </x:c>
      <x:c r="D821" s="9" t="str">
        <x:v>Not recorded</x:v>
      </x:c>
      <x:c r="E821" s="11" t="n">
        <x:v>2011</x:v>
      </x:c>
      <x:c r="F821" s="13" t="n">
        <x:v>7.9</x:v>
      </x:c>
      <x:c r="G821" s="10" t="n">
        <x:v>369</x:v>
      </x:c>
      <x:c r="H821" s="12" t="n">
        <x:v>4.06</x:v>
      </x:c>
      <x:c r="I821" s="10" t="n">
        <x:v>1632</x:v>
      </x:c>
      <x:c r="J821" s="12" t="str">
        <x:f>IF(AND(M821="URL identity aligns",ISNUMBER(F821),ISNUMBER(H821),G821&gt;0,I821&gt;0,SUM(V821:W821)&gt;0),(F821*V821+((H821-1)/4*10)*W821)/SUM(V821:W821),"")</x:f>
      </x:c>
      <x:c r="K821" s="12" t="str">
        <x:f>IF(ISNUMBER(J821),(X821*J821+'Method'!$B$10*'Method'!$B$11)/(X821+'Method'!$B$10),"")</x:f>
      </x:c>
      <x:c r="L821" s="10" t="str">
        <x:f>IF(ISNUMBER(J821),COUNTIFS($J$7:$J$1929,"&gt;"&amp;J821)+1,"")</x:f>
      </x:c>
      <x:c r="M821" s="9" t="str">
        <x:v>Review required</x:v>
      </x:c>
      <x:c r="N821" s="9" t="str">
        <x:v>Brand differs between product URLs; Concentration not explicit on both saved identities</x:v>
      </x:c>
      <x:c r="O821" s="9" t="str">
        <x:v>https://www.parfumo.com/Perfumes/liquides-imaginaires/fortis</x:v>
      </x:c>
      <x:c r="P821" s="9" t="str">
        <x:v>https://www.fragrantica.com/perfume/Les-Liquides-Imaginaires/Fortis-23084.html</x:v>
      </x:c>
      <x:c r="Q821" s="9" t="str">
        <x:v>https://media.parfumo.com/perfumes/ce/cec5f1-fortis-liquides-imaginaires_1200.jpg?width=720&amp;aspect_ratio=1:1</x:v>
      </x:c>
      <x:c r="R821" s="9" t="str">
        <x:v>https://fimgs.net/mdimg/perfume-thumbs/375x500.23084.jpg</x:v>
      </x:c>
      <x:c r="S821" s="9" t="str">
        <x:v>Fortis</x:v>
      </x:c>
      <x:c r="T821" s="11" t="str">
        <x:v>2011</x:v>
      </x:c>
      <x:c r="U821" s="10" t="n">
        <x:v>613</x:v>
      </x:c>
      <x:c r="V821" s="14" t="n">
        <x:f>IF(AND(ISNUMBER(G821),G821&gt;0),LOG10(G821)*'Method'!$B$8,"")</x:f>
        <x:v>3.080431639390872</x:v>
      </x:c>
      <x:c r="W821" s="14" t="n">
        <x:f>IF(AND(ISNUMBER(I821),I821&gt;0),LOG10(I821)*'Method'!$B$9,"")</x:f>
        <x:v>2.570176123534272</x:v>
      </x:c>
      <x:c r="X821" s="10" t="str">
        <x:f>IF(ISNUMBER(J821),SUM(G821,I821),"")</x:f>
      </x:c>
      <x:c r="Y821" s="10" t="str">
        <x:f>IF(ISNUMBER(K821),COUNTIFS($K$7:$K$1929,"&gt;"&amp;K821)+1,"")</x:f>
      </x:c>
      <x:c r="Z821" s="9" t="str"/>
      <x:c r="AA821" s="15" t="n">
        <x:v>46108</x:v>
      </x:c>
      <x:c r="AB821" s="9" t="str">
        <x:v>Unknown</x:v>
      </x:c>
    </x:row>
    <x:row r="822" ht="50" customHeight="1">
      <x:c r="A822" s="10" t="n">
        <x:f>IF(ISNUMBER(F822),RANK(F822,$F$7:$F$1929,0),"")</x:f>
        <x:v>735</x:v>
      </x:c>
      <x:c r="B822" s="9" t="str">
        <x:v>Guerlain</x:v>
      </x:c>
      <x:c r="C822" s="9" t="str">
        <x:v>Rose Chérie</x:v>
      </x:c>
      <x:c r="D822" s="9" t="str">
        <x:v>Not recorded</x:v>
      </x:c>
      <x:c r="E822" s="11" t="n">
        <x:v>2021</x:v>
      </x:c>
      <x:c r="F822" s="13" t="n">
        <x:v>7.9</x:v>
      </x:c>
      <x:c r="G822" s="10" t="n">
        <x:v>363</x:v>
      </x:c>
      <x:c r="H822" s="12" t="n">
        <x:v>4.1</x:v>
      </x:c>
      <x:c r="I822" s="10" t="n">
        <x:v>870</x:v>
      </x:c>
      <x:c r="J822" s="12" t="str">
        <x:f>IF(AND(M822="URL identity aligns",ISNUMBER(F822),ISNUMBER(H822),G822&gt;0,I822&gt;0,SUM(V822:W822)&gt;0),(F822*V822+((H822-1)/4*10)*W822)/SUM(V822:W822),"")</x:f>
      </x:c>
      <x:c r="K822" s="12" t="str">
        <x:f>IF(ISNUMBER(J822),(X822*J822+'Method'!$B$10*'Method'!$B$11)/(X822+'Method'!$B$10),"")</x:f>
      </x:c>
      <x:c r="L822" s="10" t="str">
        <x:f>IF(ISNUMBER(J822),COUNTIFS($J$7:$J$1929,"&gt;"&amp;J822)+1,"")</x:f>
      </x:c>
      <x:c r="M822" s="9" t="str">
        <x:v>Review required</x:v>
      </x:c>
      <x:c r="N822" s="9" t="str">
        <x:v>Concentration not explicit on both saved identities</x:v>
      </x:c>
      <x:c r="O822" s="9" t="str">
        <x:v>https://www.parfumo.com/Perfumes/Guerlain/rose-cherie</x:v>
      </x:c>
      <x:c r="P822" s="9" t="str">
        <x:v>https://www.fragrantica.com/perfume/Guerlain/Rose-Cherie-69054.html</x:v>
      </x:c>
      <x:c r="Q822" s="9" t="str">
        <x:v>https://media.parfumo.com/perfumes/24/24ad33-rose-cherie-guerlain_1200.jpg?width=720&amp;aspect_ratio=1:1</x:v>
      </x:c>
      <x:c r="R822" s="9" t="str">
        <x:v>https://fimgs.net/mdimg/perfume-thumbs/375x500.69054.jpg</x:v>
      </x:c>
      <x:c r="S822" s="9" t="str">
        <x:v>Rose Chérie</x:v>
      </x:c>
      <x:c r="T822" s="11" t="str">
        <x:v>2021</x:v>
      </x:c>
      <x:c r="U822" s="10" t="n">
        <x:v>644</x:v>
      </x:c>
      <x:c r="V822" s="14" t="n">
        <x:f>IF(AND(ISNUMBER(G822),G822&gt;0),LOG10(G822)*'Method'!$B$8,"")</x:f>
        <x:v>3.0718879500433323</x:v>
      </x:c>
      <x:c r="W822" s="14" t="n">
        <x:f>IF(AND(ISNUMBER(I822),I822&gt;0),LOG10(I822)*'Method'!$B$9,"")</x:f>
        <x:v>2.3516154020948963</x:v>
      </x:c>
      <x:c r="X822" s="10" t="str">
        <x:f>IF(ISNUMBER(J822),SUM(G822,I822),"")</x:f>
      </x:c>
      <x:c r="Y822" s="10" t="str">
        <x:f>IF(ISNUMBER(K822),COUNTIFS($K$7:$K$1929,"&gt;"&amp;K822)+1,"")</x:f>
      </x:c>
      <x:c r="Z822" s="9" t="str"/>
      <x:c r="AA822" s="15" t="n">
        <x:v>46108</x:v>
      </x:c>
      <x:c r="AB822" s="9" t="str">
        <x:v>Unknown</x:v>
      </x:c>
    </x:row>
    <x:row r="823" ht="50" customHeight="1">
      <x:c r="A823" s="10" t="n">
        <x:f>IF(ISNUMBER(F823),RANK(F823,$F$7:$F$1929,0),"")</x:f>
        <x:v>735</x:v>
      </x:c>
      <x:c r="B823" s="9" t="str">
        <x:v>Cartier</x:v>
      </x:c>
      <x:c r="C823" s="9" t="str">
        <x:v>Santos</x:v>
      </x:c>
      <x:c r="D823" s="9" t="str">
        <x:v>Eau de Toilette</x:v>
      </x:c>
      <x:c r="E823" s="11" t="n">
        <x:v>1981</x:v>
      </x:c>
      <x:c r="F823" s="13" t="n">
        <x:v>7.9</x:v>
      </x:c>
      <x:c r="G823" s="10" t="n">
        <x:v>362</x:v>
      </x:c>
      <x:c r="H823" s="12" t="n">
        <x:v>4.21</x:v>
      </x:c>
      <x:c r="I823" s="10" t="n">
        <x:v>1175</x:v>
      </x:c>
      <x:c r="J823" s="12" t="str">
        <x:f>IF(AND(M823="URL identity aligns",ISNUMBER(F823),ISNUMBER(H823),G823&gt;0,I823&gt;0,SUM(V823:W823)&gt;0),(F823*V823+((H823-1)/4*10)*W823)/SUM(V823:W823),"")</x:f>
      </x:c>
      <x:c r="K823" s="12" t="str">
        <x:f>IF(ISNUMBER(J823),(X823*J823+'Method'!$B$10*'Method'!$B$11)/(X823+'Method'!$B$10),"")</x:f>
      </x:c>
      <x:c r="L823" s="10" t="str">
        <x:f>IF(ISNUMBER(J823),COUNTIFS($J$7:$J$1929,"&gt;"&amp;J823)+1,"")</x:f>
      </x:c>
      <x:c r="M823" s="9" t="str">
        <x:v>Review required</x:v>
      </x:c>
      <x:c r="N823" s="9" t="str">
        <x:v>Product, variant, gender or year terms differ between URLs; Concentration not explicit on both saved identities</x:v>
      </x:c>
      <x:c r="O823" s="9" t="str">
        <x:v>https://www.parfumo.com/Perfumes/Cartier/Santos</x:v>
      </x:c>
      <x:c r="P823" s="9" t="str">
        <x:v>https://www.fragrantica.com/perfume/Cartier/Santos-de-Cartier-316.html</x:v>
      </x:c>
      <x:c r="Q823" s="9" t="str">
        <x:v>https://media.parfumo.com/perfumes/ca/ca361a-santos-eau-de-toilette-cartier_1200.jpg?width=720&amp;aspect_ratio=1:1</x:v>
      </x:c>
      <x:c r="R823" s="9" t="str">
        <x:v>https://fimgs.net/mdimg/perfume-thumbs/375x500.316.jpg</x:v>
      </x:c>
      <x:c r="S823" s="9" t="str">
        <x:v>Santos</x:v>
      </x:c>
      <x:c r="T823" s="11" t="str">
        <x:v>1981</x:v>
      </x:c>
      <x:c r="U823" s="10" t="n">
        <x:v>735</x:v>
      </x:c>
      <x:c r="V823" s="14" t="n">
        <x:f>IF(AND(ISNUMBER(G823),G823&gt;0),LOG10(G823)*'Method'!$B$8,"")</x:f>
        <x:v>3.070450284639804</x:v>
      </x:c>
      <x:c r="W823" s="14" t="n">
        <x:f>IF(AND(ISNUMBER(I823),I823&gt;0),LOG10(I823)*'Method'!$B$9,"")</x:f>
        <x:v>2.456030293286208</x:v>
      </x:c>
      <x:c r="X823" s="10" t="str">
        <x:f>IF(ISNUMBER(J823),SUM(G823,I823),"")</x:f>
      </x:c>
      <x:c r="Y823" s="10" t="str">
        <x:f>IF(ISNUMBER(K823),COUNTIFS($K$7:$K$1929,"&gt;"&amp;K823)+1,"")</x:f>
      </x:c>
      <x:c r="Z823" s="9" t="str"/>
      <x:c r="AA823" s="15" t="n">
        <x:v>46108</x:v>
      </x:c>
      <x:c r="AB823" s="9" t="str">
        <x:v>Unknown</x:v>
      </x:c>
    </x:row>
    <x:row r="824" ht="50" customHeight="1">
      <x:c r="A824" s="10" t="n">
        <x:f>IF(ISNUMBER(F824),RANK(F824,$F$7:$F$1929,0),"")</x:f>
        <x:v>735</x:v>
      </x:c>
      <x:c r="B824" s="9" t="str">
        <x:v>Stéphane Humbert Lucas</x:v>
      </x:c>
      <x:c r="C824" s="9" t="str">
        <x:v>Soleil de Jeddah</x:v>
      </x:c>
      <x:c r="D824" s="9" t="str">
        <x:v>Not recorded</x:v>
      </x:c>
      <x:c r="E824" s="11" t="n">
        <x:v>2013</x:v>
      </x:c>
      <x:c r="F824" s="13" t="n">
        <x:v>7.9</x:v>
      </x:c>
      <x:c r="G824" s="10" t="n">
        <x:v>360</x:v>
      </x:c>
      <x:c r="H824" s="12" t="n">
        <x:v>4.17</x:v>
      </x:c>
      <x:c r="I824" s="10" t="n">
        <x:v>1700</x:v>
      </x:c>
      <x:c r="J824" s="12" t="str">
        <x:f>IF(AND(M824="URL identity aligns",ISNUMBER(F824),ISNUMBER(H824),G824&gt;0,I824&gt;0,SUM(V824:W824)&gt;0),(F824*V824+((H824-1)/4*10)*W824)/SUM(V824:W824),"")</x:f>
      </x:c>
      <x:c r="K824" s="12" t="str">
        <x:f>IF(ISNUMBER(J824),(X824*J824+'Method'!$B$10*'Method'!$B$11)/(X824+'Method'!$B$10),"")</x:f>
      </x:c>
      <x:c r="L824" s="10" t="str">
        <x:f>IF(ISNUMBER(J824),COUNTIFS($J$7:$J$1929,"&gt;"&amp;J824)+1,"")</x:f>
      </x:c>
      <x:c r="M824" s="9" t="str">
        <x:v>Review required</x:v>
      </x:c>
      <x:c r="N824" s="9" t="str">
        <x:v>Concentration not explicit on both saved identities</x:v>
      </x:c>
      <x:c r="O824" s="9" t="str">
        <x:v>https://www.parfumo.com/Perfumes/Stephane_Humbert_Lucas/Soleil_de_Jeddah</x:v>
      </x:c>
      <x:c r="P824" s="9" t="str">
        <x:v>https://www.fragrantica.com/perfume/Stephane-Humbert-Lucas-777/Soleil-de-Jeddah-18306.html</x:v>
      </x:c>
      <x:c r="Q824" s="9" t="str">
        <x:v>https://media.parfumo.com/perfumes/d2/d2e55c-soleil-de-jeddah-stephane-humbert-lucas_1200.jpg?width=720&amp;aspect_ratio=1:1</x:v>
      </x:c>
      <x:c r="R824" s="9" t="str">
        <x:v>https://fimgs.net/mdimg/perfume-thumbs/375x500.18306.jpg</x:v>
      </x:c>
      <x:c r="S824" s="9" t="str">
        <x:v>Soleil de Jeddah</x:v>
      </x:c>
      <x:c r="T824" s="11" t="str">
        <x:v>2013</x:v>
      </x:c>
      <x:c r="U824" s="10" t="n">
        <x:v>1506</x:v>
      </x:c>
      <x:c r="V824" s="14" t="n">
        <x:f>IF(AND(ISNUMBER(G824),G824&gt;0),LOG10(G824)*'Method'!$B$8,"")</x:f>
        <x:v>3.0675630009207477</x:v>
      </x:c>
      <x:c r="W824" s="14" t="n">
        <x:f>IF(AND(ISNUMBER(I824),I824&gt;0),LOG10(I824)*'Method'!$B$9,"")</x:f>
        <x:v>2.5843591371026164</x:v>
      </x:c>
      <x:c r="X824" s="10" t="str">
        <x:f>IF(ISNUMBER(J824),SUM(G824,I824),"")</x:f>
      </x:c>
      <x:c r="Y824" s="10" t="str">
        <x:f>IF(ISNUMBER(K824),COUNTIFS($K$7:$K$1929,"&gt;"&amp;K824)+1,"")</x:f>
      </x:c>
      <x:c r="Z824" s="9" t="str"/>
      <x:c r="AA824" s="15" t="n">
        <x:v>46108</x:v>
      </x:c>
      <x:c r="AB824" s="9" t="str">
        <x:v>Unknown</x:v>
      </x:c>
    </x:row>
    <x:row r="825" ht="50" customHeight="1">
      <x:c r="A825" s="10" t="n">
        <x:f>IF(ISNUMBER(F825),RANK(F825,$F$7:$F$1929,0),"")</x:f>
        <x:v>735</x:v>
      </x:c>
      <x:c r="B825" s="9" t="str">
        <x:v>Tom Ford</x:v>
      </x:c>
      <x:c r="C825" s="9" t="str">
        <x:v>Bois Marocain</x:v>
      </x:c>
      <x:c r="D825" s="9" t="str">
        <x:v>Not recorded</x:v>
      </x:c>
      <x:c r="E825" s="11" t="n">
        <x:v>2009</x:v>
      </x:c>
      <x:c r="F825" s="13" t="n">
        <x:v>7.9</x:v>
      </x:c>
      <x:c r="G825" s="10" t="n">
        <x:v>354</x:v>
      </x:c>
      <x:c r="H825" s="12" t="n">
        <x:v>4</x:v>
      </x:c>
      <x:c r="I825" s="10" t="n">
        <x:v>701</x:v>
      </x:c>
      <x:c r="J825" s="12" t="str">
        <x:f>IF(AND(M825="URL identity aligns",ISNUMBER(F825),ISNUMBER(H825),G825&gt;0,I825&gt;0,SUM(V825:W825)&gt;0),(F825*V825+((H825-1)/4*10)*W825)/SUM(V825:W825),"")</x:f>
      </x:c>
      <x:c r="K825" s="12" t="str">
        <x:f>IF(ISNUMBER(J825),(X825*J825+'Method'!$B$10*'Method'!$B$11)/(X825+'Method'!$B$10),"")</x:f>
      </x:c>
      <x:c r="L825" s="10" t="str">
        <x:f>IF(ISNUMBER(J825),COUNTIFS($J$7:$J$1929,"&gt;"&amp;J825)+1,"")</x:f>
      </x:c>
      <x:c r="M825" s="9" t="str">
        <x:v>Review required</x:v>
      </x:c>
      <x:c r="N825" s="9" t="str">
        <x:v>Concentration not explicit on both saved identities</x:v>
      </x:c>
      <x:c r="O825" s="9" t="str">
        <x:v>https://www.parfumo.com/Perfumes/Tom_Ford/Bois_Marocain</x:v>
      </x:c>
      <x:c r="P825" s="9" t="str">
        <x:v>https://www.fragrantica.com/perfume/Tom-Ford/Bois-Marocain-7942.html</x:v>
      </x:c>
      <x:c r="Q825" s="9" t="str">
        <x:v>https://media.parfumo.com/perfumes/35/35a8f5-bois-marocain-tom-ford_1200.jpg?width=720&amp;aspect_ratio=1:1</x:v>
      </x:c>
      <x:c r="R825" s="9" t="str">
        <x:v>https://fimgs.net/mdimg/perfume-thumbs/375x500.7942.jpg</x:v>
      </x:c>
      <x:c r="S825" s="9" t="str">
        <x:v>Bois Marocain</x:v>
      </x:c>
      <x:c r="T825" s="11" t="str">
        <x:v>2009</x:v>
      </x:c>
      <x:c r="U825" s="10" t="n">
        <x:v>1355</x:v>
      </x:c>
      <x:c r="V825" s="14" t="n">
        <x:f>IF(AND(ISNUMBER(G825),G825&gt;0),LOG10(G825)*'Method'!$B$8,"")</x:f>
        <x:v>3.0588039144309476</x:v>
      </x:c>
      <x:c r="W825" s="14" t="n">
        <x:f>IF(AND(ISNUMBER(I825),I825&gt;0),LOG10(I825)*'Method'!$B$9,"")</x:f>
        <x:v>2.276574414373328</x:v>
      </x:c>
      <x:c r="X825" s="10" t="str">
        <x:f>IF(ISNUMBER(J825),SUM(G825,I825),"")</x:f>
      </x:c>
      <x:c r="Y825" s="10" t="str">
        <x:f>IF(ISNUMBER(K825),COUNTIFS($K$7:$K$1929,"&gt;"&amp;K825)+1,"")</x:f>
      </x:c>
      <x:c r="Z825" s="9" t="str"/>
      <x:c r="AA825" s="15" t="n">
        <x:v>46108</x:v>
      </x:c>
      <x:c r="AB825" s="9" t="str">
        <x:v>Unknown</x:v>
      </x:c>
    </x:row>
    <x:row r="826" ht="50" customHeight="1">
      <x:c r="A826" s="10" t="n">
        <x:f>IF(ISNUMBER(F826),RANK(F826,$F$7:$F$1929,0),"")</x:f>
        <x:v>735</x:v>
      </x:c>
      <x:c r="B826" s="9" t="str">
        <x:v>Diptyque</x:v>
      </x:c>
      <x:c r="C826" s="9" t="str">
        <x:v>Volutes</x:v>
      </x:c>
      <x:c r="D826" s="9" t="str">
        <x:v>Eau de Parfum</x:v>
      </x:c>
      <x:c r="E826" s="11" t="n">
        <x:v>2012</x:v>
      </x:c>
      <x:c r="F826" s="13" t="n">
        <x:v>7.9</x:v>
      </x:c>
      <x:c r="G826" s="10" t="n">
        <x:v>354</x:v>
      </x:c>
      <x:c r="H826" s="12" t="n">
        <x:v>4.18</x:v>
      </x:c>
      <x:c r="I826" s="10" t="n">
        <x:v>1190</x:v>
      </x:c>
      <x:c r="J826" s="12" t="n">
        <x:f>IF(AND(M826="URL identity aligns",ISNUMBER(F826),ISNUMBER(H826),G826&gt;0,I826&gt;0,SUM(V826:W826)&gt;0),(F826*V826+((H826-1)/4*10)*W826)/SUM(V826:W826),"")</x:f>
        <x:v>7.92228963505628</x:v>
      </x:c>
      <x:c r="K826" s="12" t="n">
        <x:f>IF(ISNUMBER(J826),(X826*J826+'Method'!$B$10*'Method'!$B$11)/(X826+'Method'!$B$10),"")</x:f>
        <x:v>7.911333163833685</x:v>
      </x:c>
      <x:c r="L826" s="10" t="n">
        <x:f>IF(ISNUMBER(J826),COUNTIFS($J$7:$J$1929,"&gt;"&amp;J826)+1,"")</x:f>
        <x:v>82</x:v>
      </x:c>
      <x:c r="M826" s="9" t="str">
        <x:v>URL identity aligns</x:v>
      </x:c>
      <x:c r="N826" s="9" t="str">
        <x:v>Brand, name tokens and concentration agree in saved URLs</x:v>
      </x:c>
      <x:c r="O826" s="9" t="str">
        <x:v>https://www.parfumo.com/Perfumes/Diptyque/Volutes_Eau_de_Parfum</x:v>
      </x:c>
      <x:c r="P826" s="9" t="str">
        <x:v>https://www.fragrantica.com/perfume/Diptyque/Volutes-Eau-de-Parfum-49101.html</x:v>
      </x:c>
      <x:c r="Q826" s="9" t="str">
        <x:v>https://media.parfumo.com/perfumes/5f/5fcf1a-volutes-eau-de-parfum-diptyque_1200.jpg?width=720&amp;aspect_ratio=1:1</x:v>
      </x:c>
      <x:c r="R826" s="9" t="str">
        <x:v>https://fimgs.net/mdimg/perfume-thumbs/375x500.49101.jpg</x:v>
      </x:c>
      <x:c r="S826" s="9" t="str">
        <x:v>Volutes</x:v>
      </x:c>
      <x:c r="T826" s="11" t="str">
        <x:v>2012</x:v>
      </x:c>
      <x:c r="U826" s="10" t="n">
        <x:v>1807</x:v>
      </x:c>
      <x:c r="V826" s="14" t="n">
        <x:f>IF(AND(ISNUMBER(G826),G826&gt;0),LOG10(G826)*'Method'!$B$8,"")</x:f>
        <x:v>3.0588039144309476</x:v>
      </x:c>
      <x:c r="W826" s="14" t="n">
        <x:f>IF(AND(ISNUMBER(I826),I826&gt;0),LOG10(I826)*'Method'!$B$9,"")</x:f>
        <x:v>2.460437569114024</x:v>
      </x:c>
      <x:c r="X826" s="10" t="n">
        <x:f>IF(ISNUMBER(J826),SUM(G826,I826),"")</x:f>
        <x:v>1544</x:v>
      </x:c>
      <x:c r="Y826" s="10" t="n">
        <x:f>IF(ISNUMBER(K826),COUNTIFS($K$7:$K$1929,"&gt;"&amp;K826)+1,"")</x:f>
        <x:v>81</x:v>
      </x:c>
      <x:c r="Z826" s="9" t="str"/>
      <x:c r="AA826" s="15" t="n">
        <x:v>46108</x:v>
      </x:c>
      <x:c r="AB826" s="9" t="str">
        <x:v>Unknown</x:v>
      </x:c>
    </x:row>
    <x:row r="827" ht="50" customHeight="1">
      <x:c r="A827" s="10" t="n">
        <x:f>IF(ISNUMBER(F827),RANK(F827,$F$7:$F$1929,0),"")</x:f>
        <x:v>735</x:v>
      </x:c>
      <x:c r="B827" s="9" t="str">
        <x:v>Hermès</x:v>
      </x:c>
      <x:c r="C827" s="9" t="str">
        <x:v>Cuir d'Ange</x:v>
      </x:c>
      <x:c r="D827" s="9" t="str">
        <x:v>Not recorded</x:v>
      </x:c>
      <x:c r="E827" s="11" t="n">
        <x:v>2014</x:v>
      </x:c>
      <x:c r="F827" s="13" t="n">
        <x:v>7.9</x:v>
      </x:c>
      <x:c r="G827" s="10" t="n">
        <x:v>351</x:v>
      </x:c>
      <x:c r="H827" s="12" t="n">
        <x:v>4.16</x:v>
      </x:c>
      <x:c r="I827" s="10" t="n">
        <x:v>1084</x:v>
      </x:c>
      <x:c r="J827" s="12" t="str">
        <x:f>IF(AND(M827="URL identity aligns",ISNUMBER(F827),ISNUMBER(H827),G827&gt;0,I827&gt;0,SUM(V827:W827)&gt;0),(F827*V827+((H827-1)/4*10)*W827)/SUM(V827:W827),"")</x:f>
      </x:c>
      <x:c r="K827" s="12" t="str">
        <x:f>IF(ISNUMBER(J827),(X827*J827+'Method'!$B$10*'Method'!$B$11)/(X827+'Method'!$B$10),"")</x:f>
      </x:c>
      <x:c r="L827" s="10" t="str">
        <x:f>IF(ISNUMBER(J827),COUNTIFS($J$7:$J$1929,"&gt;"&amp;J827)+1,"")</x:f>
      </x:c>
      <x:c r="M827" s="9" t="str">
        <x:v>Review required</x:v>
      </x:c>
      <x:c r="N827" s="9" t="str">
        <x:v>Product, variant, gender or year terms differ between URLs; Concentration not explicit on both saved identities</x:v>
      </x:c>
      <x:c r="O827" s="9" t="str">
        <x:v>https://www.parfumo.com/Perfumes/Hermes/cuir-d-ange</x:v>
      </x:c>
      <x:c r="P827" s="9" t="str">
        <x:v>https://www.fragrantica.com/perfume/Hermes/Hermessence-Cuir-d-Ange-26622.html</x:v>
      </x:c>
      <x:c r="Q827" s="9" t="str">
        <x:v>https://media.parfumo.com/perfumes/0c/0c559f-cuir-d-ange-hermes_1200.jpg?width=720&amp;aspect_ratio=1:1</x:v>
      </x:c>
      <x:c r="R827" s="9" t="str">
        <x:v>https://fimgs.net/mdimg/perfume-thumbs/375x500.26622.jpg</x:v>
      </x:c>
      <x:c r="S827" s="9" t="str">
        <x:v>Cuir d'Ange</x:v>
      </x:c>
      <x:c r="T827" s="11" t="str">
        <x:v>2014</x:v>
      </x:c>
      <x:c r="U827" s="10" t="n">
        <x:v>923</x:v>
      </x:c>
      <x:c r="V827" s="14" t="n">
        <x:f>IF(AND(ISNUMBER(G827),G827&gt;0),LOG10(G827)*'Method'!$B$8,"")</x:f>
        <x:v>3.054368539758984</x:v>
      </x:c>
      <x:c r="W827" s="14" t="n">
        <x:f>IF(AND(ISNUMBER(I827),I827&gt;0),LOG10(I827)*'Method'!$B$9,"")</x:f>
        <x:v>2.4280234257618964</x:v>
      </x:c>
      <x:c r="X827" s="10" t="str">
        <x:f>IF(ISNUMBER(J827),SUM(G827,I827),"")</x:f>
      </x:c>
      <x:c r="Y827" s="10" t="str">
        <x:f>IF(ISNUMBER(K827),COUNTIFS($K$7:$K$1929,"&gt;"&amp;K827)+1,"")</x:f>
      </x:c>
      <x:c r="Z827" s="9" t="str"/>
      <x:c r="AA827" s="15" t="n">
        <x:v>46108</x:v>
      </x:c>
      <x:c r="AB827" s="9" t="str">
        <x:v>Unknown</x:v>
      </x:c>
    </x:row>
    <x:row r="828" ht="50" customHeight="1">
      <x:c r="A828" s="10" t="n">
        <x:f>IF(ISNUMBER(F828),RANK(F828,$F$7:$F$1929,0),"")</x:f>
        <x:v>735</x:v>
      </x:c>
      <x:c r="B828" s="9" t="str">
        <x:v>Dior</x:v>
      </x:c>
      <x:c r="C828" s="9" t="str">
        <x:v>Balade Sauvage</x:v>
      </x:c>
      <x:c r="D828" s="9" t="str">
        <x:v>Not recorded</x:v>
      </x:c>
      <x:c r="E828" s="11" t="n">
        <x:v>2017</x:v>
      </x:c>
      <x:c r="F828" s="13" t="n">
        <x:v>7.9</x:v>
      </x:c>
      <x:c r="G828" s="10" t="n">
        <x:v>345</x:v>
      </x:c>
      <x:c r="H828" s="12" t="n">
        <x:v>4.32</x:v>
      </x:c>
      <x:c r="I828" s="10" t="n">
        <x:v>784</x:v>
      </x:c>
      <x:c r="J828" s="12" t="str">
        <x:f>IF(AND(M828="URL identity aligns",ISNUMBER(F828),ISNUMBER(H828),G828&gt;0,I828&gt;0,SUM(V828:W828)&gt;0),(F828*V828+((H828-1)/4*10)*W828)/SUM(V828:W828),"")</x:f>
      </x:c>
      <x:c r="K828" s="12" t="str">
        <x:f>IF(ISNUMBER(J828),(X828*J828+'Method'!$B$10*'Method'!$B$11)/(X828+'Method'!$B$10),"")</x:f>
      </x:c>
      <x:c r="L828" s="10" t="str">
        <x:f>IF(ISNUMBER(J828),COUNTIFS($J$7:$J$1929,"&gt;"&amp;J828)+1,"")</x:f>
      </x:c>
      <x:c r="M828" s="9" t="str">
        <x:v>Review required</x:v>
      </x:c>
      <x:c r="N828" s="9" t="str">
        <x:v>Product, variant, gender or year terms differ between URLs; Concentration not explicit on both saved identities</x:v>
      </x:c>
      <x:c r="O828" s="9" t="str">
        <x:v>https://www.parfumo.com/Perfumes/Dior/La_Collection_Privee__Balade_Sauvage</x:v>
      </x:c>
      <x:c r="P828" s="9" t="str">
        <x:v>https://www.fragrantica.com/perfume/Dior/Balade-Sauvage-48398.html</x:v>
      </x:c>
      <x:c r="Q828" s="9" t="str">
        <x:v>https://media.parfumo.com/perfumes/56/56e2bd-balade-sauvage-dior_1200.jpg?width=480&amp;aspect_ratio=1:1</x:v>
      </x:c>
      <x:c r="R828" s="9" t="str">
        <x:v>https://fimgs.net/mdimg/perfume-thumbs/375x500.48398.jpg</x:v>
      </x:c>
      <x:c r="S828" s="9" t="str">
        <x:v>Balade Sauvage</x:v>
      </x:c>
      <x:c r="T828" s="11" t="str">
        <x:v>2017</x:v>
      </x:c>
      <x:c r="U828" s="10" t="n">
        <x:v>1096</x:v>
      </x:c>
      <x:c r="V828" s="14" t="n">
        <x:f>IF(AND(ISNUMBER(G828),G828&gt;0),LOG10(G828)*'Method'!$B$8,"")</x:f>
        <x:v>3.045382914087924</x:v>
      </x:c>
      <x:c r="W828" s="14" t="n">
        <x:f>IF(AND(ISNUMBER(I828),I828&gt;0),LOG10(I828)*'Method'!$B$9,"")</x:f>
        <x:v>2.3154528501475524</x:v>
      </x:c>
      <x:c r="X828" s="10" t="str">
        <x:f>IF(ISNUMBER(J828),SUM(G828,I828),"")</x:f>
      </x:c>
      <x:c r="Y828" s="10" t="str">
        <x:f>IF(ISNUMBER(K828),COUNTIFS($K$7:$K$1929,"&gt;"&amp;K828)+1,"")</x:f>
      </x:c>
      <x:c r="Z828" s="9" t="str"/>
      <x:c r="AA828" s="15" t="n">
        <x:v>46108</x:v>
      </x:c>
      <x:c r="AB828" s="9" t="str">
        <x:v>Unknown</x:v>
      </x:c>
    </x:row>
    <x:row r="829" ht="50" customHeight="1">
      <x:c r="A829" s="10" t="n">
        <x:f>IF(ISNUMBER(F829),RANK(F829,$F$7:$F$1929,0),"")</x:f>
        <x:v>735</x:v>
      </x:c>
      <x:c r="B829" s="9" t="str">
        <x:v>Guerlain</x:v>
      </x:c>
      <x:c r="C829" s="9" t="str">
        <x:v>Vetiver Extreme</x:v>
      </x:c>
      <x:c r="D829" s="9" t="str">
        <x:v>Not recorded</x:v>
      </x:c>
      <x:c r="E829" s="11" t="n">
        <x:v>2007</x:v>
      </x:c>
      <x:c r="F829" s="13" t="n">
        <x:v>7.9</x:v>
      </x:c>
      <x:c r="G829" s="10" t="n">
        <x:v>337</x:v>
      </x:c>
      <x:c r="H829" s="12" t="n">
        <x:v>4.27</x:v>
      </x:c>
      <x:c r="I829" s="10" t="n">
        <x:v>927</x:v>
      </x:c>
      <x:c r="J829" s="12" t="str">
        <x:f>IF(AND(M829="URL identity aligns",ISNUMBER(F829),ISNUMBER(H829),G829&gt;0,I829&gt;0,SUM(V829:W829)&gt;0),(F829*V829+((H829-1)/4*10)*W829)/SUM(V829:W829),"")</x:f>
      </x:c>
      <x:c r="K829" s="12" t="str">
        <x:f>IF(ISNUMBER(J829),(X829*J829+'Method'!$B$10*'Method'!$B$11)/(X829+'Method'!$B$10),"")</x:f>
      </x:c>
      <x:c r="L829" s="10" t="str">
        <x:f>IF(ISNUMBER(J829),COUNTIFS($J$7:$J$1929,"&gt;"&amp;J829)+1,"")</x:f>
      </x:c>
      <x:c r="M829" s="9" t="str">
        <x:v>Review required</x:v>
      </x:c>
      <x:c r="N829" s="9" t="str">
        <x:v>Concentration not explicit on both saved identities</x:v>
      </x:c>
      <x:c r="O829" s="9" t="str">
        <x:v>https://www.parfumo.com/Perfumes/Guerlain/Vetiver_Extreme</x:v>
      </x:c>
      <x:c r="P829" s="9" t="str">
        <x:v>https://www.fragrantica.com/perfume/Guerlain/Vetiver-Extreme-1010.html</x:v>
      </x:c>
      <x:c r="Q829" s="9" t="str">
        <x:v>https://media.parfumo.com/perfumes/bf/bf2064-vetiver-extreme-guerlain_1200.jpg?width=480&amp;aspect_ratio=1:1</x:v>
      </x:c>
      <x:c r="R829" s="9" t="str">
        <x:v>https://fimgs.net/mdimg/perfume-thumbs/375x500.1010.jpg</x:v>
      </x:c>
      <x:c r="S829" s="9" t="str">
        <x:v>Vetiver Extreme</x:v>
      </x:c>
      <x:c r="T829" s="11" t="str">
        <x:v>2007</x:v>
      </x:c>
      <x:c r="U829" s="10" t="n">
        <x:v>1298</x:v>
      </x:c>
      <x:c r="V829" s="14" t="n">
        <x:f>IF(AND(ISNUMBER(G829),G829&gt;0),LOG10(G829)*'Method'!$B$8,"")</x:f>
        <x:v>3.033155881045608</x:v>
      </x:c>
      <x:c r="W829" s="14" t="n">
        <x:f>IF(AND(ISNUMBER(I829),I829&gt;0),LOG10(I829)*'Method'!$B$9,"")</x:f>
        <x:v>2.3736637873156</x:v>
      </x:c>
      <x:c r="X829" s="10" t="str">
        <x:f>IF(ISNUMBER(J829),SUM(G829,I829),"")</x:f>
      </x:c>
      <x:c r="Y829" s="10" t="str">
        <x:f>IF(ISNUMBER(K829),COUNTIFS($K$7:$K$1929,"&gt;"&amp;K829)+1,"")</x:f>
      </x:c>
      <x:c r="Z829" s="9" t="str"/>
      <x:c r="AA829" s="15" t="n">
        <x:v>46108</x:v>
      </x:c>
      <x:c r="AB829" s="9" t="str">
        <x:v>Unknown</x:v>
      </x:c>
    </x:row>
    <x:row r="830" ht="50" customHeight="1">
      <x:c r="A830" s="10" t="n">
        <x:f>IF(ISNUMBER(F830),RANK(F830,$F$7:$F$1929,0),"")</x:f>
        <x:v>735</x:v>
      </x:c>
      <x:c r="B830" s="9" t="str">
        <x:v>Comme des Garçons</x:v>
      </x:c>
      <x:c r="C830" s="9" t="str">
        <x:v>Black</x:v>
      </x:c>
      <x:c r="D830" s="9" t="str">
        <x:v>Eau de Toilette</x:v>
      </x:c>
      <x:c r="E830" s="11" t="n">
        <x:v>2013</x:v>
      </x:c>
      <x:c r="F830" s="13" t="n">
        <x:v>7.9</x:v>
      </x:c>
      <x:c r="G830" s="10" t="n">
        <x:v>336</x:v>
      </x:c>
      <x:c r="H830" s="12" t="n">
        <x:v>4.37</x:v>
      </x:c>
      <x:c r="I830" s="10" t="n">
        <x:v>1591</x:v>
      </x:c>
      <x:c r="J830" s="12" t="str">
        <x:f>IF(AND(M830="URL identity aligns",ISNUMBER(F830),ISNUMBER(H830),G830&gt;0,I830&gt;0,SUM(V830:W830)&gt;0),(F830*V830+((H830-1)/4*10)*W830)/SUM(V830:W830),"")</x:f>
      </x:c>
      <x:c r="K830" s="12" t="str">
        <x:f>IF(ISNUMBER(J830),(X830*J830+'Method'!$B$10*'Method'!$B$11)/(X830+'Method'!$B$10),"")</x:f>
      </x:c>
      <x:c r="L830" s="10" t="str">
        <x:f>IF(ISNUMBER(J830),COUNTIFS($J$7:$J$1929,"&gt;"&amp;J830)+1,"")</x:f>
      </x:c>
      <x:c r="M830" s="9" t="str">
        <x:v>Review required</x:v>
      </x:c>
      <x:c r="N830" s="9" t="str">
        <x:v>Product, variant, gender or year terms differ between URLs</x:v>
      </x:c>
      <x:c r="O830" s="9" t="str">
        <x:v>https://www.parfumo.com/Perfumes/Comme_des_Garons/Black_Comme_des_Garcons</x:v>
      </x:c>
      <x:c r="P830" s="9" t="str">
        <x:v>https://www.fragrantica.com/perfume/Comme-des-Garcons/Black-Eau-de-Toilette-18368.html</x:v>
      </x:c>
      <x:c r="Q830" s="9" t="str">
        <x:v>https://media.parfumo.com/perfumes/26/265f11-black-comme-des-garcons-comme-des-garcons_1200.jpg?width=720&amp;aspect_ratio=1:1</x:v>
      </x:c>
      <x:c r="R830" s="9" t="str">
        <x:v>https://fimgs.net/mdimg/perfume-thumbs/375x500.18368.jpg</x:v>
      </x:c>
      <x:c r="S830" s="9" t="str">
        <x:v>Black</x:v>
      </x:c>
      <x:c r="T830" s="11" t="str">
        <x:v>2013</x:v>
      </x:c>
      <x:c r="U830" s="10" t="n">
        <x:v>401</x:v>
      </x:c>
      <x:c r="V830" s="14" t="n">
        <x:f>IF(AND(ISNUMBER(G830),G830&gt;0),LOG10(G830)*'Method'!$B$8,"")</x:f>
        <x:v>3.031607132867808</x:v>
      </x:c>
      <x:c r="W830" s="14" t="n">
        <x:f>IF(AND(ISNUMBER(I830),I830&gt;0),LOG10(I830)*'Method'!$B$9,"")</x:f>
        <x:v>2.561336143717264</x:v>
      </x:c>
      <x:c r="X830" s="10" t="str">
        <x:f>IF(ISNUMBER(J830),SUM(G830,I830),"")</x:f>
      </x:c>
      <x:c r="Y830" s="10" t="str">
        <x:f>IF(ISNUMBER(K830),COUNTIFS($K$7:$K$1929,"&gt;"&amp;K830)+1,"")</x:f>
      </x:c>
      <x:c r="Z830" s="9" t="str"/>
      <x:c r="AA830" s="15" t="n">
        <x:v>46108</x:v>
      </x:c>
      <x:c r="AB830" s="9" t="str">
        <x:v>Unknown</x:v>
      </x:c>
    </x:row>
    <x:row r="831" ht="50" customHeight="1">
      <x:c r="A831" s="10" t="n">
        <x:f>IF(ISNUMBER(F831),RANK(F831,$F$7:$F$1929,0),"")</x:f>
        <x:v>735</x:v>
      </x:c>
      <x:c r="B831" s="9" t="str">
        <x:v>Kilian</x:v>
      </x:c>
      <x:c r="C831" s="9" t="str">
        <x:v>Fièvre Verte L'Heure Verte</x:v>
      </x:c>
      <x:c r="D831" s="9" t="str">
        <x:v>Not recorded</x:v>
      </x:c>
      <x:c r="E831" s="11" t="n">
        <x:v>2021</x:v>
      </x:c>
      <x:c r="F831" s="13" t="n">
        <x:v>7.9</x:v>
      </x:c>
      <x:c r="G831" s="10" t="n">
        <x:v>328</x:v>
      </x:c>
      <x:c r="H831" s="12" t="n">
        <x:v>3.86</x:v>
      </x:c>
      <x:c r="I831" s="10" t="n">
        <x:v>255</x:v>
      </x:c>
      <x:c r="J831" s="12" t="str">
        <x:f>IF(AND(M831="URL identity aligns",ISNUMBER(F831),ISNUMBER(H831),G831&gt;0,I831&gt;0,SUM(V831:W831)&gt;0),(F831*V831+((H831-1)/4*10)*W831)/SUM(V831:W831),"")</x:f>
      </x:c>
      <x:c r="K831" s="12" t="str">
        <x:f>IF(ISNUMBER(J831),(X831*J831+'Method'!$B$10*'Method'!$B$11)/(X831+'Method'!$B$10),"")</x:f>
      </x:c>
      <x:c r="L831" s="10" t="str">
        <x:f>IF(ISNUMBER(J831),COUNTIFS($J$7:$J$1929,"&gt;"&amp;J831)+1,"")</x:f>
      </x:c>
      <x:c r="M831" s="9" t="str">
        <x:v>Review required</x:v>
      </x:c>
      <x:c r="N831" s="9" t="str">
        <x:v>Product, variant, gender or year terms differ between URLs; Concentration not explicit on both saved identities</x:v>
      </x:c>
      <x:c r="O831" s="9" t="str">
        <x:v>https://www.parfumo.com/Perfumes/Kilian/fievre-verte-l-heure-verte</x:v>
      </x:c>
      <x:c r="P831" s="9" t="str">
        <x:v>https://www.fragrantica.com/perfume/By-Kilian/Fievre-Verte-85718.html</x:v>
      </x:c>
      <x:c r="Q831" s="9" t="str">
        <x:v>https://media.parfumo.com/perfumes/33/3342f3-fievre-verte-l-heure-verte-kilian_1200.jpg?width=720&amp;aspect_ratio=1:1</x:v>
      </x:c>
      <x:c r="R831" s="9" t="str">
        <x:v>https://fimgs.net/mdimg/perfume-thumbs/375x500.85718.jpg</x:v>
      </x:c>
      <x:c r="S831" s="9" t="str">
        <x:v>Fièvre Verte L'Heure Verte</x:v>
      </x:c>
      <x:c r="T831" s="11" t="str">
        <x:v>2021</x:v>
      </x:c>
      <x:c r="U831" s="10" t="n">
        <x:v>92</x:v>
      </x:c>
      <x:c r="V831" s="14" t="n">
        <x:f>IF(AND(ISNUMBER(G831),G831&gt;0),LOG10(G831)*'Method'!$B$8,"")</x:f>
        <x:v>3.019048612454016</x:v>
      </x:c>
      <x:c r="W831" s="14" t="n">
        <x:f>IF(AND(ISNUMBER(I831),I831&gt;0),LOG10(I831)*'Method'!$B$9,"")</x:f>
        <x:v>1.9252321443471603</x:v>
      </x:c>
      <x:c r="X831" s="10" t="str">
        <x:f>IF(ISNUMBER(J831),SUM(G831,I831),"")</x:f>
      </x:c>
      <x:c r="Y831" s="10" t="str">
        <x:f>IF(ISNUMBER(K831),COUNTIFS($K$7:$K$1929,"&gt;"&amp;K831)+1,"")</x:f>
      </x:c>
      <x:c r="Z831" s="9" t="str"/>
      <x:c r="AA831" s="15" t="n">
        <x:v>46108</x:v>
      </x:c>
      <x:c r="AB831" s="9" t="str">
        <x:v>Unknown</x:v>
      </x:c>
    </x:row>
    <x:row r="832" ht="50" customHeight="1">
      <x:c r="A832" s="10" t="n">
        <x:f>IF(ISNUMBER(F832),RANK(F832,$F$7:$F$1929,0),"")</x:f>
        <x:v>735</x:v>
      </x:c>
      <x:c r="B832" s="9" t="str">
        <x:v>Ahmed Al Maghribi</x:v>
      </x:c>
      <x:c r="C832" s="9" t="str">
        <x:v>Kaaf كاف</x:v>
      </x:c>
      <x:c r="D832" s="9" t="str">
        <x:v>Not recorded</x:v>
      </x:c>
      <x:c r="E832" s="11" t="n">
        <x:v>2022</x:v>
      </x:c>
      <x:c r="F832" s="13" t="n">
        <x:v>7.9</x:v>
      </x:c>
      <x:c r="G832" s="10" t="n">
        <x:v>326</x:v>
      </x:c>
      <x:c r="H832" s="12" t="n">
        <x:v>4.16</x:v>
      </x:c>
      <x:c r="I832" s="10" t="n">
        <x:v>1090</x:v>
      </x:c>
      <x:c r="J832" s="12" t="str">
        <x:f>IF(AND(M832="URL identity aligns",ISNUMBER(F832),ISNUMBER(H832),G832&gt;0,I832&gt;0,SUM(V832:W832)&gt;0),(F832*V832+((H832-1)/4*10)*W832)/SUM(V832:W832),"")</x:f>
      </x:c>
      <x:c r="K832" s="12" t="str">
        <x:f>IF(ISNUMBER(J832),(X832*J832+'Method'!$B$10*'Method'!$B$11)/(X832+'Method'!$B$10),"")</x:f>
      </x:c>
      <x:c r="L832" s="10" t="str">
        <x:f>IF(ISNUMBER(J832),COUNTIFS($J$7:$J$1929,"&gt;"&amp;J832)+1,"")</x:f>
      </x:c>
      <x:c r="M832" s="9" t="str">
        <x:v>Review required</x:v>
      </x:c>
      <x:c r="N832" s="9" t="str">
        <x:v>Concentration not explicit on both saved identities</x:v>
      </x:c>
      <x:c r="O832" s="9" t="str">
        <x:v>https://www.parfumo.com/Perfumes/Ahmed_Al_Maghribi/kaaf</x:v>
      </x:c>
      <x:c r="P832" s="9" t="str">
        <x:v>https://www.fragrantica.com/perfume/Ahmed-Al-Maghribi/Kaaf-102460.html</x:v>
      </x:c>
      <x:c r="Q832" s="9" t="str">
        <x:v>https://media.parfumo.com/perfumes/89/899ca2-kaaf-ahmed-al-maghribi_1200.jpg?width=720&amp;aspect_ratio=1:1</x:v>
      </x:c>
      <x:c r="R832" s="9" t="str">
        <x:v>https://fimgs.net/mdimg/perfume-thumbs/375x500.102460.jpg</x:v>
      </x:c>
      <x:c r="S832" s="9" t="str">
        <x:v>Kaaf كاف</x:v>
      </x:c>
      <x:c r="T832" s="11" t="str">
        <x:v>2022</x:v>
      </x:c>
      <x:c r="U832" s="10" t="n">
        <x:v>909</x:v>
      </x:c>
      <x:c r="V832" s="14" t="n">
        <x:f>IF(AND(ISNUMBER(G832),G832&gt;0),LOG10(G832)*'Method'!$B$8,"")</x:f>
        <x:v>3.0158611200815275</x:v>
      </x:c>
      <x:c r="W832" s="14" t="n">
        <x:f>IF(AND(ISNUMBER(I832),I832&gt;0),LOG10(I832)*'Method'!$B$9,"")</x:f>
        <x:v>2.429941198352496</x:v>
      </x:c>
      <x:c r="X832" s="10" t="str">
        <x:f>IF(ISNUMBER(J832),SUM(G832,I832),"")</x:f>
      </x:c>
      <x:c r="Y832" s="10" t="str">
        <x:f>IF(ISNUMBER(K832),COUNTIFS($K$7:$K$1929,"&gt;"&amp;K832)+1,"")</x:f>
      </x:c>
      <x:c r="Z832" s="9" t="str"/>
      <x:c r="AA832" s="15" t="n">
        <x:v>46108</x:v>
      </x:c>
      <x:c r="AB832" s="9" t="str">
        <x:v>Unknown</x:v>
      </x:c>
    </x:row>
    <x:row r="833" ht="50" customHeight="1">
      <x:c r="A833" s="10" t="n">
        <x:f>IF(ISNUMBER(F833),RANK(F833,$F$7:$F$1929,0),"")</x:f>
        <x:v>735</x:v>
      </x:c>
      <x:c r="B833" s="9" t="str">
        <x:v>Tom Ford</x:v>
      </x:c>
      <x:c r="C833" s="9" t="str">
        <x:v>Italian Cypress</x:v>
      </x:c>
      <x:c r="D833" s="9" t="str">
        <x:v>Not recorded</x:v>
      </x:c>
      <x:c r="E833" s="11" t="n">
        <x:v>2008</x:v>
      </x:c>
      <x:c r="F833" s="13" t="n">
        <x:v>7.9</x:v>
      </x:c>
      <x:c r="G833" s="10" t="n">
        <x:v>325</x:v>
      </x:c>
      <x:c r="H833" s="12" t="n">
        <x:v>4.26</x:v>
      </x:c>
      <x:c r="I833" s="10" t="n">
        <x:v>1280</x:v>
      </x:c>
      <x:c r="J833" s="12" t="str">
        <x:f>IF(AND(M833="URL identity aligns",ISNUMBER(F833),ISNUMBER(H833),G833&gt;0,I833&gt;0,SUM(V833:W833)&gt;0),(F833*V833+((H833-1)/4*10)*W833)/SUM(V833:W833),"")</x:f>
      </x:c>
      <x:c r="K833" s="12" t="str">
        <x:f>IF(ISNUMBER(J833),(X833*J833+'Method'!$B$10*'Method'!$B$11)/(X833+'Method'!$B$10),"")</x:f>
      </x:c>
      <x:c r="L833" s="10" t="str">
        <x:f>IF(ISNUMBER(J833),COUNTIFS($J$7:$J$1929,"&gt;"&amp;J833)+1,"")</x:f>
      </x:c>
      <x:c r="M833" s="9" t="str">
        <x:v>Review required</x:v>
      </x:c>
      <x:c r="N833" s="9" t="str">
        <x:v>Concentration not explicit on both saved identities</x:v>
      </x:c>
      <x:c r="O833" s="9" t="str">
        <x:v>https://www.parfumo.com/Perfumes/Tom_Ford/Italian_Cypress</x:v>
      </x:c>
      <x:c r="P833" s="9" t="str">
        <x:v>https://www.fragrantica.com/perfume/Tom-Ford/Italian-Cypress-4329.html</x:v>
      </x:c>
      <x:c r="Q833" s="9" t="str">
        <x:v>https://media.parfumo.com/perfumes/1b/1bfc97-italian-cypress-tom-ford_1200.jpg?width=720&amp;aspect_ratio=1:1</x:v>
      </x:c>
      <x:c r="R833" s="9" t="str">
        <x:v>https://fimgs.net/mdimg/perfume-thumbs/375x500.4329.jpg</x:v>
      </x:c>
      <x:c r="S833" s="9" t="str">
        <x:v>Italian Cypress</x:v>
      </x:c>
      <x:c r="T833" s="11" t="str">
        <x:v>2008</x:v>
      </x:c>
      <x:c r="U833" s="10" t="n">
        <x:v>634</x:v>
      </x:c>
      <x:c r="V833" s="14" t="n">
        <x:f>IF(AND(ISNUMBER(G833),G833&gt;0),LOG10(G833)*'Method'!$B$8,"")</x:f>
        <x:v>3.014260033174644</x:v>
      </x:c>
      <x:c r="W833" s="14" t="n">
        <x:f>IF(AND(ISNUMBER(I833),I833&gt;0),LOG10(I833)*'Method'!$B$9,"")</x:f>
        <x:v>2.4857679757182964</x:v>
      </x:c>
      <x:c r="X833" s="10" t="str">
        <x:f>IF(ISNUMBER(J833),SUM(G833,I833),"")</x:f>
      </x:c>
      <x:c r="Y833" s="10" t="str">
        <x:f>IF(ISNUMBER(K833),COUNTIFS($K$7:$K$1929,"&gt;"&amp;K833)+1,"")</x:f>
      </x:c>
      <x:c r="Z833" s="9" t="str"/>
      <x:c r="AA833" s="15" t="n">
        <x:v>46108</x:v>
      </x:c>
      <x:c r="AB833" s="9" t="str">
        <x:v>Unknown</x:v>
      </x:c>
    </x:row>
    <x:row r="834" ht="50" customHeight="1">
      <x:c r="A834" s="10" t="n">
        <x:f>IF(ISNUMBER(F834),RANK(F834,$F$7:$F$1929,0),"")</x:f>
        <x:v>735</x:v>
      </x:c>
      <x:c r="B834" s="9" t="str">
        <x:v>Serge Lutens</x:v>
      </x:c>
      <x:c r="C834" s="9" t="str">
        <x:v>Vétiver oriental</x:v>
      </x:c>
      <x:c r="D834" s="9" t="str">
        <x:v>Not recorded</x:v>
      </x:c>
      <x:c r="E834" s="11" t="n">
        <x:v>2004</x:v>
      </x:c>
      <x:c r="F834" s="13" t="n">
        <x:v>7.9</x:v>
      </x:c>
      <x:c r="G834" s="10" t="n">
        <x:v>318</x:v>
      </x:c>
      <x:c r="H834" s="12" t="n">
        <x:v>4.11</x:v>
      </x:c>
      <x:c r="I834" s="10" t="n">
        <x:v>1462</x:v>
      </x:c>
      <x:c r="J834" s="12" t="str">
        <x:f>IF(AND(M834="URL identity aligns",ISNUMBER(F834),ISNUMBER(H834),G834&gt;0,I834&gt;0,SUM(V834:W834)&gt;0),(F834*V834+((H834-1)/4*10)*W834)/SUM(V834:W834),"")</x:f>
      </x:c>
      <x:c r="K834" s="12" t="str">
        <x:f>IF(ISNUMBER(J834),(X834*J834+'Method'!$B$10*'Method'!$B$11)/(X834+'Method'!$B$10),"")</x:f>
      </x:c>
      <x:c r="L834" s="10" t="str">
        <x:f>IF(ISNUMBER(J834),COUNTIFS($J$7:$J$1929,"&gt;"&amp;J834)+1,"")</x:f>
      </x:c>
      <x:c r="M834" s="9" t="str">
        <x:v>Review required</x:v>
      </x:c>
      <x:c r="N834" s="9" t="str">
        <x:v>Concentration not explicit on both saved identities</x:v>
      </x:c>
      <x:c r="O834" s="9" t="str">
        <x:v>https://www.parfumo.com/Perfumes/Serge_Lutens/Vetiver_Oriental</x:v>
      </x:c>
      <x:c r="P834" s="9" t="str">
        <x:v>https://www.fragrantica.com/perfume/Serge-Lutens/Vetiver-Oriental-469.html</x:v>
      </x:c>
      <x:c r="Q834" s="9" t="str">
        <x:v>https://media.parfumo.com/perfumes/d6/d61cc7-vetiver-oriental-serge-lutens_1200.jpg?width=720&amp;aspect_ratio=1:1</x:v>
      </x:c>
      <x:c r="R834" s="9" t="str">
        <x:v>https://fimgs.net/mdimg/perfume-thumbs/375x500.469.jpg</x:v>
      </x:c>
      <x:c r="S834" s="9" t="str">
        <x:v>Vétiver oriental</x:v>
      </x:c>
      <x:c r="T834" s="11" t="str">
        <x:v>2004</x:v>
      </x:c>
      <x:c r="U834" s="10" t="n">
        <x:v>1082</x:v>
      </x:c>
      <x:c r="V834" s="14" t="n">
        <x:f>IF(AND(ISNUMBER(G834),G834&gt;0),LOG10(G834)*'Method'!$B$8,"")</x:f>
        <x:v>3.002912543981316</x:v>
      </x:c>
      <x:c r="W834" s="14" t="n">
        <x:f>IF(AND(ISNUMBER(I834),I834&gt;0),LOG10(I834)*'Method'!$B$9,"")</x:f>
        <x:v>2.531957898097472</x:v>
      </x:c>
      <x:c r="X834" s="10" t="str">
        <x:f>IF(ISNUMBER(J834),SUM(G834,I834),"")</x:f>
      </x:c>
      <x:c r="Y834" s="10" t="str">
        <x:f>IF(ISNUMBER(K834),COUNTIFS($K$7:$K$1929,"&gt;"&amp;K834)+1,"")</x:f>
      </x:c>
      <x:c r="Z834" s="9" t="str"/>
      <x:c r="AA834" s="15" t="n">
        <x:v>46108</x:v>
      </x:c>
      <x:c r="AB834" s="9" t="str">
        <x:v>Unknown</x:v>
      </x:c>
    </x:row>
    <x:row r="835" ht="50" customHeight="1">
      <x:c r="A835" s="10" t="n">
        <x:f>IF(ISNUMBER(F835),RANK(F835,$F$7:$F$1929,0),"")</x:f>
        <x:v>735</x:v>
      </x:c>
      <x:c r="B835" s="9" t="str">
        <x:v>Nishane</x:v>
      </x:c>
      <x:c r="C835" s="9" t="str">
        <x:v>Zenne</x:v>
      </x:c>
      <x:c r="D835" s="9" t="str">
        <x:v>Not recorded</x:v>
      </x:c>
      <x:c r="E835" s="11" t="n">
        <x:v>2017</x:v>
      </x:c>
      <x:c r="F835" s="13" t="n">
        <x:v>7.9</x:v>
      </x:c>
      <x:c r="G835" s="10" t="n">
        <x:v>317</x:v>
      </x:c>
      <x:c r="H835" s="12" t="n">
        <x:v>4.01</x:v>
      </x:c>
      <x:c r="I835" s="10" t="n">
        <x:v>1166</x:v>
      </x:c>
      <x:c r="J835" s="12" t="str">
        <x:f>IF(AND(M835="URL identity aligns",ISNUMBER(F835),ISNUMBER(H835),G835&gt;0,I835&gt;0,SUM(V835:W835)&gt;0),(F835*V835+((H835-1)/4*10)*W835)/SUM(V835:W835),"")</x:f>
      </x:c>
      <x:c r="K835" s="12" t="str">
        <x:f>IF(ISNUMBER(J835),(X835*J835+'Method'!$B$10*'Method'!$B$11)/(X835+'Method'!$B$10),"")</x:f>
      </x:c>
      <x:c r="L835" s="10" t="str">
        <x:f>IF(ISNUMBER(J835),COUNTIFS($J$7:$J$1929,"&gt;"&amp;J835)+1,"")</x:f>
      </x:c>
      <x:c r="M835" s="9" t="str">
        <x:v>Review required</x:v>
      </x:c>
      <x:c r="N835" s="9" t="str">
        <x:v>Concentration not explicit on both saved identities</x:v>
      </x:c>
      <x:c r="O835" s="9" t="str">
        <x:v>https://www.parfumo.com/Perfumes/Nishane/Zenne</x:v>
      </x:c>
      <x:c r="P835" s="9" t="str">
        <x:v>https://www.fragrantica.com/perfume/Nishane/Zenne-44175.html</x:v>
      </x:c>
      <x:c r="Q835" s="9" t="str">
        <x:v>https://media.parfumo.com/perfumes/9b/9b4c86-zenne-nishane_1200.jpg?width=720&amp;aspect_ratio=1:1</x:v>
      </x:c>
      <x:c r="R835" s="9" t="str">
        <x:v>https://fimgs.net/mdimg/perfume-thumbs/375x500.44175.jpg</x:v>
      </x:c>
      <x:c r="S835" s="9" t="str">
        <x:v>Zenne</x:v>
      </x:c>
      <x:c r="T835" s="11" t="str">
        <x:v>2017</x:v>
      </x:c>
      <x:c r="U835" s="10" t="n">
        <x:v>1237</x:v>
      </x:c>
      <x:c r="V835" s="14" t="n">
        <x:f>IF(AND(ISNUMBER(G835),G835&gt;0),LOG10(G835)*'Method'!$B$8,"")</x:f>
        <x:v>3.0012711146612996</x:v>
      </x:c>
      <x:c r="W835" s="14" t="n">
        <x:f>IF(AND(ISNUMBER(I835),I835&gt;0),LOG10(I835)*'Method'!$B$9,"")</x:f>
        <x:v>2.4533588403383924</x:v>
      </x:c>
      <x:c r="X835" s="10" t="str">
        <x:f>IF(ISNUMBER(J835),SUM(G835,I835),"")</x:f>
      </x:c>
      <x:c r="Y835" s="10" t="str">
        <x:f>IF(ISNUMBER(K835),COUNTIFS($K$7:$K$1929,"&gt;"&amp;K835)+1,"")</x:f>
      </x:c>
      <x:c r="Z835" s="9" t="str"/>
      <x:c r="AA835" s="15" t="n">
        <x:v>46108</x:v>
      </x:c>
      <x:c r="AB835" s="9" t="str">
        <x:v>Unknown</x:v>
      </x:c>
    </x:row>
    <x:row r="836" ht="50" customHeight="1">
      <x:c r="A836" s="10" t="n">
        <x:f>IF(ISNUMBER(F836),RANK(F836,$F$7:$F$1929,0),"")</x:f>
        <x:v>735</x:v>
      </x:c>
      <x:c r="B836" s="9" t="str">
        <x:v>BDK Parfums</x:v>
      </x:c>
      <x:c r="C836" s="9" t="str">
        <x:v>Rouge Smoking</x:v>
      </x:c>
      <x:c r="D836" s="9" t="str">
        <x:v>Extrait</x:v>
      </x:c>
      <x:c r="E836" s="11" t="n">
        <x:v>2024</x:v>
      </x:c>
      <x:c r="F836" s="13" t="n">
        <x:v>7.9</x:v>
      </x:c>
      <x:c r="G836" s="10" t="n">
        <x:v>310</x:v>
      </x:c>
      <x:c r="H836" s="12" t="n">
        <x:v>4.06</x:v>
      </x:c>
      <x:c r="I836" s="10" t="n">
        <x:v>4360</x:v>
      </x:c>
      <x:c r="J836" s="12" t="str">
        <x:f>IF(AND(M836="URL identity aligns",ISNUMBER(F836),ISNUMBER(H836),G836&gt;0,I836&gt;0,SUM(V836:W836)&gt;0),(F836*V836+((H836-1)/4*10)*W836)/SUM(V836:W836),"")</x:f>
      </x:c>
      <x:c r="K836" s="12" t="str">
        <x:f>IF(ISNUMBER(J836),(X836*J836+'Method'!$B$10*'Method'!$B$11)/(X836+'Method'!$B$10),"")</x:f>
      </x:c>
      <x:c r="L836" s="10" t="str">
        <x:f>IF(ISNUMBER(J836),COUNTIFS($J$7:$J$1929,"&gt;"&amp;J836)+1,"")</x:f>
      </x:c>
      <x:c r="M836" s="9" t="str">
        <x:v>Review required</x:v>
      </x:c>
      <x:c r="N836" s="9" t="str">
        <x:v>Concentration not explicit on both saved identities</x:v>
      </x:c>
      <x:c r="O836" s="9" t="str">
        <x:v>https://www.parfumo.com/Perfumes/bdk_Parfums/rouge-smoking-extrait</x:v>
      </x:c>
      <x:c r="P836" s="9" t="str">
        <x:v>https://www.fragrantica.com/perfume/BDK-Parfums/Rouge-Smoking-51468.html</x:v>
      </x:c>
      <x:c r="Q836" s="9" t="str">
        <x:v>https://media.parfumo.com/perfumes/d8/d8a0ba-rouge-smoking-extrait-bdk-parfums_1200.jpg?width=720&amp;aspect_ratio=1:1</x:v>
      </x:c>
      <x:c r="R836" s="9" t="str">
        <x:v>https://fimgs.net/mdimg/perfume-thumbs/375x500.51468.jpg</x:v>
      </x:c>
      <x:c r="S836" s="9" t="str">
        <x:v>Rouge Smoking</x:v>
      </x:c>
      <x:c r="T836" s="11" t="str">
        <x:v>2024</x:v>
      </x:c>
      <x:c r="U836" s="10" t="n">
        <x:v>693</x:v>
      </x:c>
      <x:c r="V836" s="14" t="n">
        <x:f>IF(AND(ISNUMBER(G836),G836&gt;0),LOG10(G836)*'Method'!$B$8,"")</x:f>
        <x:v>2.9896340326011237</x:v>
      </x:c>
      <x:c r="W836" s="14" t="n">
        <x:f>IF(AND(ISNUMBER(I836),I836&gt;0),LOG10(I836)*'Method'!$B$9,"")</x:f>
        <x:v>2.911589191414872</x:v>
      </x:c>
      <x:c r="X836" s="10" t="str">
        <x:f>IF(ISNUMBER(J836),SUM(G836,I836),"")</x:f>
      </x:c>
      <x:c r="Y836" s="10" t="str">
        <x:f>IF(ISNUMBER(K836),COUNTIFS($K$7:$K$1929,"&gt;"&amp;K836)+1,"")</x:f>
      </x:c>
      <x:c r="Z836" s="9" t="str"/>
      <x:c r="AA836" s="15" t="n">
        <x:v>46108</x:v>
      </x:c>
      <x:c r="AB836" s="9" t="str">
        <x:v>Unknown</x:v>
      </x:c>
    </x:row>
    <x:row r="837" ht="50" customHeight="1">
      <x:c r="A837" s="10" t="n">
        <x:f>IF(ISNUMBER(F837),RANK(F837,$F$7:$F$1929,0),"")</x:f>
        <x:v>735</x:v>
      </x:c>
      <x:c r="B837" s="9" t="str">
        <x:v>Serge Lutens</x:v>
      </x:c>
      <x:c r="C837" s="9" t="str">
        <x:v>Iris silver mist</x:v>
      </x:c>
      <x:c r="D837" s="9" t="str">
        <x:v>Not recorded</x:v>
      </x:c>
      <x:c r="E837" s="11" t="n">
        <x:v>1994</x:v>
      </x:c>
      <x:c r="F837" s="13" t="n">
        <x:v>7.9</x:v>
      </x:c>
      <x:c r="G837" s="10" t="n">
        <x:v>308</x:v>
      </x:c>
      <x:c r="H837" s="12" t="n">
        <x:v>4.07</x:v>
      </x:c>
      <x:c r="I837" s="10" t="n">
        <x:v>1293</x:v>
      </x:c>
      <x:c r="J837" s="12" t="str">
        <x:f>IF(AND(M837="URL identity aligns",ISNUMBER(F837),ISNUMBER(H837),G837&gt;0,I837&gt;0,SUM(V837:W837)&gt;0),(F837*V837+((H837-1)/4*10)*W837)/SUM(V837:W837),"")</x:f>
      </x:c>
      <x:c r="K837" s="12" t="str">
        <x:f>IF(ISNUMBER(J837),(X837*J837+'Method'!$B$10*'Method'!$B$11)/(X837+'Method'!$B$10),"")</x:f>
      </x:c>
      <x:c r="L837" s="10" t="str">
        <x:f>IF(ISNUMBER(J837),COUNTIFS($J$7:$J$1929,"&gt;"&amp;J837)+1,"")</x:f>
      </x:c>
      <x:c r="M837" s="9" t="str">
        <x:v>Review required</x:v>
      </x:c>
      <x:c r="N837" s="9" t="str">
        <x:v>Concentration not explicit on both saved identities</x:v>
      </x:c>
      <x:c r="O837" s="9" t="str">
        <x:v>https://www.parfumo.com/Perfumes/Serge_Lutens/Iris_Silver_Mist</x:v>
      </x:c>
      <x:c r="P837" s="9" t="str">
        <x:v>https://www.fragrantica.com/perfume/Serge-Lutens/Iris-Silver-Mist-1281.html</x:v>
      </x:c>
      <x:c r="Q837" s="9" t="str">
        <x:v>https://media.parfumo.com/perfumes/26/262d56-iris-silver-mist-serge-lutens_1200.jpg?width=720&amp;aspect_ratio=1:1</x:v>
      </x:c>
      <x:c r="R837" s="9" t="str">
        <x:v>https://fimgs.net/mdimg/perfume-thumbs/375x500.1281.jpg</x:v>
      </x:c>
      <x:c r="S837" s="9" t="str">
        <x:v>Iris silver mist</x:v>
      </x:c>
      <x:c r="T837" s="11" t="str">
        <x:v>1994</x:v>
      </x:c>
      <x:c r="U837" s="10" t="n">
        <x:v>367</x:v>
      </x:c>
      <x:c r="V837" s="14" t="n">
        <x:f>IF(AND(ISNUMBER(G837),G837&gt;0),LOG10(G837)*'Method'!$B$8,"")</x:f>
        <x:v>2.986260859800528</x:v>
      </x:c>
      <x:c r="W837" s="14" t="n">
        <x:f>IF(AND(ISNUMBER(I837),I837&gt;0),LOG10(I837)*'Method'!$B$9,"")</x:f>
        <x:v>2.489278819904312</x:v>
      </x:c>
      <x:c r="X837" s="10" t="str">
        <x:f>IF(ISNUMBER(J837),SUM(G837,I837),"")</x:f>
      </x:c>
      <x:c r="Y837" s="10" t="str">
        <x:f>IF(ISNUMBER(K837),COUNTIFS($K$7:$K$1929,"&gt;"&amp;K837)+1,"")</x:f>
      </x:c>
      <x:c r="Z837" s="9" t="str"/>
      <x:c r="AA837" s="15" t="n">
        <x:v>46108</x:v>
      </x:c>
      <x:c r="AB837" s="9" t="str">
        <x:v>Unknown</x:v>
      </x:c>
    </x:row>
    <x:row r="838" ht="50" customHeight="1">
      <x:c r="A838" s="10" t="n">
        <x:f>IF(ISNUMBER(F838),RANK(F838,$F$7:$F$1929,0),"")</x:f>
        <x:v>735</x:v>
      </x:c>
      <x:c r="B838" s="9" t="str">
        <x:v>Armaf</x:v>
      </x:c>
      <x:c r="C838" s="9" t="str">
        <x:v>Club de Nuit Urban Man Elixir</x:v>
      </x:c>
      <x:c r="D838" s="9" t="str">
        <x:v>Elixir</x:v>
      </x:c>
      <x:c r="E838" s="11" t="n">
        <x:v>2022</x:v>
      </x:c>
      <x:c r="F838" s="13" t="n">
        <x:v>7.9</x:v>
      </x:c>
      <x:c r="G838" s="10" t="n">
        <x:v>307</x:v>
      </x:c>
      <x:c r="H838" s="12" t="n">
        <x:v>4.37</x:v>
      </x:c>
      <x:c r="I838" s="10" t="n">
        <x:v>3488</x:v>
      </x:c>
      <x:c r="J838" s="12" t="str">
        <x:f>IF(AND(M838="URL identity aligns",ISNUMBER(F838),ISNUMBER(H838),G838&gt;0,I838&gt;0,SUM(V838:W838)&gt;0),(F838*V838+((H838-1)/4*10)*W838)/SUM(V838:W838),"")</x:f>
      </x:c>
      <x:c r="K838" s="12" t="str">
        <x:f>IF(ISNUMBER(J838),(X838*J838+'Method'!$B$10*'Method'!$B$11)/(X838+'Method'!$B$10),"")</x:f>
      </x:c>
      <x:c r="L838" s="10" t="str">
        <x:f>IF(ISNUMBER(J838),COUNTIFS($J$7:$J$1929,"&gt;"&amp;J838)+1,"")</x:f>
      </x:c>
      <x:c r="M838" s="9" t="str">
        <x:v>Review required</x:v>
      </x:c>
      <x:c r="N838" s="9" t="str">
        <x:v>Product, variant, gender or year terms differ between URLs; Concentration not explicit on both saved identities</x:v>
      </x:c>
      <x:c r="O838" s="9" t="str">
        <x:v>https://www.parfumo.com/Perfumes/Armaf/club-de-nuit-urban-man-elixir</x:v>
      </x:c>
      <x:c r="P838" s="9" t="str">
        <x:v>https://www.fragrantica.com/perfume/Armaf/Club-De-Nuit-Urban-Elixir-77860.html</x:v>
      </x:c>
      <x:c r="Q838" s="9" t="str">
        <x:v>https://media.parfumo.com/perfumes/1a/1a03b7_club-de-nuit-urban-man-elixir-armaf_1200.jpg?width=720&amp;aspect_ratio=1:1</x:v>
      </x:c>
      <x:c r="R838" s="9" t="str">
        <x:v>https://fimgs.net/mdimg/perfume-thumbs/375x500.77860.jpg</x:v>
      </x:c>
      <x:c r="S838" s="9" t="str">
        <x:v>Club de Nuit Urban Man Elixir</x:v>
      </x:c>
      <x:c r="T838" s="11" t="str">
        <x:v>2022</x:v>
      </x:c>
      <x:c r="U838" s="10" t="n">
        <x:v>1593</x:v>
      </x:c>
      <x:c r="V838" s="14" t="n">
        <x:f>IF(AND(ISNUMBER(G838),G838&gt;0),LOG10(G838)*'Method'!$B$8,"")</x:f>
        <x:v>2.984566050572628</x:v>
      </x:c>
      <x:c r="W838" s="14" t="n">
        <x:f>IF(AND(ISNUMBER(I838),I838&gt;0),LOG10(I838)*'Method'!$B$9,"")</x:f>
        <x:v>2.8340611810084244</x:v>
      </x:c>
      <x:c r="X838" s="10" t="str">
        <x:f>IF(ISNUMBER(J838),SUM(G838,I838),"")</x:f>
      </x:c>
      <x:c r="Y838" s="10" t="str">
        <x:f>IF(ISNUMBER(K838),COUNTIFS($K$7:$K$1929,"&gt;"&amp;K838)+1,"")</x:f>
      </x:c>
      <x:c r="Z838" s="9" t="str"/>
      <x:c r="AA838" s="15" t="n">
        <x:v>46108</x:v>
      </x:c>
      <x:c r="AB838" s="9" t="str">
        <x:v>Unknown</x:v>
      </x:c>
    </x:row>
    <x:row r="839" ht="50" customHeight="1">
      <x:c r="A839" s="10" t="n">
        <x:f>IF(ISNUMBER(F839),RANK(F839,$F$7:$F$1929,0),"")</x:f>
        <x:v>735</x:v>
      </x:c>
      <x:c r="B839" s="9" t="str">
        <x:v>Nishane</x:v>
      </x:c>
      <x:c r="C839" s="9" t="str">
        <x:v>Papilefiko</x:v>
      </x:c>
      <x:c r="D839" s="9" t="str">
        <x:v>Not recorded</x:v>
      </x:c>
      <x:c r="E839" s="11" t="n">
        <x:v>2022</x:v>
      </x:c>
      <x:c r="F839" s="13" t="n">
        <x:v>7.9</x:v>
      </x:c>
      <x:c r="G839" s="10" t="n">
        <x:v>294</x:v>
      </x:c>
      <x:c r="H839" s="12" t="n">
        <x:v>4.2</x:v>
      </x:c>
      <x:c r="I839" s="10" t="n">
        <x:v>904</x:v>
      </x:c>
      <x:c r="J839" s="12" t="str">
        <x:f>IF(AND(M839="URL identity aligns",ISNUMBER(F839),ISNUMBER(H839),G839&gt;0,I839&gt;0,SUM(V839:W839)&gt;0),(F839*V839+((H839-1)/4*10)*W839)/SUM(V839:W839),"")</x:f>
      </x:c>
      <x:c r="K839" s="12" t="str">
        <x:f>IF(ISNUMBER(J839),(X839*J839+'Method'!$B$10*'Method'!$B$11)/(X839+'Method'!$B$10),"")</x:f>
      </x:c>
      <x:c r="L839" s="10" t="str">
        <x:f>IF(ISNUMBER(J839),COUNTIFS($J$7:$J$1929,"&gt;"&amp;J839)+1,"")</x:f>
      </x:c>
      <x:c r="M839" s="9" t="str">
        <x:v>Review required</x:v>
      </x:c>
      <x:c r="N839" s="9" t="str">
        <x:v>Concentration not explicit on both saved identities</x:v>
      </x:c>
      <x:c r="O839" s="9" t="str">
        <x:v>https://www.parfumo.com/Perfumes/Nishane/papilefiko</x:v>
      </x:c>
      <x:c r="P839" s="9" t="str">
        <x:v>https://www.fragrantica.com/perfume/Nishane/Papilefiko-74667.html</x:v>
      </x:c>
      <x:c r="Q839" s="9" t="str">
        <x:v>https://media.parfumo.com/perfumes/6f/6fc1a5-papilefiko-nishane_1200.jpg?width=480&amp;aspect_ratio=1:1</x:v>
      </x:c>
      <x:c r="R839" s="9" t="str">
        <x:v>https://fimgs.net/mdimg/perfume-thumbs/375x500.74667.jpg</x:v>
      </x:c>
      <x:c r="S839" s="9" t="str">
        <x:v>Papilefiko</x:v>
      </x:c>
      <x:c r="T839" s="11" t="str">
        <x:v>2022</x:v>
      </x:c>
      <x:c r="U839" s="10" t="n">
        <x:v>16</x:v>
      </x:c>
      <x:c r="V839" s="14" t="n">
        <x:f>IF(AND(ISNUMBER(G839),G839&gt;0),LOG10(G839)*'Method'!$B$8,"")</x:f>
        <x:v>2.962016796494592</x:v>
      </x:c>
      <x:c r="W839" s="14" t="n">
        <x:f>IF(AND(ISNUMBER(I839),I839&gt;0),LOG10(I839)*'Method'!$B$9,"")</x:f>
        <x:v>2.3649347443802884</x:v>
      </x:c>
      <x:c r="X839" s="10" t="str">
        <x:f>IF(ISNUMBER(J839),SUM(G839,I839),"")</x:f>
      </x:c>
      <x:c r="Y839" s="10" t="str">
        <x:f>IF(ISNUMBER(K839),COUNTIFS($K$7:$K$1929,"&gt;"&amp;K839)+1,"")</x:f>
      </x:c>
      <x:c r="Z839" s="9" t="str"/>
      <x:c r="AA839" s="15" t="n">
        <x:v>46108</x:v>
      </x:c>
      <x:c r="AB839" s="9" t="str">
        <x:v>Unknown</x:v>
      </x:c>
    </x:row>
    <x:row r="840" ht="50" customHeight="1">
      <x:c r="A840" s="10" t="n">
        <x:f>IF(ISNUMBER(F840),RANK(F840,$F$7:$F$1929,0),"")</x:f>
        <x:v>735</x:v>
      </x:c>
      <x:c r="B840" s="9" t="str">
        <x:v>Nishane</x:v>
      </x:c>
      <x:c r="C840" s="9" t="str">
        <x:v>Hacivat Oud</x:v>
      </x:c>
      <x:c r="D840" s="9" t="str">
        <x:v>Not recorded</x:v>
      </x:c>
      <x:c r="E840" s="11" t="n">
        <x:v>2023</x:v>
      </x:c>
      <x:c r="F840" s="13" t="n">
        <x:v>7.9</x:v>
      </x:c>
      <x:c r="G840" s="10" t="n">
        <x:v>289</x:v>
      </x:c>
      <x:c r="H840" s="12" t="n">
        <x:v>4.07</x:v>
      </x:c>
      <x:c r="I840" s="10" t="n">
        <x:v>364</x:v>
      </x:c>
      <x:c r="J840" s="12" t="str">
        <x:f>IF(AND(M840="URL identity aligns",ISNUMBER(F840),ISNUMBER(H840),G840&gt;0,I840&gt;0,SUM(V840:W840)&gt;0),(F840*V840+((H840-1)/4*10)*W840)/SUM(V840:W840),"")</x:f>
      </x:c>
      <x:c r="K840" s="12" t="str">
        <x:f>IF(ISNUMBER(J840),(X840*J840+'Method'!$B$10*'Method'!$B$11)/(X840+'Method'!$B$10),"")</x:f>
      </x:c>
      <x:c r="L840" s="10" t="str">
        <x:f>IF(ISNUMBER(J840),COUNTIFS($J$7:$J$1929,"&gt;"&amp;J840)+1,"")</x:f>
      </x:c>
      <x:c r="M840" s="9" t="str">
        <x:v>Review required</x:v>
      </x:c>
      <x:c r="N840" s="9" t="str">
        <x:v>Concentration not explicit on both saved identities</x:v>
      </x:c>
      <x:c r="O840" s="9" t="str">
        <x:v>https://www.parfumo.com/Perfumes/Nishane/hacivat-oud</x:v>
      </x:c>
      <x:c r="P840" s="9" t="str">
        <x:v>https://www.fragrantica.com/perfume/Nishane/Hacivat-Oud-80999.html</x:v>
      </x:c>
      <x:c r="Q840" s="9" t="str">
        <x:v>https://media.parfumo.com/perfumes/7a/7a4c26-hacivat-oud-nishane_1200.jpg?width=720&amp;aspect_ratio=1:1</x:v>
      </x:c>
      <x:c r="R840" s="9" t="str">
        <x:v>https://fimgs.net/mdimg/perfume-thumbs/375x500.80999.jpg</x:v>
      </x:c>
      <x:c r="S840" s="9" t="str">
        <x:v>Hacivat Oud</x:v>
      </x:c>
      <x:c r="T840" s="11" t="str">
        <x:v>2023</x:v>
      </x:c>
      <x:c r="U840" s="10" t="n">
        <x:v>398</x:v>
      </x:c>
      <x:c r="V840" s="14" t="n">
        <x:f>IF(AND(ISNUMBER(G840),G840&gt;0),LOG10(G840)*'Method'!$B$8,"")</x:f>
        <x:v>2.9530774113078597</x:v>
      </x:c>
      <x:c r="W840" s="14" t="n">
        <x:f>IF(AND(ISNUMBER(I840),I840&gt;0),LOG10(I840)*'Method'!$B$9,"")</x:f>
        <x:v>2.048881106919248</x:v>
      </x:c>
      <x:c r="X840" s="10" t="str">
        <x:f>IF(ISNUMBER(J840),SUM(G840,I840),"")</x:f>
      </x:c>
      <x:c r="Y840" s="10" t="str">
        <x:f>IF(ISNUMBER(K840),COUNTIFS($K$7:$K$1929,"&gt;"&amp;K840)+1,"")</x:f>
      </x:c>
      <x:c r="Z840" s="9" t="str"/>
      <x:c r="AA840" s="15" t="n">
        <x:v>46108</x:v>
      </x:c>
      <x:c r="AB840" s="9" t="str">
        <x:v>Unknown</x:v>
      </x:c>
    </x:row>
    <x:row r="841" ht="50" customHeight="1">
      <x:c r="A841" s="10" t="n">
        <x:f>IF(ISNUMBER(F841),RANK(F841,$F$7:$F$1929,0),"")</x:f>
        <x:v>735</x:v>
      </x:c>
      <x:c r="B841" s="9" t="str">
        <x:v>Cartier</x:v>
      </x:c>
      <x:c r="C841" s="9" t="str">
        <x:v>Déclaration Parfum</x:v>
      </x:c>
      <x:c r="D841" s="9" t="str">
        <x:v>Parfum</x:v>
      </x:c>
      <x:c r="E841" s="11" t="n">
        <x:v>2018</x:v>
      </x:c>
      <x:c r="F841" s="13" t="n">
        <x:v>7.9</x:v>
      </x:c>
      <x:c r="G841" s="10" t="n">
        <x:v>288</x:v>
      </x:c>
      <x:c r="H841" s="12" t="n">
        <x:v>4.11</x:v>
      </x:c>
      <x:c r="I841" s="10" t="n">
        <x:v>1544</x:v>
      </x:c>
      <x:c r="J841" s="12" t="n">
        <x:f>IF(AND(M841="URL identity aligns",ISNUMBER(F841),ISNUMBER(H841),G841&gt;0,I841&gt;0,SUM(V841:W841)&gt;0),(F841*V841+((H841-1)/4*10)*W841)/SUM(V841:W841),"")</x:f>
        <x:v>7.8420476577760105</x:v>
      </x:c>
      <x:c r="K841" s="12" t="n">
        <x:f>IF(ISNUMBER(J841),(X841*J841+'Method'!$B$10*'Method'!$B$11)/(X841+'Method'!$B$10),"")</x:f>
        <x:v>7.874693367943379</x:v>
      </x:c>
      <x:c r="L841" s="10" t="n">
        <x:f>IF(ISNUMBER(J841),COUNTIFS($J$7:$J$1929,"&gt;"&amp;J841)+1,"")</x:f>
        <x:v>96</x:v>
      </x:c>
      <x:c r="M841" s="9" t="str">
        <x:v>URL identity aligns</x:v>
      </x:c>
      <x:c r="N841" s="9" t="str">
        <x:v>Brand, name tokens and concentration agree in saved URLs</x:v>
      </x:c>
      <x:c r="O841" s="9" t="str">
        <x:v>https://www.parfumo.com/Perfumes/Cartier/Declaration_Parfum</x:v>
      </x:c>
      <x:c r="P841" s="9" t="str">
        <x:v>https://www.fragrantica.com/perfume/Cartier/Declaration-Parfum-48518.html</x:v>
      </x:c>
      <x:c r="Q841" s="9" t="str">
        <x:v>https://media.parfumo.com/perfumes/38/38e948-declaration-parfum-cartier_1200.jpg?width=720&amp;aspect_ratio=1:1</x:v>
      </x:c>
      <x:c r="R841" s="9" t="str">
        <x:v>https://fimgs.net/mdimg/perfume-thumbs/375x500.48518.jpg</x:v>
      </x:c>
      <x:c r="S841" s="9" t="str">
        <x:v>Déclaration Parfum</x:v>
      </x:c>
      <x:c r="T841" s="11" t="str">
        <x:v>2018</x:v>
      </x:c>
      <x:c r="U841" s="10" t="n">
        <x:v>186</x:v>
      </x:c>
      <x:c r="V841" s="14" t="n">
        <x:f>IF(AND(ISNUMBER(G841),G841&gt;0),LOG10(G841)*'Method'!$B$8,"")</x:f>
        <x:v>2.951270985311076</x:v>
      </x:c>
      <x:c r="W841" s="14" t="n">
        <x:f>IF(AND(ISNUMBER(I841),I841&gt;0),LOG10(I841)*'Method'!$B$9,"")</x:f>
        <x:v>2.5509178367997762</x:v>
      </x:c>
      <x:c r="X841" s="10" t="n">
        <x:f>IF(ISNUMBER(J841),SUM(G841,I841),"")</x:f>
        <x:v>1832</x:v>
      </x:c>
      <x:c r="Y841" s="10" t="n">
        <x:f>IF(ISNUMBER(K841),COUNTIFS($K$7:$K$1929,"&gt;"&amp;K841)+1,"")</x:f>
        <x:v>95</x:v>
      </x:c>
      <x:c r="Z841" s="9" t="str"/>
      <x:c r="AA841" s="15" t="n">
        <x:v>46108</x:v>
      </x:c>
      <x:c r="AB841" s="9" t="str">
        <x:v>Unknown</x:v>
      </x:c>
    </x:row>
    <x:row r="842" ht="50" customHeight="1">
      <x:c r="A842" s="10" t="n">
        <x:f>IF(ISNUMBER(F842),RANK(F842,$F$7:$F$1929,0),"")</x:f>
        <x:v>735</x:v>
      </x:c>
      <x:c r="B842" s="9" t="str">
        <x:v>Xerjoff</x:v>
      </x:c>
      <x:c r="C842" s="9" t="str">
        <x:v>Astaral</x:v>
      </x:c>
      <x:c r="D842" s="9" t="str">
        <x:v>Not recorded</x:v>
      </x:c>
      <x:c r="E842" s="11" t="n">
        <x:v>2023</x:v>
      </x:c>
      <x:c r="F842" s="13" t="n">
        <x:v>7.9</x:v>
      </x:c>
      <x:c r="G842" s="10" t="n">
        <x:v>286</x:v>
      </x:c>
      <x:c r="H842" s="12" t="n">
        <x:v>4.21</x:v>
      </x:c>
      <x:c r="I842" s="10" t="n">
        <x:v>302</x:v>
      </x:c>
      <x:c r="J842" s="12" t="str">
        <x:f>IF(AND(M842="URL identity aligns",ISNUMBER(F842),ISNUMBER(H842),G842&gt;0,I842&gt;0,SUM(V842:W842)&gt;0),(F842*V842+((H842-1)/4*10)*W842)/SUM(V842:W842),"")</x:f>
      </x:c>
      <x:c r="K842" s="12" t="str">
        <x:f>IF(ISNUMBER(J842),(X842*J842+'Method'!$B$10*'Method'!$B$11)/(X842+'Method'!$B$10),"")</x:f>
      </x:c>
      <x:c r="L842" s="10" t="str">
        <x:f>IF(ISNUMBER(J842),COUNTIFS($J$7:$J$1929,"&gt;"&amp;J842)+1,"")</x:f>
      </x:c>
      <x:c r="M842" s="9" t="str">
        <x:v>Review required</x:v>
      </x:c>
      <x:c r="N842" s="9" t="str">
        <x:v>Concentration not explicit on both saved identities</x:v>
      </x:c>
      <x:c r="O842" s="9" t="str">
        <x:v>https://www.parfumo.com/Perfumes/Xerjoff/astaral</x:v>
      </x:c>
      <x:c r="P842" s="9" t="str">
        <x:v>https://www.fragrantica.com/perfume/Xerjoff/Astaral-80265.html</x:v>
      </x:c>
      <x:c r="Q842" s="9" t="str">
        <x:v>https://media.parfumo.com/perfumes/69/692e4f-astaral-xerjoff_1200.jpg?width=720&amp;aspect_ratio=1:1</x:v>
      </x:c>
      <x:c r="R842" s="9" t="str">
        <x:v>https://fimgs.net/mdimg/perfume-thumbs/375x500.80265.jpg</x:v>
      </x:c>
      <x:c r="S842" s="9" t="str">
        <x:v>Astaral</x:v>
      </x:c>
      <x:c r="T842" s="11" t="str">
        <x:v>2023</x:v>
      </x:c>
      <x:c r="U842" s="10" t="n">
        <x:v>1378</x:v>
      </x:c>
      <x:c r="V842" s="14" t="n">
        <x:f>IF(AND(ISNUMBER(G842),G842&gt;0),LOG10(G842)*'Method'!$B$8,"")</x:f>
        <x:v>2.947639239754848</x:v>
      </x:c>
      <x:c r="W842" s="14" t="n">
        <x:f>IF(AND(ISNUMBER(I842),I842&gt;0),LOG10(I842)*'Method'!$B$9,"")</x:f>
        <x:v>1.9840055543657202</x:v>
      </x:c>
      <x:c r="X842" s="10" t="str">
        <x:f>IF(ISNUMBER(J842),SUM(G842,I842),"")</x:f>
      </x:c>
      <x:c r="Y842" s="10" t="str">
        <x:f>IF(ISNUMBER(K842),COUNTIFS($K$7:$K$1929,"&gt;"&amp;K842)+1,"")</x:f>
      </x:c>
      <x:c r="Z842" s="9" t="str"/>
      <x:c r="AA842" s="15" t="n">
        <x:v>46108</x:v>
      </x:c>
      <x:c r="AB842" s="9" t="str">
        <x:v>Unknown</x:v>
      </x:c>
    </x:row>
    <x:row r="843" ht="50" customHeight="1">
      <x:c r="A843" s="10" t="n">
        <x:f>IF(ISNUMBER(F843),RANK(F843,$F$7:$F$1929,0),"")</x:f>
        <x:v>735</x:v>
      </x:c>
      <x:c r="B843" s="9" t="str">
        <x:v>Armaf</x:v>
      </x:c>
      <x:c r="C843" s="9" t="str">
        <x:v>Club de Nuit Intense Man</x:v>
      </x:c>
      <x:c r="D843" s="9" t="str">
        <x:v>Parfum</x:v>
      </x:c>
      <x:c r="E843" s="11" t="n">
        <x:v>2022</x:v>
      </x:c>
      <x:c r="F843" s="13" t="n">
        <x:v>7.9</x:v>
      </x:c>
      <x:c r="G843" s="10" t="n">
        <x:v>277</x:v>
      </x:c>
      <x:c r="H843" s="12" t="n">
        <x:v>4.3</x:v>
      </x:c>
      <x:c r="I843" s="10" t="n">
        <x:v>3206</x:v>
      </x:c>
      <x:c r="J843" s="12" t="str">
        <x:f>IF(AND(M843="URL identity aligns",ISNUMBER(F843),ISNUMBER(H843),G843&gt;0,I843&gt;0,SUM(V843:W843)&gt;0),(F843*V843+((H843-1)/4*10)*W843)/SUM(V843:W843),"")</x:f>
      </x:c>
      <x:c r="K843" s="12" t="str">
        <x:f>IF(ISNUMBER(J843),(X843*J843+'Method'!$B$10*'Method'!$B$11)/(X843+'Method'!$B$10),"")</x:f>
      </x:c>
      <x:c r="L843" s="10" t="str">
        <x:f>IF(ISNUMBER(J843),COUNTIFS($J$7:$J$1929,"&gt;"&amp;J843)+1,"")</x:f>
      </x:c>
      <x:c r="M843" s="9" t="str">
        <x:v>Review required</x:v>
      </x:c>
      <x:c r="N843" s="9" t="str">
        <x:v>Fragrantica URL assigned to more than one Parfumo product</x:v>
      </x:c>
      <x:c r="O843" s="9" t="str">
        <x:v>https://www.parfumo.com/Perfumes/Armaf/club-de-nuit-intense-man-parfum</x:v>
      </x:c>
      <x:c r="P843" s="9" t="str">
        <x:v>https://www.fragrantica.com/perfume/Armaf/Club-de-Nuit-Intense-Man-Parfum-72842.html</x:v>
      </x:c>
      <x:c r="Q843" s="9" t="str">
        <x:v>https://media.parfumo.com/perfumes/b1/b14dfc_club-de-nuit-intense-man-parfum-armaf_1200.jpg?width=720&amp;aspect_ratio=1:1</x:v>
      </x:c>
      <x:c r="R843" s="9" t="str">
        <x:v>https://fimgs.net/mdimg/perfume-thumbs/375x500.72842.jpg</x:v>
      </x:c>
      <x:c r="S843" s="9" t="str">
        <x:v>Club de Nuit Intense Man</x:v>
      </x:c>
      <x:c r="T843" s="11" t="str">
        <x:v>2022</x:v>
      </x:c>
      <x:c r="U843" s="10" t="n">
        <x:v>1771</x:v>
      </x:c>
      <x:c r="V843" s="14" t="n">
        <x:f>IF(AND(ISNUMBER(G843),G843&gt;0),LOG10(G843)*'Method'!$B$8,"")</x:f>
        <x:v>2.93097572287734</x:v>
      </x:c>
      <x:c r="W843" s="14" t="n">
        <x:f>IF(AND(ISNUMBER(I843),I843&gt;0),LOG10(I843)*'Method'!$B$9,"")</x:f>
        <x:v>2.8047708144145043</x:v>
      </x:c>
      <x:c r="X843" s="10" t="str">
        <x:f>IF(ISNUMBER(J843),SUM(G843,I843),"")</x:f>
      </x:c>
      <x:c r="Y843" s="10" t="str">
        <x:f>IF(ISNUMBER(K843),COUNTIFS($K$7:$K$1929,"&gt;"&amp;K843)+1,"")</x:f>
      </x:c>
      <x:c r="Z843" s="9" t="str"/>
      <x:c r="AA843" s="15" t="n">
        <x:v>46108</x:v>
      </x:c>
      <x:c r="AB843" s="9" t="str">
        <x:v>Unknown</x:v>
      </x:c>
    </x:row>
    <x:row r="844" ht="50" customHeight="1">
      <x:c r="A844" s="10" t="n">
        <x:f>IF(ISNUMBER(F844),RANK(F844,$F$7:$F$1929,0),"")</x:f>
        <x:v>735</x:v>
      </x:c>
      <x:c r="B844" s="9" t="str">
        <x:v>Afnan</x:v>
      </x:c>
      <x:c r="C844" s="9" t="str">
        <x:v>Turathi (Brown) Afnan Perfumes</x:v>
      </x:c>
      <x:c r="D844" s="9" t="str">
        <x:v>Parfum</x:v>
      </x:c>
      <x:c r="E844" s="11" t="n">
        <x:v>2023</x:v>
      </x:c>
      <x:c r="F844" s="13" t="n">
        <x:v>7.9</x:v>
      </x:c>
      <x:c r="G844" s="10" t="n">
        <x:v>274</x:v>
      </x:c>
      <x:c r="H844" s="12" t="n">
        <x:v>4.38</x:v>
      </x:c>
      <x:c r="I844" s="10" t="n">
        <x:v>798</x:v>
      </x:c>
      <x:c r="J844" s="12" t="str">
        <x:f>IF(AND(M844="URL identity aligns",ISNUMBER(F844),ISNUMBER(H844),G844&gt;0,I844&gt;0,SUM(V844:W844)&gt;0),(F844*V844+((H844-1)/4*10)*W844)/SUM(V844:W844),"")</x:f>
      </x:c>
      <x:c r="K844" s="12" t="str">
        <x:f>IF(ISNUMBER(J844),(X844*J844+'Method'!$B$10*'Method'!$B$11)/(X844+'Method'!$B$10),"")</x:f>
      </x:c>
      <x:c r="L844" s="10" t="str">
        <x:f>IF(ISNUMBER(J844),COUNTIFS($J$7:$J$1929,"&gt;"&amp;J844)+1,"")</x:f>
      </x:c>
      <x:c r="M844" s="9" t="str">
        <x:v>Review required</x:v>
      </x:c>
      <x:c r="N844" s="9" t="str">
        <x:v>Brand differs between product URLs; Export brand differs from Parfumo URL; Concentration not explicit on both saved identities</x:v>
      </x:c>
      <x:c r="O844" s="9" t="str">
        <x:v>https://www.parfumo.com/Perfumes/Afnan_Perfumes/turathi-brown</x:v>
      </x:c>
      <x:c r="P844" s="9" t="str">
        <x:v>https://www.fragrantica.com/perfume/Afnan/Turathi-Brown-84403.html</x:v>
      </x:c>
      <x:c r="Q844" s="9" t="str">
        <x:v>https://media.parfumo.com/perfumes/18/189d54-turathi-brown-afnan-perfumes_1200.jpg?width=720&amp;aspect_ratio=1:1</x:v>
      </x:c>
      <x:c r="R844" s="9" t="str">
        <x:v>https://fimgs.net/mdimg/perfume-thumbs/375x500.84403.jpg</x:v>
      </x:c>
      <x:c r="S844" s="9" t="str">
        <x:v>Turathi (Brown) Afnan Perfumes</x:v>
      </x:c>
      <x:c r="T844" s="11" t="str">
        <x:v>2023</x:v>
      </x:c>
      <x:c r="U844" s="10" t="n">
        <x:v>768</x:v>
      </x:c>
      <x:c r="V844" s="14" t="n">
        <x:f>IF(AND(ISNUMBER(G844),G844&gt;0),LOG10(G844)*'Method'!$B$8,"")</x:f>
        <x:v>2.925300675384468</x:v>
      </x:c>
      <x:c r="W844" s="14" t="n">
        <x:f>IF(AND(ISNUMBER(I844),I844&gt;0),LOG10(I844)*'Method'!$B$9,"")</x:f>
        <x:v>2.321602313080584</x:v>
      </x:c>
      <x:c r="X844" s="10" t="str">
        <x:f>IF(ISNUMBER(J844),SUM(G844,I844),"")</x:f>
      </x:c>
      <x:c r="Y844" s="10" t="str">
        <x:f>IF(ISNUMBER(K844),COUNTIFS($K$7:$K$1929,"&gt;"&amp;K844)+1,"")</x:f>
      </x:c>
      <x:c r="Z844" s="9" t="str"/>
      <x:c r="AA844" s="15" t="n">
        <x:v>46108</x:v>
      </x:c>
      <x:c r="AB844" s="9" t="str">
        <x:v>Unknown</x:v>
      </x:c>
    </x:row>
    <x:row r="845" ht="50" customHeight="1">
      <x:c r="A845" s="10" t="n">
        <x:f>IF(ISNUMBER(F845),RANK(F845,$F$7:$F$1929,0),"")</x:f>
        <x:v>735</x:v>
      </x:c>
      <x:c r="B845" s="9" t="str">
        <x:v>Stéphane Humbert Lucas</x:v>
      </x:c>
      <x:c r="C845" s="9" t="str">
        <x:v>Sand Dance</x:v>
      </x:c>
      <x:c r="D845" s="9" t="str">
        <x:v>Not recorded</x:v>
      </x:c>
      <x:c r="E845" s="11" t="n">
        <x:v>2022</x:v>
      </x:c>
      <x:c r="F845" s="13" t="n">
        <x:v>7.9</x:v>
      </x:c>
      <x:c r="G845" s="10" t="n">
        <x:v>259</x:v>
      </x:c>
      <x:c r="H845" s="12" t="n">
        <x:v>4.13</x:v>
      </x:c>
      <x:c r="I845" s="10" t="n">
        <x:v>993</x:v>
      </x:c>
      <x:c r="J845" s="12" t="str">
        <x:f>IF(AND(M845="URL identity aligns",ISNUMBER(F845),ISNUMBER(H845),G845&gt;0,I845&gt;0,SUM(V845:W845)&gt;0),(F845*V845+((H845-1)/4*10)*W845)/SUM(V845:W845),"")</x:f>
      </x:c>
      <x:c r="K845" s="12" t="str">
        <x:f>IF(ISNUMBER(J845),(X845*J845+'Method'!$B$10*'Method'!$B$11)/(X845+'Method'!$B$10),"")</x:f>
      </x:c>
      <x:c r="L845" s="10" t="str">
        <x:f>IF(ISNUMBER(J845),COUNTIFS($J$7:$J$1929,"&gt;"&amp;J845)+1,"")</x:f>
      </x:c>
      <x:c r="M845" s="9" t="str">
        <x:v>Review required</x:v>
      </x:c>
      <x:c r="N845" s="9" t="str">
        <x:v>Concentration not explicit on both saved identities</x:v>
      </x:c>
      <x:c r="O845" s="9" t="str">
        <x:v>https://www.parfumo.com/Perfumes/Stephane_Humbert_Lucas/sand-dance</x:v>
      </x:c>
      <x:c r="P845" s="9" t="str">
        <x:v>https://www.fragrantica.com/perfume/Stephane-Humbert-Lucas-777/Sand-Dance-72384.html</x:v>
      </x:c>
      <x:c r="Q845" s="9" t="str">
        <x:v>https://media.parfumo.com/perfumes/ba/bac60b-sand-dance-stephane-humbert-lucas_1200.jpg?width=720&amp;aspect_ratio=1:1</x:v>
      </x:c>
      <x:c r="R845" s="9" t="str">
        <x:v>https://fimgs.net/mdimg/perfume-thumbs/375x500.72384.jpg</x:v>
      </x:c>
      <x:c r="S845" s="9" t="str">
        <x:v>Sand Dance</x:v>
      </x:c>
      <x:c r="T845" s="11" t="str">
        <x:v>2022</x:v>
      </x:c>
      <x:c r="U845" s="10" t="n">
        <x:v>155</x:v>
      </x:c>
      <x:c r="V845" s="14" t="n">
        <x:f>IF(AND(ISNUMBER(G845),G845&gt;0),LOG10(G845)*'Method'!$B$8,"")</x:f>
        <x:v>2.8959597168975</x:v>
      </x:c>
      <x:c r="W845" s="14" t="n">
        <x:f>IF(AND(ISNUMBER(I845),I845&gt;0),LOG10(I845)*'Method'!$B$9,"")</x:f>
        <x:v>2.397559398796304</x:v>
      </x:c>
      <x:c r="X845" s="10" t="str">
        <x:f>IF(ISNUMBER(J845),SUM(G845,I845),"")</x:f>
      </x:c>
      <x:c r="Y845" s="10" t="str">
        <x:f>IF(ISNUMBER(K845),COUNTIFS($K$7:$K$1929,"&gt;"&amp;K845)+1,"")</x:f>
      </x:c>
      <x:c r="Z845" s="9" t="str"/>
      <x:c r="AA845" s="15" t="n">
        <x:v>46108</x:v>
      </x:c>
      <x:c r="AB845" s="9" t="str">
        <x:v>Unknown</x:v>
      </x:c>
    </x:row>
    <x:row r="846" ht="50" customHeight="1">
      <x:c r="A846" s="10" t="n">
        <x:f>IF(ISNUMBER(F846),RANK(F846,$F$7:$F$1929,0),"")</x:f>
        <x:v>735</x:v>
      </x:c>
      <x:c r="B846" s="9" t="str">
        <x:v>Xerjoff</x:v>
      </x:c>
      <x:c r="C846" s="9" t="str">
        <x:v>Coro</x:v>
      </x:c>
      <x:c r="D846" s="9" t="str">
        <x:v>Not recorded</x:v>
      </x:c>
      <x:c r="E846" s="11" t="n">
        <x:v>2019</x:v>
      </x:c>
      <x:c r="F846" s="13" t="n">
        <x:v>7.9</x:v>
      </x:c>
      <x:c r="G846" s="10" t="n">
        <x:v>257</x:v>
      </x:c>
      <x:c r="H846" s="12" t="n">
        <x:v>3.66</x:v>
      </x:c>
      <x:c r="I846" s="10" t="n">
        <x:v>256</x:v>
      </x:c>
      <x:c r="J846" s="12" t="str">
        <x:f>IF(AND(M846="URL identity aligns",ISNUMBER(F846),ISNUMBER(H846),G846&gt;0,I846&gt;0,SUM(V846:W846)&gt;0),(F846*V846+((H846-1)/4*10)*W846)/SUM(V846:W846),"")</x:f>
      </x:c>
      <x:c r="K846" s="12" t="str">
        <x:f>IF(ISNUMBER(J846),(X846*J846+'Method'!$B$10*'Method'!$B$11)/(X846+'Method'!$B$10),"")</x:f>
      </x:c>
      <x:c r="L846" s="10" t="str">
        <x:f>IF(ISNUMBER(J846),COUNTIFS($J$7:$J$1929,"&gt;"&amp;J846)+1,"")</x:f>
      </x:c>
      <x:c r="M846" s="9" t="str">
        <x:v>Review required</x:v>
      </x:c>
      <x:c r="N846" s="9" t="str">
        <x:v>Concentration not explicit on both saved identities</x:v>
      </x:c>
      <x:c r="O846" s="9" t="str">
        <x:v>https://www.parfumo.com/Perfumes/Xerjoff/Coro</x:v>
      </x:c>
      <x:c r="P846" s="9" t="str">
        <x:v>https://www.fragrantica.com/perfume/Xerjoff/Coro-110891.html</x:v>
      </x:c>
      <x:c r="Q846" s="9" t="str">
        <x:v>https://media.parfumo.com/perfumes/69/6976f2_coro-xerjoff_1200.jpg?width=720&amp;aspect_ratio=1:1</x:v>
      </x:c>
      <x:c r="R846" s="9" t="str">
        <x:v>https://fimgs.net/mdimg/perfume-thumbs/375x500.110891.jpg</x:v>
      </x:c>
      <x:c r="S846" s="9" t="str">
        <x:v>Coro</x:v>
      </x:c>
      <x:c r="T846" s="11" t="str">
        <x:v>2019</x:v>
      </x:c>
      <x:c r="U846" s="10" t="n">
        <x:v>1310</x:v>
      </x:c>
      <x:c r="V846" s="14" t="n">
        <x:f>IF(AND(ISNUMBER(G846),G846&gt;0),LOG10(G846)*'Method'!$B$8,"")</x:f>
        <x:v>2.891919747997548</x:v>
      </x:c>
      <x:c r="W846" s="14" t="n">
        <x:f>IF(AND(ISNUMBER(I846),I846&gt;0),LOG10(I846)*'Method'!$B$9,"")</x:f>
        <x:v>1.9265919722494802</x:v>
      </x:c>
      <x:c r="X846" s="10" t="str">
        <x:f>IF(ISNUMBER(J846),SUM(G846,I846),"")</x:f>
      </x:c>
      <x:c r="Y846" s="10" t="str">
        <x:f>IF(ISNUMBER(K846),COUNTIFS($K$7:$K$1929,"&gt;"&amp;K846)+1,"")</x:f>
      </x:c>
      <x:c r="Z846" s="9" t="str"/>
      <x:c r="AA846" s="15" t="n">
        <x:v>46108</x:v>
      </x:c>
      <x:c r="AB846" s="9" t="str">
        <x:v>Unknown</x:v>
      </x:c>
    </x:row>
    <x:row r="847" ht="50" customHeight="1">
      <x:c r="A847" s="10" t="n">
        <x:f>IF(ISNUMBER(F847),RANK(F847,$F$7:$F$1929,0),"")</x:f>
        <x:v>735</x:v>
      </x:c>
      <x:c r="B847" s="9" t="str">
        <x:v>Givenchy</x:v>
      </x:c>
      <x:c r="C847" s="9" t="str">
        <x:v>Gentlemen Only Absolute</x:v>
      </x:c>
      <x:c r="D847" s="9" t="str">
        <x:v>Absolu</x:v>
      </x:c>
      <x:c r="E847" s="11" t="n">
        <x:v>2016</x:v>
      </x:c>
      <x:c r="F847" s="13" t="n">
        <x:v>7.9</x:v>
      </x:c>
      <x:c r="G847" s="10" t="n">
        <x:v>254</x:v>
      </x:c>
      <x:c r="H847" s="12" t="n">
        <x:v>4.22</x:v>
      </x:c>
      <x:c r="I847" s="10" t="n">
        <x:v>1539</x:v>
      </x:c>
      <x:c r="J847" s="12" t="str">
        <x:f>IF(AND(M847="URL identity aligns",ISNUMBER(F847),ISNUMBER(H847),G847&gt;0,I847&gt;0,SUM(V847:W847)&gt;0),(F847*V847+((H847-1)/4*10)*W847)/SUM(V847:W847),"")</x:f>
      </x:c>
      <x:c r="K847" s="12" t="str">
        <x:f>IF(ISNUMBER(J847),(X847*J847+'Method'!$B$10*'Method'!$B$11)/(X847+'Method'!$B$10),"")</x:f>
      </x:c>
      <x:c r="L847" s="10" t="str">
        <x:f>IF(ISNUMBER(J847),COUNTIFS($J$7:$J$1929,"&gt;"&amp;J847)+1,"")</x:f>
      </x:c>
      <x:c r="M847" s="9" t="str">
        <x:v>Review required</x:v>
      </x:c>
      <x:c r="N847" s="9" t="str">
        <x:v>Concentration not explicit on both saved identities</x:v>
      </x:c>
      <x:c r="O847" s="9" t="str">
        <x:v>https://www.parfumo.com/Perfumes/Givenchy/Gentlemen_Only_Absolute</x:v>
      </x:c>
      <x:c r="P847" s="9" t="str">
        <x:v>https://www.fragrantica.com/perfume/Givenchy/Gentlemen-Only-Absolute-38932.html</x:v>
      </x:c>
      <x:c r="Q847" s="9" t="str">
        <x:v>https://media.parfumo.com/perfumes/f1/f1b218-gentlemen-only-absolute-givenchy_1200.jpg?width=720&amp;aspect_ratio=1:1</x:v>
      </x:c>
      <x:c r="R847" s="9" t="str">
        <x:v>https://fimgs.net/mdimg/perfume-thumbs/375x500.38932.jpg</x:v>
      </x:c>
      <x:c r="S847" s="9" t="str">
        <x:v>Gentlemen Only Absolute</x:v>
      </x:c>
      <x:c r="T847" s="11" t="str">
        <x:v>2016</x:v>
      </x:c>
      <x:c r="U847" s="10" t="n">
        <x:v>895</x:v>
      </x:c>
      <x:c r="V847" s="14" t="n">
        <x:f>IF(AND(ISNUMBER(G847),G847&gt;0),LOG10(G847)*'Method'!$B$8,"")</x:f>
        <x:v>2.8858004599439275</x:v>
      </x:c>
      <x:c r="W847" s="14" t="n">
        <x:f>IF(AND(ISNUMBER(I847),I847&gt;0),LOG10(I847)*'Method'!$B$9,"")</x:f>
        <x:v>2.5497908958651845</x:v>
      </x:c>
      <x:c r="X847" s="10" t="str">
        <x:f>IF(ISNUMBER(J847),SUM(G847,I847),"")</x:f>
      </x:c>
      <x:c r="Y847" s="10" t="str">
        <x:f>IF(ISNUMBER(K847),COUNTIFS($K$7:$K$1929,"&gt;"&amp;K847)+1,"")</x:f>
      </x:c>
      <x:c r="Z847" s="9" t="str"/>
      <x:c r="AA847" s="15" t="n">
        <x:v>46108</x:v>
      </x:c>
      <x:c r="AB847" s="9" t="str">
        <x:v>Unknown</x:v>
      </x:c>
    </x:row>
    <x:row r="848" ht="50" customHeight="1">
      <x:c r="A848" s="10" t="n">
        <x:f>IF(ISNUMBER(F848),RANK(F848,$F$7:$F$1929,0),"")</x:f>
        <x:v>735</x:v>
      </x:c>
      <x:c r="B848" s="9" t="str">
        <x:v>Penhaligon’s</x:v>
      </x:c>
      <x:c r="C848" s="9" t="str">
        <x:v>The Uncompromising Sohan</x:v>
      </x:c>
      <x:c r="D848" s="9" t="str">
        <x:v>Not recorded</x:v>
      </x:c>
      <x:c r="E848" s="11" t="n">
        <x:v>2017</x:v>
      </x:c>
      <x:c r="F848" s="13" t="n">
        <x:v>7.9</x:v>
      </x:c>
      <x:c r="G848" s="10" t="n">
        <x:v>253</x:v>
      </x:c>
      <x:c r="H848" s="12" t="n">
        <x:v>4.13</x:v>
      </x:c>
      <x:c r="I848" s="10" t="n">
        <x:v>597</x:v>
      </x:c>
      <x:c r="J848" s="12" t="str">
        <x:f>IF(AND(M848="URL identity aligns",ISNUMBER(F848),ISNUMBER(H848),G848&gt;0,I848&gt;0,SUM(V848:W848)&gt;0),(F848*V848+((H848-1)/4*10)*W848)/SUM(V848:W848),"")</x:f>
      </x:c>
      <x:c r="K848" s="12" t="str">
        <x:f>IF(ISNUMBER(J848),(X848*J848+'Method'!$B$10*'Method'!$B$11)/(X848+'Method'!$B$10),"")</x:f>
      </x:c>
      <x:c r="L848" s="10" t="str">
        <x:f>IF(ISNUMBER(J848),COUNTIFS($J$7:$J$1929,"&gt;"&amp;J848)+1,"")</x:f>
      </x:c>
      <x:c r="M848" s="9" t="str">
        <x:v>Review required</x:v>
      </x:c>
      <x:c r="N848" s="9" t="str">
        <x:v>Brand differs between product URLs; Export brand differs from Parfumo URL; Concentration not explicit on both saved identities</x:v>
      </x:c>
      <x:c r="O848" s="9" t="str">
        <x:v>https://www.parfumo.com/Perfumes/Penhaligons/the-uncompromising-sohan</x:v>
      </x:c>
      <x:c r="P848" s="9" t="str">
        <x:v>https://www.fragrantica.com/perfume/Penhaligon-s/The-Uncompromising-Sohan-46503.html</x:v>
      </x:c>
      <x:c r="Q848" s="9" t="str">
        <x:v>https://media.parfumo.com/perfumes/d9/d9510e-the-uncompromising-sohan-penhaligon-s_1200.jpg?width=720&amp;aspect_ratio=1:1</x:v>
      </x:c>
      <x:c r="R848" s="9" t="str">
        <x:v>https://fimgs.net/mdimg/perfume-thumbs/375x500.46503.jpg</x:v>
      </x:c>
      <x:c r="S848" s="9" t="str">
        <x:v>The Uncompromising Sohan Penhaligon's</x:v>
      </x:c>
      <x:c r="T848" s="11" t="str">
        <x:v>2017</x:v>
      </x:c>
      <x:c r="U848" s="10" t="n">
        <x:v>957</x:v>
      </x:c>
      <x:c r="V848" s="14" t="n">
        <x:f>IF(AND(ISNUMBER(G848),G848&gt;0),LOG10(G848)*'Method'!$B$8,"")</x:f>
        <x:v>2.883744625410984</x:v>
      </x:c>
      <x:c r="W848" s="14" t="n">
        <x:f>IF(AND(ISNUMBER(I848),I848&gt;0),LOG10(I848)*'Method'!$B$9,"")</x:f>
        <x:v>2.220779464903496</x:v>
      </x:c>
      <x:c r="X848" s="10" t="str">
        <x:f>IF(ISNUMBER(J848),SUM(G848,I848),"")</x:f>
      </x:c>
      <x:c r="Y848" s="10" t="str">
        <x:f>IF(ISNUMBER(K848),COUNTIFS($K$7:$K$1929,"&gt;"&amp;K848)+1,"")</x:f>
      </x:c>
      <x:c r="Z848" s="9" t="str">
        <x:v>Removed repeated brand suffix from display name</x:v>
      </x:c>
      <x:c r="AA848" s="15" t="n">
        <x:v>46108</x:v>
      </x:c>
      <x:c r="AB848" s="9" t="str">
        <x:v>Unknown</x:v>
      </x:c>
    </x:row>
    <x:row r="849" ht="50" customHeight="1">
      <x:c r="A849" s="10" t="n">
        <x:f>IF(ISNUMBER(F849),RANK(F849,$F$7:$F$1929,0),"")</x:f>
        <x:v>735</x:v>
      </x:c>
      <x:c r="B849" s="9" t="str">
        <x:v>Byredo</x:v>
      </x:c>
      <x:c r="C849" s="9" t="str">
        <x:v>Young Rose</x:v>
      </x:c>
      <x:c r="D849" s="9" t="str">
        <x:v>Not recorded</x:v>
      </x:c>
      <x:c r="E849" s="11" t="n">
        <x:v>2021</x:v>
      </x:c>
      <x:c r="F849" s="13" t="n">
        <x:v>7.9</x:v>
      </x:c>
      <x:c r="G849" s="10" t="n">
        <x:v>247</x:v>
      </x:c>
      <x:c r="H849" s="12" t="n">
        <x:v>3.97</x:v>
      </x:c>
      <x:c r="I849" s="10" t="n">
        <x:v>1474</x:v>
      </x:c>
      <x:c r="J849" s="12" t="str">
        <x:f>IF(AND(M849="URL identity aligns",ISNUMBER(F849),ISNUMBER(H849),G849&gt;0,I849&gt;0,SUM(V849:W849)&gt;0),(F849*V849+((H849-1)/4*10)*W849)/SUM(V849:W849),"")</x:f>
      </x:c>
      <x:c r="K849" s="12" t="str">
        <x:f>IF(ISNUMBER(J849),(X849*J849+'Method'!$B$10*'Method'!$B$11)/(X849+'Method'!$B$10),"")</x:f>
      </x:c>
      <x:c r="L849" s="10" t="str">
        <x:f>IF(ISNUMBER(J849),COUNTIFS($J$7:$J$1929,"&gt;"&amp;J849)+1,"")</x:f>
      </x:c>
      <x:c r="M849" s="9" t="str">
        <x:v>Review required</x:v>
      </x:c>
      <x:c r="N849" s="9" t="str">
        <x:v>Concentration not explicit on both saved identities</x:v>
      </x:c>
      <x:c r="O849" s="9" t="str">
        <x:v>https://www.parfumo.com/Perfumes/Byredo/young-rose</x:v>
      </x:c>
      <x:c r="P849" s="9" t="str">
        <x:v>https://www.fragrantica.com/perfume/Byredo/Young-Rose-69009.html</x:v>
      </x:c>
      <x:c r="Q849" s="9" t="str">
        <x:v>https://media.parfumo.com/perfumes/8e/8e801e-young-rose-byredo_1200.jpg?width=720&amp;aspect_ratio=1:1</x:v>
      </x:c>
      <x:c r="R849" s="9" t="str">
        <x:v>https://fimgs.net/mdimg/perfume-thumbs/375x500.69009.jpg</x:v>
      </x:c>
      <x:c r="S849" s="9" t="str">
        <x:v>Young Rose</x:v>
      </x:c>
      <x:c r="T849" s="11" t="str">
        <x:v>2021</x:v>
      </x:c>
      <x:c r="U849" s="10" t="n">
        <x:v>1309</x:v>
      </x:c>
      <x:c r="V849" s="14" t="n">
        <x:f>IF(AND(ISNUMBER(G849),G849&gt;0),LOG10(G849)*'Method'!$B$8,"")</x:f>
        <x:v>2.8712363439116038</x:v>
      </x:c>
      <x:c r="W849" s="14" t="n">
        <x:f>IF(AND(ISNUMBER(I849),I849&gt;0),LOG10(I849)*'Method'!$B$9,"")</x:f>
        <x:v>2.534797986818424</x:v>
      </x:c>
      <x:c r="X849" s="10" t="str">
        <x:f>IF(ISNUMBER(J849),SUM(G849,I849),"")</x:f>
      </x:c>
      <x:c r="Y849" s="10" t="str">
        <x:f>IF(ISNUMBER(K849),COUNTIFS($K$7:$K$1929,"&gt;"&amp;K849)+1,"")</x:f>
      </x:c>
      <x:c r="Z849" s="9" t="str"/>
      <x:c r="AA849" s="15" t="n">
        <x:v>46108</x:v>
      </x:c>
      <x:c r="AB849" s="9" t="str">
        <x:v>Unknown</x:v>
      </x:c>
    </x:row>
    <x:row r="850" ht="50" customHeight="1">
      <x:c r="A850" s="10" t="n">
        <x:f>IF(ISNUMBER(F850),RANK(F850,$F$7:$F$1929,0),"")</x:f>
        <x:v>735</x:v>
      </x:c>
      <x:c r="B850" s="9" t="str">
        <x:v>Tiziana Terenzi</x:v>
      </x:c>
      <x:c r="C850" s="9" t="str">
        <x:v>Nero Oudh</x:v>
      </x:c>
      <x:c r="D850" s="9" t="str">
        <x:v>Not recorded</x:v>
      </x:c>
      <x:c r="E850" s="11" t="n">
        <x:v>2019</x:v>
      </x:c>
      <x:c r="F850" s="13" t="n">
        <x:v>7.9</x:v>
      </x:c>
      <x:c r="G850" s="10" t="n">
        <x:v>237</x:v>
      </x:c>
      <x:c r="H850" s="12" t="n">
        <x:v>4.12</x:v>
      </x:c>
      <x:c r="I850" s="10" t="n">
        <x:v>237</x:v>
      </x:c>
      <x:c r="J850" s="12" t="str">
        <x:f>IF(AND(M850="URL identity aligns",ISNUMBER(F850),ISNUMBER(H850),G850&gt;0,I850&gt;0,SUM(V850:W850)&gt;0),(F850*V850+((H850-1)/4*10)*W850)/SUM(V850:W850),"")</x:f>
      </x:c>
      <x:c r="K850" s="12" t="str">
        <x:f>IF(ISNUMBER(J850),(X850*J850+'Method'!$B$10*'Method'!$B$11)/(X850+'Method'!$B$10),"")</x:f>
      </x:c>
      <x:c r="L850" s="10" t="str">
        <x:f>IF(ISNUMBER(J850),COUNTIFS($J$7:$J$1929,"&gt;"&amp;J850)+1,"")</x:f>
      </x:c>
      <x:c r="M850" s="9" t="str">
        <x:v>Review required</x:v>
      </x:c>
      <x:c r="N850" s="9" t="str">
        <x:v>Concentration not explicit on both saved identities</x:v>
      </x:c>
      <x:c r="O850" s="9" t="str">
        <x:v>https://www.parfumo.com/Perfumes/Tiziana_Terenzi/Nero_Oudh</x:v>
      </x:c>
      <x:c r="P850" s="9" t="str">
        <x:v>https://www.fragrantica.com/perfume/Tiziana-Terenzi/Nero-Oudh-53038.html</x:v>
      </x:c>
      <x:c r="Q850" s="9" t="str">
        <x:v>https://media.parfumo.com/perfumes/74/74ef80-nero-oudh-tiziana-terenzi_1200.jpg?width=720&amp;aspect_ratio=1:1</x:v>
      </x:c>
      <x:c r="R850" s="9" t="str">
        <x:v>https://fimgs.net/mdimg/perfume-thumbs/375x500.53038.jpg</x:v>
      </x:c>
      <x:c r="S850" s="9" t="str">
        <x:v>Nero Oudh</x:v>
      </x:c>
      <x:c r="T850" s="11" t="str">
        <x:v>2019</x:v>
      </x:c>
      <x:c r="U850" s="10" t="n">
        <x:v>831</x:v>
      </x:c>
      <x:c r="V850" s="14" t="n">
        <x:f>IF(AND(ISNUMBER(G850),G850&gt;0),LOG10(G850)*'Method'!$B$8,"")</x:f>
        <x:v>2.84969801521212</x:v>
      </x:c>
      <x:c r="W850" s="14" t="n">
        <x:f>IF(AND(ISNUMBER(I850),I850&gt;0),LOG10(I850)*'Method'!$B$9,"")</x:f>
        <x:v>1.8997986768080801</x:v>
      </x:c>
      <x:c r="X850" s="10" t="str">
        <x:f>IF(ISNUMBER(J850),SUM(G850,I850),"")</x:f>
      </x:c>
      <x:c r="Y850" s="10" t="str">
        <x:f>IF(ISNUMBER(K850),COUNTIFS($K$7:$K$1929,"&gt;"&amp;K850)+1,"")</x:f>
      </x:c>
      <x:c r="Z850" s="9" t="str"/>
      <x:c r="AA850" s="15" t="n">
        <x:v>46108</x:v>
      </x:c>
      <x:c r="AB850" s="9" t="str">
        <x:v>Unknown</x:v>
      </x:c>
    </x:row>
    <x:row r="851" ht="50" customHeight="1">
      <x:c r="A851" s="10" t="n">
        <x:f>IF(ISNUMBER(F851),RANK(F851,$F$7:$F$1929,0),"")</x:f>
        <x:v>735</x:v>
      </x:c>
      <x:c r="B851" s="9" t="str">
        <x:v>Giorgio Armani</x:v>
      </x:c>
      <x:c r="C851" s="9" t="str">
        <x:v>Armani Privé - Magenta Tanzanite</x:v>
      </x:c>
      <x:c r="D851" s="9" t="str">
        <x:v>Not recorded</x:v>
      </x:c>
      <x:c r="E851" s="11" t="n">
        <x:v>2022</x:v>
      </x:c>
      <x:c r="F851" s="13" t="n">
        <x:v>7.9</x:v>
      </x:c>
      <x:c r="G851" s="10" t="n">
        <x:v>236</x:v>
      </x:c>
      <x:c r="H851" s="12" t="n">
        <x:v>4.29</x:v>
      </x:c>
      <x:c r="I851" s="10" t="n">
        <x:v>1029</x:v>
      </x:c>
      <x:c r="J851" s="12" t="str">
        <x:f>IF(AND(M851="URL identity aligns",ISNUMBER(F851),ISNUMBER(H851),G851&gt;0,I851&gt;0,SUM(V851:W851)&gt;0),(F851*V851+((H851-1)/4*10)*W851)/SUM(V851:W851),"")</x:f>
      </x:c>
      <x:c r="K851" s="12" t="str">
        <x:f>IF(ISNUMBER(J851),(X851*J851+'Method'!$B$10*'Method'!$B$11)/(X851+'Method'!$B$10),"")</x:f>
      </x:c>
      <x:c r="L851" s="10" t="str">
        <x:f>IF(ISNUMBER(J851),COUNTIFS($J$7:$J$1929,"&gt;"&amp;J851)+1,"")</x:f>
      </x:c>
      <x:c r="M851" s="9" t="str">
        <x:v>Review required</x:v>
      </x:c>
      <x:c r="N851" s="9" t="str">
        <x:v>Product, variant, gender or year terms differ between URLs; Concentration not explicit on both saved identities</x:v>
      </x:c>
      <x:c r="O851" s="9" t="str">
        <x:v>https://www.parfumo.com/Perfumes/Giorgio_Armani/armani-prive-magenta-tanzanite</x:v>
      </x:c>
      <x:c r="P851" s="9" t="str">
        <x:v>https://www.fragrantica.com/perfume/Giorgio-Armani/Magenta-Tanzanite-71536.html</x:v>
      </x:c>
      <x:c r="Q851" s="9" t="str">
        <x:v>https://media.parfumo.com/perfumes/8b/8b6ab7-armani-prive-magenta-tanzanite-giorgio-armani_1200.jpg?width=720&amp;aspect_ratio=1:1</x:v>
      </x:c>
      <x:c r="R851" s="9" t="str">
        <x:v>https://fimgs.net/mdimg/perfume-thumbs/375x500.71536.jpg</x:v>
      </x:c>
      <x:c r="S851" s="9" t="str">
        <x:v>Armani Privé - Magenta Tanzanite</x:v>
      </x:c>
      <x:c r="T851" s="11" t="str">
        <x:v>2022</x:v>
      </x:c>
      <x:c r="U851" s="10" t="n">
        <x:v>1030</x:v>
      </x:c>
      <x:c r="V851" s="14" t="n">
        <x:f>IF(AND(ISNUMBER(G851),G851&gt;0),LOG10(G851)*'Method'!$B$8,"")</x:f>
        <x:v>2.8474944035641316</x:v>
      </x:c>
      <x:c r="W851" s="14" t="n">
        <x:f>IF(AND(ISNUMBER(I851),I851&gt;0),LOG10(I851)*'Method'!$B$9,"")</x:f>
        <x:v>2.409932299809944</x:v>
      </x:c>
      <x:c r="X851" s="10" t="str">
        <x:f>IF(ISNUMBER(J851),SUM(G851,I851),"")</x:f>
      </x:c>
      <x:c r="Y851" s="10" t="str">
        <x:f>IF(ISNUMBER(K851),COUNTIFS($K$7:$K$1929,"&gt;"&amp;K851)+1,"")</x:f>
      </x:c>
      <x:c r="Z851" s="9" t="str"/>
      <x:c r="AA851" s="15" t="n">
        <x:v>46108</x:v>
      </x:c>
      <x:c r="AB851" s="9" t="str">
        <x:v>Unknown</x:v>
      </x:c>
    </x:row>
    <x:row r="852" ht="50" customHeight="1">
      <x:c r="A852" s="10" t="n">
        <x:f>IF(ISNUMBER(F852),RANK(F852,$F$7:$F$1929,0),"")</x:f>
        <x:v>735</x:v>
      </x:c>
      <x:c r="B852" s="9" t="str">
        <x:v>Mind Games</x:v>
      </x:c>
      <x:c r="C852" s="9" t="str">
        <x:v>The Forward</x:v>
      </x:c>
      <x:c r="D852" s="9" t="str">
        <x:v>Not recorded</x:v>
      </x:c>
      <x:c r="E852" s="11" t="n">
        <x:v>2023</x:v>
      </x:c>
      <x:c r="F852" s="13" t="n">
        <x:v>7.9</x:v>
      </x:c>
      <x:c r="G852" s="10" t="n">
        <x:v>236</x:v>
      </x:c>
      <x:c r="H852" s="12" t="n">
        <x:v>4.31</x:v>
      </x:c>
      <x:c r="I852" s="10" t="n">
        <x:v>441</x:v>
      </x:c>
      <x:c r="J852" s="12" t="str">
        <x:f>IF(AND(M852="URL identity aligns",ISNUMBER(F852),ISNUMBER(H852),G852&gt;0,I852&gt;0,SUM(V852:W852)&gt;0),(F852*V852+((H852-1)/4*10)*W852)/SUM(V852:W852),"")</x:f>
      </x:c>
      <x:c r="K852" s="12" t="str">
        <x:f>IF(ISNUMBER(J852),(X852*J852+'Method'!$B$10*'Method'!$B$11)/(X852+'Method'!$B$10),"")</x:f>
      </x:c>
      <x:c r="L852" s="10" t="str">
        <x:f>IF(ISNUMBER(J852),COUNTIFS($J$7:$J$1929,"&gt;"&amp;J852)+1,"")</x:f>
      </x:c>
      <x:c r="M852" s="9" t="str">
        <x:v>Review required</x:v>
      </x:c>
      <x:c r="N852" s="9" t="str">
        <x:v>Concentration not explicit on both saved identities</x:v>
      </x:c>
      <x:c r="O852" s="9" t="str">
        <x:v>https://www.parfumo.com/Perfumes/mind-games/the-forward</x:v>
      </x:c>
      <x:c r="P852" s="9" t="str">
        <x:v>https://www.fragrantica.com/perfume/Mind-Games/The-Forward-89893.html</x:v>
      </x:c>
      <x:c r="Q852" s="9" t="str">
        <x:v>https://media.parfumo.com/perfumes/a5/a50a04-the-forward-mind-games_1200.jpg?width=720&amp;aspect_ratio=1:1</x:v>
      </x:c>
      <x:c r="R852" s="9" t="str">
        <x:v>https://fimgs.net/mdimg/perfume-thumbs/375x500.89893.jpg</x:v>
      </x:c>
      <x:c r="S852" s="9" t="str">
        <x:v>The Forward</x:v>
      </x:c>
      <x:c r="T852" s="11" t="str">
        <x:v>2023</x:v>
      </x:c>
      <x:c r="U852" s="10" t="n">
        <x:v>1579</x:v>
      </x:c>
      <x:c r="V852" s="14" t="n">
        <x:f>IF(AND(ISNUMBER(G852),G852&gt;0),LOG10(G852)*'Method'!$B$8,"")</x:f>
        <x:v>2.8474944035641316</x:v>
      </x:c>
      <x:c r="W852" s="14" t="n">
        <x:f>IF(AND(ISNUMBER(I852),I852&gt;0),LOG10(I852)*'Method'!$B$9,"")</x:f>
        <x:v>2.115550871574272</x:v>
      </x:c>
      <x:c r="X852" s="10" t="str">
        <x:f>IF(ISNUMBER(J852),SUM(G852,I852),"")</x:f>
      </x:c>
      <x:c r="Y852" s="10" t="str">
        <x:f>IF(ISNUMBER(K852),COUNTIFS($K$7:$K$1929,"&gt;"&amp;K852)+1,"")</x:f>
      </x:c>
      <x:c r="Z852" s="9" t="str"/>
      <x:c r="AA852" s="15" t="n">
        <x:v>46108</x:v>
      </x:c>
      <x:c r="AB852" s="9" t="str">
        <x:v>Unknown</x:v>
      </x:c>
    </x:row>
    <x:row r="853" ht="50" customHeight="1">
      <x:c r="A853" s="10" t="n">
        <x:f>IF(ISNUMBER(F853),RANK(F853,$F$7:$F$1929,0),"")</x:f>
        <x:v>735</x:v>
      </x:c>
      <x:c r="B853" s="9" t="str">
        <x:v>Rasasi</x:v>
      </x:c>
      <x:c r="C853" s="9" t="str">
        <x:v>La Yuqawam Ambergris Showers</x:v>
      </x:c>
      <x:c r="D853" s="9" t="str">
        <x:v>Not recorded</x:v>
      </x:c>
      <x:c r="E853" s="11" t="n">
        <x:v>2016</x:v>
      </x:c>
      <x:c r="F853" s="13" t="n">
        <x:v>7.9</x:v>
      </x:c>
      <x:c r="G853" s="10" t="n">
        <x:v>231</x:v>
      </x:c>
      <x:c r="H853" s="12" t="n">
        <x:v>4.26</x:v>
      </x:c>
      <x:c r="I853" s="10" t="n">
        <x:v>638</x:v>
      </x:c>
      <x:c r="J853" s="12" t="str">
        <x:f>IF(AND(M853="URL identity aligns",ISNUMBER(F853),ISNUMBER(H853),G853&gt;0,I853&gt;0,SUM(V853:W853)&gt;0),(F853*V853+((H853-1)/4*10)*W853)/SUM(V853:W853),"")</x:f>
      </x:c>
      <x:c r="K853" s="12" t="str">
        <x:f>IF(ISNUMBER(J853),(X853*J853+'Method'!$B$10*'Method'!$B$11)/(X853+'Method'!$B$10),"")</x:f>
      </x:c>
      <x:c r="L853" s="10" t="str">
        <x:f>IF(ISNUMBER(J853),COUNTIFS($J$7:$J$1929,"&gt;"&amp;J853)+1,"")</x:f>
      </x:c>
      <x:c r="M853" s="9" t="str">
        <x:v>Review required</x:v>
      </x:c>
      <x:c r="N853" s="9" t="str">
        <x:v>Concentration not explicit on both saved identities</x:v>
      </x:c>
      <x:c r="O853" s="9" t="str">
        <x:v>https://www.parfumo.com/Perfumes/Rasasi/La_Yuqawam_Ambergris_Showers</x:v>
      </x:c>
      <x:c r="P853" s="9" t="str">
        <x:v>https://www.fragrantica.com/perfume/Rasasi/La-Yuqawam-Ambergris-Showers-44896.html</x:v>
      </x:c>
      <x:c r="Q853" s="9" t="str">
        <x:v>https://media.parfumo.com/perfumes/ea/eac9cd-la-yuqawam-ambergris-showers-rasasi_1200.jpg?width=720&amp;aspect_ratio=1:1</x:v>
      </x:c>
      <x:c r="R853" s="9" t="str">
        <x:v>https://fimgs.net/mdimg/perfume-thumbs/375x500.44896.jpg</x:v>
      </x:c>
      <x:c r="S853" s="9" t="str">
        <x:v>La Yuqawam Ambergris Showers</x:v>
      </x:c>
      <x:c r="T853" s="11" t="str">
        <x:v>2016</x:v>
      </x:c>
      <x:c r="U853" s="10" t="n">
        <x:v>670</x:v>
      </x:c>
      <x:c r="V853" s="14" t="n">
        <x:f>IF(AND(ISNUMBER(G853),G853&gt;0),LOG10(G853)*'Method'!$B$8,"")</x:f>
        <x:v>2.836334375870568</x:v>
      </x:c>
      <x:c r="W853" s="14" t="n">
        <x:f>IF(AND(ISNUMBER(I853),I853&gt;0),LOG10(I853)*'Method'!$B$9,"")</x:f>
        <x:v>2.243856542976928</x:v>
      </x:c>
      <x:c r="X853" s="10" t="str">
        <x:f>IF(ISNUMBER(J853),SUM(G853,I853),"")</x:f>
      </x:c>
      <x:c r="Y853" s="10" t="str">
        <x:f>IF(ISNUMBER(K853),COUNTIFS($K$7:$K$1929,"&gt;"&amp;K853)+1,"")</x:f>
      </x:c>
      <x:c r="Z853" s="9" t="str"/>
      <x:c r="AA853" s="15" t="n">
        <x:v>46108</x:v>
      </x:c>
      <x:c r="AB853" s="9" t="str">
        <x:v>Unknown</x:v>
      </x:c>
    </x:row>
    <x:row r="854" ht="50" customHeight="1">
      <x:c r="A854" s="10" t="n">
        <x:f>IF(ISNUMBER(F854),RANK(F854,$F$7:$F$1929,0),"")</x:f>
        <x:v>735</x:v>
      </x:c>
      <x:c r="B854" s="9" t="str">
        <x:v>Bvlgari</x:v>
      </x:c>
      <x:c r="C854" s="9" t="str">
        <x:v>Bvlgari pour Homme Extrême</x:v>
      </x:c>
      <x:c r="D854" s="9" t="str">
        <x:v>Not recorded</x:v>
      </x:c>
      <x:c r="E854" s="11" t="n">
        <x:v>1999</x:v>
      </x:c>
      <x:c r="F854" s="13" t="n">
        <x:v>7.9</x:v>
      </x:c>
      <x:c r="G854" s="10" t="n">
        <x:v>228</x:v>
      </x:c>
      <x:c r="H854" s="12" t="n">
        <x:v>4.39</x:v>
      </x:c>
      <x:c r="I854" s="10" t="n">
        <x:v>2216</x:v>
      </x:c>
      <x:c r="J854" s="12" t="str">
        <x:f>IF(AND(M854="URL identity aligns",ISNUMBER(F854),ISNUMBER(H854),G854&gt;0,I854&gt;0,SUM(V854:W854)&gt;0),(F854*V854+((H854-1)/4*10)*W854)/SUM(V854:W854),"")</x:f>
      </x:c>
      <x:c r="K854" s="12" t="str">
        <x:f>IF(ISNUMBER(J854),(X854*J854+'Method'!$B$10*'Method'!$B$11)/(X854+'Method'!$B$10),"")</x:f>
      </x:c>
      <x:c r="L854" s="10" t="str">
        <x:f>IF(ISNUMBER(J854),COUNTIFS($J$7:$J$1929,"&gt;"&amp;J854)+1,"")</x:f>
      </x:c>
      <x:c r="M854" s="9" t="str">
        <x:v>Review required</x:v>
      </x:c>
      <x:c r="N854" s="9" t="str">
        <x:v>Product, variant, gender or year terms differ between URLs; Concentration not explicit on both saved identities</x:v>
      </x:c>
      <x:c r="O854" s="9" t="str">
        <x:v>https://www.parfumo.com/Perfumes/Bvlgari/Bvlgari_pour_Homme_Extreme</x:v>
      </x:c>
      <x:c r="P854" s="9" t="str">
        <x:v>https://www.fragrantica.com/perfume/Bvlgari/Bvlgari-Extreme-157.html</x:v>
      </x:c>
      <x:c r="Q854" s="9" t="str">
        <x:v>https://media.parfumo.com/perfumes/de/de4913-bvlgari-pour-homme-extreme-bvlgari_1200.jpg?width=720&amp;aspect_ratio=1:1</x:v>
      </x:c>
      <x:c r="R854" s="9" t="str">
        <x:v>https://fimgs.net/mdimg/perfume-thumbs/375x500.157.jpg</x:v>
      </x:c>
      <x:c r="S854" s="9" t="str">
        <x:v>Bvlgari pour Homme Extrême</x:v>
      </x:c>
      <x:c r="T854" s="11" t="str">
        <x:v>1999</x:v>
      </x:c>
      <x:c r="U854" s="10" t="n">
        <x:v>706</x:v>
      </x:c>
      <x:c r="V854" s="14" t="n">
        <x:f>IF(AND(ISNUMBER(G854),G854&gt;0),LOG10(G854)*'Method'!$B$8,"")</x:f>
        <x:v>2.82952181640054</x:v>
      </x:c>
      <x:c r="W854" s="14" t="n">
        <x:f>IF(AND(ISNUMBER(I854),I854&gt;0),LOG10(I854)*'Method'!$B$9,"")</x:f>
        <x:v>2.676455804845112</x:v>
      </x:c>
      <x:c r="X854" s="10" t="str">
        <x:f>IF(ISNUMBER(J854),SUM(G854,I854),"")</x:f>
      </x:c>
      <x:c r="Y854" s="10" t="str">
        <x:f>IF(ISNUMBER(K854),COUNTIFS($K$7:$K$1929,"&gt;"&amp;K854)+1,"")</x:f>
      </x:c>
      <x:c r="Z854" s="9" t="str"/>
      <x:c r="AA854" s="15" t="n">
        <x:v>46108</x:v>
      </x:c>
      <x:c r="AB854" s="9" t="str">
        <x:v>Unknown</x:v>
      </x:c>
    </x:row>
    <x:row r="855" ht="50" customHeight="1">
      <x:c r="A855" s="10" t="n">
        <x:f>IF(ISNUMBER(F855),RANK(F855,$F$7:$F$1929,0),"")</x:f>
        <x:v>735</x:v>
      </x:c>
      <x:c r="B855" s="9" t="str">
        <x:v>Initio</x:v>
      </x:c>
      <x:c r="C855" s="9" t="str">
        <x:v>Oud for Greatness Neo</x:v>
      </x:c>
      <x:c r="D855" s="9" t="str">
        <x:v>Parfum</x:v>
      </x:c>
      <x:c r="E855" s="11" t="n">
        <x:v>2024</x:v>
      </x:c>
      <x:c r="F855" s="13" t="n">
        <x:v>7.9</x:v>
      </x:c>
      <x:c r="G855" s="10" t="n">
        <x:v>228</x:v>
      </x:c>
      <x:c r="H855" s="12" t="n">
        <x:v>4.2</x:v>
      </x:c>
      <x:c r="I855" s="10" t="n">
        <x:v>669</x:v>
      </x:c>
      <x:c r="J855" s="12" t="str">
        <x:f>IF(AND(M855="URL identity aligns",ISNUMBER(F855),ISNUMBER(H855),G855&gt;0,I855&gt;0,SUM(V855:W855)&gt;0),(F855*V855+((H855-1)/4*10)*W855)/SUM(V855:W855),"")</x:f>
      </x:c>
      <x:c r="K855" s="12" t="str">
        <x:f>IF(ISNUMBER(J855),(X855*J855+'Method'!$B$10*'Method'!$B$11)/(X855+'Method'!$B$10),"")</x:f>
      </x:c>
      <x:c r="L855" s="10" t="str">
        <x:f>IF(ISNUMBER(J855),COUNTIFS($J$7:$J$1929,"&gt;"&amp;J855)+1,"")</x:f>
      </x:c>
      <x:c r="M855" s="9" t="str">
        <x:v>Review required</x:v>
      </x:c>
      <x:c r="N855" s="9" t="str">
        <x:v>Concentration not explicit on both saved identities</x:v>
      </x:c>
      <x:c r="O855" s="9" t="str">
        <x:v>https://www.parfumo.com/Perfumes/Initio/oud-for-greatness-neo</x:v>
      </x:c>
      <x:c r="P855" s="9" t="str">
        <x:v>https://www.fragrantica.com/perfume/Initio-Parfums-Prives/Oud-for-Greatness-Neo-93090.html</x:v>
      </x:c>
      <x:c r="Q855" s="9" t="str">
        <x:v>https://media.parfumo.com/perfumes/ab/ab5956-oud-for-greatness-neo-initio_1200.jpg?width=720&amp;aspect_ratio=1:1</x:v>
      </x:c>
      <x:c r="R855" s="9" t="str">
        <x:v>https://fimgs.net/mdimg/perfume-thumbs/375x500.93090.jpg</x:v>
      </x:c>
      <x:c r="S855" s="9" t="str">
        <x:v>Oud for Greatness Neo</x:v>
      </x:c>
      <x:c r="T855" s="11" t="str">
        <x:v>2024</x:v>
      </x:c>
      <x:c r="U855" s="10" t="n">
        <x:v>848</x:v>
      </x:c>
      <x:c r="V855" s="14" t="n">
        <x:f>IF(AND(ISNUMBER(G855),G855&gt;0),LOG10(G855)*'Method'!$B$8,"")</x:f>
        <x:v>2.82952181640054</x:v>
      </x:c>
      <x:c r="W855" s="14" t="n">
        <x:f>IF(AND(ISNUMBER(I855),I855&gt;0),LOG10(I855)*'Method'!$B$9,"")</x:f>
        <x:v>2.260340894214256</x:v>
      </x:c>
      <x:c r="X855" s="10" t="str">
        <x:f>IF(ISNUMBER(J855),SUM(G855,I855),"")</x:f>
      </x:c>
      <x:c r="Y855" s="10" t="str">
        <x:f>IF(ISNUMBER(K855),COUNTIFS($K$7:$K$1929,"&gt;"&amp;K855)+1,"")</x:f>
      </x:c>
      <x:c r="Z855" s="9" t="str"/>
      <x:c r="AA855" s="15" t="n">
        <x:v>46108</x:v>
      </x:c>
      <x:c r="AB855" s="9" t="str">
        <x:v>Unknown</x:v>
      </x:c>
    </x:row>
    <x:row r="856" ht="50" customHeight="1">
      <x:c r="A856" s="10" t="n">
        <x:f>IF(ISNUMBER(F856),RANK(F856,$F$7:$F$1929,0),"")</x:f>
        <x:v>735</x:v>
      </x:c>
      <x:c r="B856" s="9" t="str">
        <x:v>Acqua di Parma</x:v>
      </x:c>
      <x:c r="C856" s="9" t="str">
        <x:v>Arancia La Spugnatura</x:v>
      </x:c>
      <x:c r="D856" s="9" t="str">
        <x:v>Not recorded</x:v>
      </x:c>
      <x:c r="E856" s="11" t="n">
        <x:v>2023</x:v>
      </x:c>
      <x:c r="F856" s="13" t="n">
        <x:v>7.9</x:v>
      </x:c>
      <x:c r="G856" s="10" t="n">
        <x:v>223</x:v>
      </x:c>
      <x:c r="H856" s="12" t="n">
        <x:v>4.12</x:v>
      </x:c>
      <x:c r="I856" s="10" t="n">
        <x:v>261</x:v>
      </x:c>
      <x:c r="J856" s="12" t="str">
        <x:f>IF(AND(M856="URL identity aligns",ISNUMBER(F856),ISNUMBER(H856),G856&gt;0,I856&gt;0,SUM(V856:W856)&gt;0),(F856*V856+((H856-1)/4*10)*W856)/SUM(V856:W856),"")</x:f>
      </x:c>
      <x:c r="K856" s="12" t="str">
        <x:f>IF(ISNUMBER(J856),(X856*J856+'Method'!$B$10*'Method'!$B$11)/(X856+'Method'!$B$10),"")</x:f>
      </x:c>
      <x:c r="L856" s="10" t="str">
        <x:f>IF(ISNUMBER(J856),COUNTIFS($J$7:$J$1929,"&gt;"&amp;J856)+1,"")</x:f>
      </x:c>
      <x:c r="M856" s="9" t="str">
        <x:v>Review required</x:v>
      </x:c>
      <x:c r="N856" s="9" t="str">
        <x:v>Product, variant, gender or year terms differ between URLs; Concentration not explicit on both saved identities</x:v>
      </x:c>
      <x:c r="O856" s="9" t="str">
        <x:v>https://www.parfumo.com/Perfumes/Acqua_di_Parma/arancia-la-spugnatura</x:v>
      </x:c>
      <x:c r="P856" s="9" t="str">
        <x:v>https://www.fragrantica.com/perfume/Acqua-di-Parma/Acqua-di-Parma-Blu-Mediterraneo-Arancia-La-Spugnatura-80686.html</x:v>
      </x:c>
      <x:c r="Q856" s="9" t="str">
        <x:v>https://media.parfumo.com/perfumes/69/69ce78-arancia-la-spugnatura-acqua-di-parma_1200.jpg?width=720&amp;aspect_ratio=1:1</x:v>
      </x:c>
      <x:c r="R856" s="9" t="str">
        <x:v>https://fimgs.net/mdimg/perfume-thumbs/375x500.80686.jpg</x:v>
      </x:c>
      <x:c r="S856" s="9" t="str">
        <x:v>Arancia La Spugnatura</x:v>
      </x:c>
      <x:c r="T856" s="11" t="str">
        <x:v>2023</x:v>
      </x:c>
      <x:c r="U856" s="10" t="n">
        <x:v>169</x:v>
      </x:c>
      <x:c r="V856" s="14" t="n">
        <x:f>IF(AND(ISNUMBER(G856),G856&gt;0),LOG10(G856)*'Method'!$B$8,"")</x:f>
        <x:v>2.8179658356577924</x:v>
      </x:c>
      <x:c r="W856" s="14" t="n">
        <x:f>IF(AND(ISNUMBER(I856),I856&gt;0),LOG10(I856)*'Method'!$B$9,"")</x:f>
        <x:v>1.9333124058706241</x:v>
      </x:c>
      <x:c r="X856" s="10" t="str">
        <x:f>IF(ISNUMBER(J856),SUM(G856,I856),"")</x:f>
      </x:c>
      <x:c r="Y856" s="10" t="str">
        <x:f>IF(ISNUMBER(K856),COUNTIFS($K$7:$K$1929,"&gt;"&amp;K856)+1,"")</x:f>
      </x:c>
      <x:c r="Z856" s="9" t="str"/>
      <x:c r="AA856" s="15" t="n">
        <x:v>46108</x:v>
      </x:c>
      <x:c r="AB856" s="9" t="str">
        <x:v>Unknown</x:v>
      </x:c>
    </x:row>
    <x:row r="857" ht="50" customHeight="1">
      <x:c r="A857" s="10" t="n">
        <x:f>IF(ISNUMBER(F857),RANK(F857,$F$7:$F$1929,0),"")</x:f>
        <x:v>735</x:v>
      </x:c>
      <x:c r="B857" s="9" t="str">
        <x:v>Armaf</x:v>
      </x:c>
      <x:c r="C857" s="9" t="str">
        <x:v>Oud</x:v>
      </x:c>
      <x:c r="D857" s="9" t="str">
        <x:v>Not recorded</x:v>
      </x:c>
      <x:c r="E857" s="11"/>
      <x:c r="F857" s="13" t="n">
        <x:v>7.9</x:v>
      </x:c>
      <x:c r="G857" s="10" t="n">
        <x:v>221</x:v>
      </x:c>
      <x:c r="H857" s="12" t="n">
        <x:v>4.18</x:v>
      </x:c>
      <x:c r="I857" s="10" t="n">
        <x:v>672</x:v>
      </x:c>
      <x:c r="J857" s="12" t="str">
        <x:f>IF(AND(M857="URL identity aligns",ISNUMBER(F857),ISNUMBER(H857),G857&gt;0,I857&gt;0,SUM(V857:W857)&gt;0),(F857*V857+((H857-1)/4*10)*W857)/SUM(V857:W857),"")</x:f>
      </x:c>
      <x:c r="K857" s="12" t="str">
        <x:f>IF(ISNUMBER(J857),(X857*J857+'Method'!$B$10*'Method'!$B$11)/(X857+'Method'!$B$10),"")</x:f>
      </x:c>
      <x:c r="L857" s="10" t="str">
        <x:f>IF(ISNUMBER(J857),COUNTIFS($J$7:$J$1929,"&gt;"&amp;J857)+1,"")</x:f>
      </x:c>
      <x:c r="M857" s="9" t="str">
        <x:v>Review required</x:v>
      </x:c>
      <x:c r="N857" s="9" t="str">
        <x:v>Concentration not explicit on both saved identities</x:v>
      </x:c>
      <x:c r="O857" s="9" t="str">
        <x:v>https://www.parfumo.com/Perfumes/Armaf/oud</x:v>
      </x:c>
      <x:c r="P857" s="9" t="str">
        <x:v>https://www.fragrantica.com/perfume/Armaf/Oud-27654.html</x:v>
      </x:c>
      <x:c r="Q857" s="9" t="str">
        <x:v>https://media.parfumo.com/perfumes/47/478955-armaf-niche-oud-armaf_1200.jpg?width=720&amp;aspect_ratio=1:1</x:v>
      </x:c>
      <x:c r="R857" s="9" t="str">
        <x:v>https://fimgs.net/mdimg/perfume-thumbs/375x500.27654.jpg</x:v>
      </x:c>
      <x:c r="S857" s="9" t="str">
        <x:v>Oud</x:v>
      </x:c>
      <x:c r="T857" s="11" t="str"/>
      <x:c r="U857" s="10" t="n">
        <x:v>1283</x:v>
      </x:c>
      <x:c r="V857" s="14" t="n">
        <x:f>IF(AND(ISNUMBER(G857),G857&gt;0),LOG10(G857)*'Method'!$B$8,"")</x:f>
        <x:v>2.813270728422132</x:v>
      </x:c>
      <x:c r="W857" s="14" t="n">
        <x:f>IF(AND(ISNUMBER(I857),I857&gt;0),LOG10(I857)*'Method'!$B$9,"")</x:f>
        <x:v>2.261895418443056</x:v>
      </x:c>
      <x:c r="X857" s="10" t="str">
        <x:f>IF(ISNUMBER(J857),SUM(G857,I857),"")</x:f>
      </x:c>
      <x:c r="Y857" s="10" t="str">
        <x:f>IF(ISNUMBER(K857),COUNTIFS($K$7:$K$1929,"&gt;"&amp;K857)+1,"")</x:f>
      </x:c>
      <x:c r="Z857" s="9" t="str"/>
      <x:c r="AA857" s="15" t="n">
        <x:v>46108</x:v>
      </x:c>
      <x:c r="AB857" s="9" t="str">
        <x:v>Unknown</x:v>
      </x:c>
    </x:row>
    <x:row r="858" ht="50" customHeight="1">
      <x:c r="A858" s="10" t="n">
        <x:f>IF(ISNUMBER(F858),RANK(F858,$F$7:$F$1929,0),"")</x:f>
        <x:v>735</x:v>
      </x:c>
      <x:c r="B858" s="9" t="str">
        <x:v>Dolce &amp; Gabbana</x:v>
      </x:c>
      <x:c r="C858" s="9" t="str">
        <x:v>The One Mysterious Night</x:v>
      </x:c>
      <x:c r="D858" s="9" t="str">
        <x:v>Not recorded</x:v>
      </x:c>
      <x:c r="E858" s="11" t="n">
        <x:v>2018</x:v>
      </x:c>
      <x:c r="F858" s="13" t="n">
        <x:v>7.9</x:v>
      </x:c>
      <x:c r="G858" s="10" t="n">
        <x:v>212</x:v>
      </x:c>
      <x:c r="H858" s="12" t="n">
        <x:v>4.24</x:v>
      </x:c>
      <x:c r="I858" s="10" t="n">
        <x:v>973</x:v>
      </x:c>
      <x:c r="J858" s="12" t="str">
        <x:f>IF(AND(M858="URL identity aligns",ISNUMBER(F858),ISNUMBER(H858),G858&gt;0,I858&gt;0,SUM(V858:W858)&gt;0),(F858*V858+((H858-1)/4*10)*W858)/SUM(V858:W858),"")</x:f>
      </x:c>
      <x:c r="K858" s="12" t="str">
        <x:f>IF(ISNUMBER(J858),(X858*J858+'Method'!$B$10*'Method'!$B$11)/(X858+'Method'!$B$10),"")</x:f>
      </x:c>
      <x:c r="L858" s="10" t="str">
        <x:f>IF(ISNUMBER(J858),COUNTIFS($J$7:$J$1929,"&gt;"&amp;J858)+1,"")</x:f>
      </x:c>
      <x:c r="M858" s="9" t="str">
        <x:v>Review required</x:v>
      </x:c>
      <x:c r="N858" s="9" t="str">
        <x:v>Concentration not explicit on both saved identities</x:v>
      </x:c>
      <x:c r="O858" s="9" t="str">
        <x:v>https://www.parfumo.com/Perfumes/Dolce_Gabbana/The_One_Mysterious_Night</x:v>
      </x:c>
      <x:c r="P858" s="9" t="str">
        <x:v>https://www.fragrantica.com/perfume/Dolce-Gabbana/The-One-Mysterious-Night-50207.html</x:v>
      </x:c>
      <x:c r="Q858" s="9" t="str">
        <x:v>https://media.parfumo.com/perfumes/d1/d1c3ee-the-one-mysterious-night-dolce-gabbana_1200.jpg?width=720&amp;aspect_ratio=1:1</x:v>
      </x:c>
      <x:c r="R858" s="9" t="str">
        <x:v>https://fimgs.net/mdimg/perfume-thumbs/375x500.50207.jpg</x:v>
      </x:c>
      <x:c r="S858" s="9" t="str">
        <x:v>The One Mysterious Night</x:v>
      </x:c>
      <x:c r="T858" s="11" t="str">
        <x:v>2018</x:v>
      </x:c>
      <x:c r="U858" s="10" t="n">
        <x:v>866</x:v>
      </x:c>
      <x:c r="V858" s="14" t="n">
        <x:f>IF(AND(ISNUMBER(G858),G858&gt;0),LOG10(G858)*'Method'!$B$8,"")</x:f>
        <x:v>2.7916030331145</x:v>
      </x:c>
      <x:c r="W858" s="14" t="n">
        <x:f>IF(AND(ISNUMBER(I858),I858&gt;0),LOG10(I858)*'Method'!$B$9,"")</x:f>
        <x:v>2.3904902722146804</x:v>
      </x:c>
      <x:c r="X858" s="10" t="str">
        <x:f>IF(ISNUMBER(J858),SUM(G858,I858),"")</x:f>
      </x:c>
      <x:c r="Y858" s="10" t="str">
        <x:f>IF(ISNUMBER(K858),COUNTIFS($K$7:$K$1929,"&gt;"&amp;K858)+1,"")</x:f>
      </x:c>
      <x:c r="Z858" s="9" t="str"/>
      <x:c r="AA858" s="15" t="n">
        <x:v>46108</x:v>
      </x:c>
      <x:c r="AB858" s="9" t="str">
        <x:v>Unknown</x:v>
      </x:c>
    </x:row>
    <x:row r="859" ht="50" customHeight="1">
      <x:c r="A859" s="10" t="n">
        <x:f>IF(ISNUMBER(F859),RANK(F859,$F$7:$F$1929,0),"")</x:f>
        <x:v>735</x:v>
      </x:c>
      <x:c r="B859" s="9" t="str">
        <x:v>Jo Malone</x:v>
      </x:c>
      <x:c r="C859" s="9" t="str">
        <x:v>Hinoki &amp; Cedarwood</x:v>
      </x:c>
      <x:c r="D859" s="9" t="str">
        <x:v>Not recorded</x:v>
      </x:c>
      <x:c r="E859" s="11" t="n">
        <x:v>2024</x:v>
      </x:c>
      <x:c r="F859" s="13" t="n">
        <x:v>7.9</x:v>
      </x:c>
      <x:c r="G859" s="10" t="n">
        <x:v>208</x:v>
      </x:c>
      <x:c r="H859" s="12" t="n">
        <x:v>4.06</x:v>
      </x:c>
      <x:c r="I859" s="10" t="n">
        <x:v>650</x:v>
      </x:c>
      <x:c r="J859" s="12" t="str">
        <x:f>IF(AND(M859="URL identity aligns",ISNUMBER(F859),ISNUMBER(H859),G859&gt;0,I859&gt;0,SUM(V859:W859)&gt;0),(F859*V859+((H859-1)/4*10)*W859)/SUM(V859:W859),"")</x:f>
      </x:c>
      <x:c r="K859" s="12" t="str">
        <x:f>IF(ISNUMBER(J859),(X859*J859+'Method'!$B$10*'Method'!$B$11)/(X859+'Method'!$B$10),"")</x:f>
      </x:c>
      <x:c r="L859" s="10" t="str">
        <x:f>IF(ISNUMBER(J859),COUNTIFS($J$7:$J$1929,"&gt;"&amp;J859)+1,"")</x:f>
      </x:c>
      <x:c r="M859" s="9" t="str">
        <x:v>Review required</x:v>
      </x:c>
      <x:c r="N859" s="9" t="str">
        <x:v>Brand differs between product URLs; Concentration not explicit on both saved identities</x:v>
      </x:c>
      <x:c r="O859" s="9" t="str">
        <x:v>https://www.parfumo.com/Perfumes/Jo_Malone/hinoki-cedarwood</x:v>
      </x:c>
      <x:c r="P859" s="9" t="str">
        <x:v>https://www.fragrantica.com/perfume/Jo-Malone-London/Hinoki-Cedarwood-96902.html</x:v>
      </x:c>
      <x:c r="Q859" s="9" t="str">
        <x:v>https://media.parfumo.com/perfumes/73/73a872-hinoki-cedarwood-jo-malone_1200.jpg?width=720&amp;aspect_ratio=1:1</x:v>
      </x:c>
      <x:c r="R859" s="9" t="str">
        <x:v>https://fimgs.net/mdimg/perfume-thumbs/375x500.96902.jpg</x:v>
      </x:c>
      <x:c r="S859" s="9" t="str">
        <x:v>Hinoki &amp; Cedarwood</x:v>
      </x:c>
      <x:c r="T859" s="11" t="str">
        <x:v>2024</x:v>
      </x:c>
      <x:c r="U859" s="10" t="n">
        <x:v>1657</x:v>
      </x:c>
      <x:c r="V859" s="14" t="n">
        <x:f>IF(AND(ISNUMBER(G859),G859&gt;0),LOG10(G859)*'Method'!$B$8,"")</x:f>
        <x:v>2.781676001955312</x:v>
      </x:c>
      <x:c r="W859" s="14" t="n">
        <x:f>IF(AND(ISNUMBER(I859),I859&gt;0),LOG10(I859)*'Method'!$B$9,"")</x:f>
        <x:v>2.2503306853142884</x:v>
      </x:c>
      <x:c r="X859" s="10" t="str">
        <x:f>IF(ISNUMBER(J859),SUM(G859,I859),"")</x:f>
      </x:c>
      <x:c r="Y859" s="10" t="str">
        <x:f>IF(ISNUMBER(K859),COUNTIFS($K$7:$K$1929,"&gt;"&amp;K859)+1,"")</x:f>
      </x:c>
      <x:c r="Z859" s="9" t="str"/>
      <x:c r="AA859" s="15" t="n">
        <x:v>46108</x:v>
      </x:c>
      <x:c r="AB859" s="9" t="str">
        <x:v>Unknown</x:v>
      </x:c>
    </x:row>
    <x:row r="860" ht="50" customHeight="1">
      <x:c r="A860" s="10" t="n">
        <x:f>IF(ISNUMBER(F860),RANK(F860,$F$7:$F$1929,0),"")</x:f>
        <x:v>735</x:v>
      </x:c>
      <x:c r="B860" s="9" t="str">
        <x:v>Mancera</x:v>
      </x:c>
      <x:c r="C860" s="9" t="str">
        <x:v>Melody of the Sun</x:v>
      </x:c>
      <x:c r="D860" s="9" t="str">
        <x:v>Not recorded</x:v>
      </x:c>
      <x:c r="E860" s="11" t="n">
        <x:v>2022</x:v>
      </x:c>
      <x:c r="F860" s="13" t="n">
        <x:v>7.9</x:v>
      </x:c>
      <x:c r="G860" s="10" t="n">
        <x:v>199</x:v>
      </x:c>
      <x:c r="H860" s="12" t="n">
        <x:v>4.02</x:v>
      </x:c>
      <x:c r="I860" s="10" t="n">
        <x:v>968</x:v>
      </x:c>
      <x:c r="J860" s="12" t="str">
        <x:f>IF(AND(M860="URL identity aligns",ISNUMBER(F860),ISNUMBER(H860),G860&gt;0,I860&gt;0,SUM(V860:W860)&gt;0),(F860*V860+((H860-1)/4*10)*W860)/SUM(V860:W860),"")</x:f>
      </x:c>
      <x:c r="K860" s="12" t="str">
        <x:f>IF(ISNUMBER(J860),(X860*J860+'Method'!$B$10*'Method'!$B$11)/(X860+'Method'!$B$10),"")</x:f>
      </x:c>
      <x:c r="L860" s="10" t="str">
        <x:f>IF(ISNUMBER(J860),COUNTIFS($J$7:$J$1929,"&gt;"&amp;J860)+1,"")</x:f>
      </x:c>
      <x:c r="M860" s="9" t="str">
        <x:v>Review required</x:v>
      </x:c>
      <x:c r="N860" s="9" t="str">
        <x:v>Concentration not explicit on both saved identities</x:v>
      </x:c>
      <x:c r="O860" s="9" t="str">
        <x:v>https://www.parfumo.com/Perfumes/Mancera/melody-of-the-sun</x:v>
      </x:c>
      <x:c r="P860" s="9" t="str">
        <x:v>https://www.fragrantica.com/perfume/Mancera/Melody-Of-The-Sun-72736.html</x:v>
      </x:c>
      <x:c r="Q860" s="9" t="str">
        <x:v>https://media.parfumo.com/perfumes/54/544c3a-melody-of-the-sun-mancera_1200.jpg?width=720&amp;aspect_ratio=1:1</x:v>
      </x:c>
      <x:c r="R860" s="9" t="str">
        <x:v>https://fimgs.net/mdimg/perfume-thumbs/375x500.72736.jpg</x:v>
      </x:c>
      <x:c r="S860" s="9" t="str">
        <x:v>Melody of the Sun</x:v>
      </x:c>
      <x:c r="T860" s="11" t="str">
        <x:v>2022</x:v>
      </x:c>
      <x:c r="U860" s="10" t="n">
        <x:v>190</x:v>
      </x:c>
      <x:c r="V860" s="14" t="n">
        <x:f>IF(AND(ISNUMBER(G860),G860&gt;0),LOG10(G860)*'Method'!$B$8,"")</x:f>
        <x:v>2.758623691691652</x:v>
      </x:c>
      <x:c r="W860" s="14" t="n">
        <x:f>IF(AND(ISNUMBER(I860),I860&gt;0),LOG10(I860)*'Method'!$B$9,"")</x:f>
        <x:v>2.388700285846712</x:v>
      </x:c>
      <x:c r="X860" s="10" t="str">
        <x:f>IF(ISNUMBER(J860),SUM(G860,I860),"")</x:f>
      </x:c>
      <x:c r="Y860" s="10" t="str">
        <x:f>IF(ISNUMBER(K860),COUNTIFS($K$7:$K$1929,"&gt;"&amp;K860)+1,"")</x:f>
      </x:c>
      <x:c r="Z860" s="9" t="str"/>
      <x:c r="AA860" s="15" t="n">
        <x:v>46108</x:v>
      </x:c>
      <x:c r="AB860" s="9" t="str">
        <x:v>Unknown</x:v>
      </x:c>
    </x:row>
    <x:row r="861" ht="50" customHeight="1">
      <x:c r="A861" s="10" t="n">
        <x:f>IF(ISNUMBER(F861),RANK(F861,$F$7:$F$1929,0),"")</x:f>
        <x:v>735</x:v>
      </x:c>
      <x:c r="B861" s="9" t="str">
        <x:v>Givenchy</x:v>
      </x:c>
      <x:c r="C861" s="9" t="str">
        <x:v>L'Interdit Absolu</x:v>
      </x:c>
      <x:c r="D861" s="9" t="str">
        <x:v>Absolu</x:v>
      </x:c>
      <x:c r="E861" s="11" t="n">
        <x:v>2024</x:v>
      </x:c>
      <x:c r="F861" s="13" t="n">
        <x:v>7.9</x:v>
      </x:c>
      <x:c r="G861" s="10" t="n">
        <x:v>190</x:v>
      </x:c>
      <x:c r="H861" s="12" t="n">
        <x:v>4.15</x:v>
      </x:c>
      <x:c r="I861" s="10" t="n">
        <x:v>1511</x:v>
      </x:c>
      <x:c r="J861" s="12" t="str">
        <x:f>IF(AND(M861="URL identity aligns",ISNUMBER(F861),ISNUMBER(H861),G861&gt;0,I861&gt;0,SUM(V861:W861)&gt;0),(F861*V861+((H861-1)/4*10)*W861)/SUM(V861:W861),"")</x:f>
      </x:c>
      <x:c r="K861" s="12" t="str">
        <x:f>IF(ISNUMBER(J861),(X861*J861+'Method'!$B$10*'Method'!$B$11)/(X861+'Method'!$B$10),"")</x:f>
      </x:c>
      <x:c r="L861" s="10" t="str">
        <x:f>IF(ISNUMBER(J861),COUNTIFS($J$7:$J$1929,"&gt;"&amp;J861)+1,"")</x:f>
      </x:c>
      <x:c r="M861" s="9" t="str">
        <x:v>Review required</x:v>
      </x:c>
      <x:c r="N861" s="9" t="str">
        <x:v>Concentration not explicit on both saved identities</x:v>
      </x:c>
      <x:c r="O861" s="9" t="str">
        <x:v>https://www.parfumo.com/Perfumes/Givenchy/l-interdit-absolu</x:v>
      </x:c>
      <x:c r="P861" s="9" t="str">
        <x:v>https://www.fragrantica.com/perfume/Givenchy/L-Interdit-Absolu-95831.html</x:v>
      </x:c>
      <x:c r="Q861" s="9" t="str">
        <x:v>https://media.parfumo.com/perfumes/80/80a769-l-interdit-absolu-givenchy_1200.jpg?width=720&amp;aspect_ratio=1:1</x:v>
      </x:c>
      <x:c r="R861" s="9" t="str">
        <x:v>https://fimgs.net/mdimg/perfume-thumbs/375x500.95831.jpg</x:v>
      </x:c>
      <x:c r="S861" s="9" t="str">
        <x:v>L'Interdit Absolu</x:v>
      </x:c>
      <x:c r="T861" s="11" t="str">
        <x:v>2024</x:v>
      </x:c>
      <x:c r="U861" s="10" t="n">
        <x:v>1207</x:v>
      </x:c>
      <x:c r="V861" s="14" t="n">
        <x:f>IF(AND(ISNUMBER(G861),G861&gt;0),LOG10(G861)*'Method'!$B$8,"")</x:f>
        <x:v>2.734504321143396</x:v>
      </x:c>
      <x:c r="W861" s="14" t="n">
        <x:f>IF(AND(ISNUMBER(I861),I861&gt;0),LOG10(I861)*'Method'!$B$9,"")</x:f>
        <x:v>2.5434115714712244</x:v>
      </x:c>
      <x:c r="X861" s="10" t="str">
        <x:f>IF(ISNUMBER(J861),SUM(G861,I861),"")</x:f>
      </x:c>
      <x:c r="Y861" s="10" t="str">
        <x:f>IF(ISNUMBER(K861),COUNTIFS($K$7:$K$1929,"&gt;"&amp;K861)+1,"")</x:f>
      </x:c>
      <x:c r="Z861" s="9" t="str"/>
      <x:c r="AA861" s="15" t="n">
        <x:v>46108</x:v>
      </x:c>
      <x:c r="AB861" s="9" t="str">
        <x:v>Unknown</x:v>
      </x:c>
    </x:row>
    <x:row r="862" ht="50" customHeight="1">
      <x:c r="A862" s="10" t="n">
        <x:f>IF(ISNUMBER(F862),RANK(F862,$F$7:$F$1929,0),"")</x:f>
        <x:v>735</x:v>
      </x:c>
      <x:c r="B862" s="9" t="str">
        <x:v>Mind Games</x:v>
      </x:c>
      <x:c r="C862" s="9" t="str">
        <x:v>Grand Master</x:v>
      </x:c>
      <x:c r="D862" s="9" t="str">
        <x:v>Not recorded</x:v>
      </x:c>
      <x:c r="E862" s="11" t="n">
        <x:v>2022</x:v>
      </x:c>
      <x:c r="F862" s="13" t="n">
        <x:v>7.9</x:v>
      </x:c>
      <x:c r="G862" s="10" t="n">
        <x:v>181</x:v>
      </x:c>
      <x:c r="H862" s="12" t="n">
        <x:v>4.15</x:v>
      </x:c>
      <x:c r="I862" s="10" t="n">
        <x:v>419</x:v>
      </x:c>
      <x:c r="J862" s="12" t="str">
        <x:f>IF(AND(M862="URL identity aligns",ISNUMBER(F862),ISNUMBER(H862),G862&gt;0,I862&gt;0,SUM(V862:W862)&gt;0),(F862*V862+((H862-1)/4*10)*W862)/SUM(V862:W862),"")</x:f>
      </x:c>
      <x:c r="K862" s="12" t="str">
        <x:f>IF(ISNUMBER(J862),(X862*J862+'Method'!$B$10*'Method'!$B$11)/(X862+'Method'!$B$10),"")</x:f>
      </x:c>
      <x:c r="L862" s="10" t="str">
        <x:f>IF(ISNUMBER(J862),COUNTIFS($J$7:$J$1929,"&gt;"&amp;J862)+1,"")</x:f>
      </x:c>
      <x:c r="M862" s="9" t="str">
        <x:v>Review required</x:v>
      </x:c>
      <x:c r="N862" s="9" t="str">
        <x:v>Concentration not explicit on both saved identities</x:v>
      </x:c>
      <x:c r="O862" s="9" t="str">
        <x:v>https://www.parfumo.com/Perfumes/mind-games/grand-master</x:v>
      </x:c>
      <x:c r="P862" s="9" t="str">
        <x:v>https://www.fragrantica.com/perfume/Mind-Games/Grand-Master-76710.html</x:v>
      </x:c>
      <x:c r="Q862" s="9" t="str">
        <x:v>https://media.parfumo.com/perfumes/33/330ea6-grand-master-mind-games_1200.jpg?width=720&amp;aspect_ratio=1:1</x:v>
      </x:c>
      <x:c r="R862" s="9" t="str">
        <x:v>https://fimgs.net/mdimg/perfume-thumbs/375x500.76710.jpg</x:v>
      </x:c>
      <x:c r="S862" s="9" t="str">
        <x:v>Grand Master</x:v>
      </x:c>
      <x:c r="T862" s="11" t="str">
        <x:v>2022</x:v>
      </x:c>
      <x:c r="U862" s="10" t="n">
        <x:v>1175</x:v>
      </x:c>
      <x:c r="V862" s="14" t="n">
        <x:f>IF(AND(ISNUMBER(G862),G862&gt;0),LOG10(G862)*'Method'!$B$8,"")</x:f>
        <x:v>2.709214289843016</x:v>
      </x:c>
      <x:c r="W862" s="14" t="n">
        <x:f>IF(AND(ISNUMBER(I862),I862&gt;0),LOG10(I862)*'Method'!$B$9,"")</x:f>
        <x:v>2.09777121837304</x:v>
      </x:c>
      <x:c r="X862" s="10" t="str">
        <x:f>IF(ISNUMBER(J862),SUM(G862,I862),"")</x:f>
      </x:c>
      <x:c r="Y862" s="10" t="str">
        <x:f>IF(ISNUMBER(K862),COUNTIFS($K$7:$K$1929,"&gt;"&amp;K862)+1,"")</x:f>
      </x:c>
      <x:c r="Z862" s="9" t="str"/>
      <x:c r="AA862" s="15" t="n">
        <x:v>46108</x:v>
      </x:c>
      <x:c r="AB862" s="9" t="str">
        <x:v>Unknown</x:v>
      </x:c>
    </x:row>
    <x:row r="863" ht="50" customHeight="1">
      <x:c r="A863" s="10" t="n">
        <x:f>IF(ISNUMBER(F863),RANK(F863,$F$7:$F$1929,0),"")</x:f>
        <x:v>735</x:v>
      </x:c>
      <x:c r="B863" s="9" t="str">
        <x:v>Amouage</x:v>
      </x:c>
      <x:c r="C863" s="9" t="str">
        <x:v>Opus XVI - Timber</x:v>
      </x:c>
      <x:c r="D863" s="9" t="str">
        <x:v>Not recorded</x:v>
      </x:c>
      <x:c r="E863" s="11" t="n">
        <x:v>2025</x:v>
      </x:c>
      <x:c r="F863" s="13" t="n">
        <x:v>7.9</x:v>
      </x:c>
      <x:c r="G863" s="10" t="n">
        <x:v>180</x:v>
      </x:c>
      <x:c r="H863" s="12" t="n">
        <x:v>4.21</x:v>
      </x:c>
      <x:c r="I863" s="10" t="n">
        <x:v>441</x:v>
      </x:c>
      <x:c r="J863" s="12" t="str">
        <x:f>IF(AND(M863="URL identity aligns",ISNUMBER(F863),ISNUMBER(H863),G863&gt;0,I863&gt;0,SUM(V863:W863)&gt;0),(F863*V863+((H863-1)/4*10)*W863)/SUM(V863:W863),"")</x:f>
      </x:c>
      <x:c r="K863" s="12" t="str">
        <x:f>IF(ISNUMBER(J863),(X863*J863+'Method'!$B$10*'Method'!$B$11)/(X863+'Method'!$B$10),"")</x:f>
      </x:c>
      <x:c r="L863" s="10" t="str">
        <x:f>IF(ISNUMBER(J863),COUNTIFS($J$7:$J$1929,"&gt;"&amp;J863)+1,"")</x:f>
      </x:c>
      <x:c r="M863" s="9" t="str">
        <x:v>Review required</x:v>
      </x:c>
      <x:c r="N863" s="9" t="str">
        <x:v>Concentration not explicit on both saved identities</x:v>
      </x:c>
      <x:c r="O863" s="9" t="str">
        <x:v>https://www.parfumo.com/Perfumes/Amouage/opus-xvi-timber</x:v>
      </x:c>
      <x:c r="P863" s="9" t="str">
        <x:v>https://www.fragrantica.com/perfume/Amouage/Opus-XVI-Timber-112699.html</x:v>
      </x:c>
      <x:c r="Q863" s="9" t="str">
        <x:v>https://media.parfumo.com/perfumes/9a/9a973a_opus-xvi-timber-amouage_1200.jpg?width=720&amp;aspect_ratio=1:1</x:v>
      </x:c>
      <x:c r="R863" s="9" t="str">
        <x:v>https://fimgs.net/mdimg/perfume-thumbs/375x500.112699.jpg</x:v>
      </x:c>
      <x:c r="S863" s="9" t="str">
        <x:v>Opus XVI - Timber</x:v>
      </x:c>
      <x:c r="T863" s="11" t="str">
        <x:v>2025</x:v>
      </x:c>
      <x:c r="U863" s="10" t="n">
        <x:v>1723</x:v>
      </x:c>
      <x:c r="V863" s="14" t="n">
        <x:f>IF(AND(ISNUMBER(G863),G863&gt;0),LOG10(G863)*'Method'!$B$8,"")</x:f>
        <x:v>2.706327006123972</x:v>
      </x:c>
      <x:c r="W863" s="14" t="n">
        <x:f>IF(AND(ISNUMBER(I863),I863&gt;0),LOG10(I863)*'Method'!$B$9,"")</x:f>
        <x:v>2.115550871574272</x:v>
      </x:c>
      <x:c r="X863" s="10" t="str">
        <x:f>IF(ISNUMBER(J863),SUM(G863,I863),"")</x:f>
      </x:c>
      <x:c r="Y863" s="10" t="str">
        <x:f>IF(ISNUMBER(K863),COUNTIFS($K$7:$K$1929,"&gt;"&amp;K863)+1,"")</x:f>
      </x:c>
      <x:c r="Z863" s="9" t="str"/>
      <x:c r="AA863" s="15" t="n">
        <x:v>46108</x:v>
      </x:c>
      <x:c r="AB863" s="9" t="str">
        <x:v>Unknown</x:v>
      </x:c>
    </x:row>
    <x:row r="864" ht="50" customHeight="1">
      <x:c r="A864" s="10" t="n">
        <x:f>IF(ISNUMBER(F864),RANK(F864,$F$7:$F$1929,0),"")</x:f>
        <x:v>735</x:v>
      </x:c>
      <x:c r="B864" s="9" t="str">
        <x:v>Lattafa</x:v>
      </x:c>
      <x:c r="C864" s="9" t="str">
        <x:v>Habik Men</x:v>
      </x:c>
      <x:c r="D864" s="9" t="str">
        <x:v>Parfum</x:v>
      </x:c>
      <x:c r="E864" s="11" t="n">
        <x:v>2025</x:v>
      </x:c>
      <x:c r="F864" s="13" t="n">
        <x:v>7.9</x:v>
      </x:c>
      <x:c r="G864" s="10" t="n">
        <x:v>176</x:v>
      </x:c>
      <x:c r="H864" s="12" t="n">
        <x:v>4.16</x:v>
      </x:c>
      <x:c r="I864" s="10" t="n">
        <x:v>641</x:v>
      </x:c>
      <x:c r="J864" s="12" t="str">
        <x:f>IF(AND(M864="URL identity aligns",ISNUMBER(F864),ISNUMBER(H864),G864&gt;0,I864&gt;0,SUM(V864:W864)&gt;0),(F864*V864+((H864-1)/4*10)*W864)/SUM(V864:W864),"")</x:f>
      </x:c>
      <x:c r="K864" s="12" t="str">
        <x:f>IF(ISNUMBER(J864),(X864*J864+'Method'!$B$10*'Method'!$B$11)/(X864+'Method'!$B$10),"")</x:f>
      </x:c>
      <x:c r="L864" s="10" t="str">
        <x:f>IF(ISNUMBER(J864),COUNTIFS($J$7:$J$1929,"&gt;"&amp;J864)+1,"")</x:f>
      </x:c>
      <x:c r="M864" s="9" t="str">
        <x:v>Review required</x:v>
      </x:c>
      <x:c r="N864" s="9" t="str">
        <x:v>Brand differs between product URLs; Product, variant, gender or year terms differ between URLs; Concentration not explicit on both saved identities</x:v>
      </x:c>
      <x:c r="O864" s="9" t="str">
        <x:v>https://www.parfumo.com/Perfumes/Lattafa/habik-men</x:v>
      </x:c>
      <x:c r="P864" s="9" t="str">
        <x:v>https://www.fragrantica.com/perfume/Lattafa-Perfumes/Habik-For-Men-110353.html</x:v>
      </x:c>
      <x:c r="Q864" s="9" t="str">
        <x:v>https://media.parfumo.com/perfumes/d1/d10ddf_habik-men-lattafa_1200.jpg?width=720&amp;aspect_ratio=1:1</x:v>
      </x:c>
      <x:c r="R864" s="9" t="str">
        <x:v>https://fimgs.net/mdimg/perfume-thumbs/375x500.110353.jpg</x:v>
      </x:c>
      <x:c r="S864" s="9" t="str">
        <x:v>Habik Men</x:v>
      </x:c>
      <x:c r="T864" s="11" t="str">
        <x:v>2025</x:v>
      </x:c>
      <x:c r="U864" s="10" t="n">
        <x:v>1018</x:v>
      </x:c>
      <x:c r="V864" s="14" t="n">
        <x:f>IF(AND(ISNUMBER(G864),G864&gt;0),LOG10(G864)*'Method'!$B$8,"")</x:f>
        <x:v>2.6946152013769797</x:v>
      </x:c>
      <x:c r="W864" s="14" t="n">
        <x:f>IF(AND(ISNUMBER(I864),I864&gt;0),LOG10(I864)*'Method'!$B$9,"")</x:f>
        <x:v>2.245486423615056</x:v>
      </x:c>
      <x:c r="X864" s="10" t="str">
        <x:f>IF(ISNUMBER(J864),SUM(G864,I864),"")</x:f>
      </x:c>
      <x:c r="Y864" s="10" t="str">
        <x:f>IF(ISNUMBER(K864),COUNTIFS($K$7:$K$1929,"&gt;"&amp;K864)+1,"")</x:f>
      </x:c>
      <x:c r="Z864" s="9" t="str"/>
      <x:c r="AA864" s="15" t="n">
        <x:v>46108</x:v>
      </x:c>
      <x:c r="AB864" s="9" t="str">
        <x:v>Unknown</x:v>
      </x:c>
    </x:row>
    <x:row r="865" ht="50" customHeight="1">
      <x:c r="A865" s="10" t="n">
        <x:f>IF(ISNUMBER(F865),RANK(F865,$F$7:$F$1929,0),"")</x:f>
        <x:v>735</x:v>
      </x:c>
      <x:c r="B865" s="9" t="str">
        <x:v>Bvlgari</x:v>
      </x:c>
      <x:c r="C865" s="9" t="str">
        <x:v>Bvlgari pour Homme</x:v>
      </x:c>
      <x:c r="D865" s="9" t="str">
        <x:v>Eau de Parfum</x:v>
      </x:c>
      <x:c r="E865" s="11" t="n">
        <x:v>2024</x:v>
      </x:c>
      <x:c r="F865" s="13" t="n">
        <x:v>7.9</x:v>
      </x:c>
      <x:c r="G865" s="10" t="n">
        <x:v>175</x:v>
      </x:c>
      <x:c r="H865" s="12" t="n">
        <x:v>4.38</x:v>
      </x:c>
      <x:c r="I865" s="10" t="n">
        <x:v>524</x:v>
      </x:c>
      <x:c r="J865" s="12" t="n">
        <x:f>IF(AND(M865="URL identity aligns",ISNUMBER(F865),ISNUMBER(H865),G865&gt;0,I865&gt;0,SUM(V865:W865)&gt;0),(F865*V865+((H865-1)/4*10)*W865)/SUM(V865:W865),"")</x:f>
        <x:v>8.145834919929039</x:v>
      </x:c>
      <x:c r="K865" s="12" t="n">
        <x:f>IF(ISNUMBER(J865),(X865*J865+'Method'!$B$10*'Method'!$B$11)/(X865+'Method'!$B$10),"")</x:f>
        <x:v>7.963964719846203</x:v>
      </x:c>
      <x:c r="L865" s="10" t="n">
        <x:f>IF(ISNUMBER(J865),COUNTIFS($J$7:$J$1929,"&gt;"&amp;J865)+1,"")</x:f>
        <x:v>53</x:v>
      </x:c>
      <x:c r="M865" s="9" t="str">
        <x:v>URL identity aligns</x:v>
      </x:c>
      <x:c r="N865" s="9" t="str">
        <x:v>Brand, name tokens and concentration agree in saved URLs</x:v>
      </x:c>
      <x:c r="O865" s="9" t="str">
        <x:v>https://www.parfumo.com/Perfumes/Bvlgari/bvlgari-pour-homme-eau-de-parfum</x:v>
      </x:c>
      <x:c r="P865" s="9" t="str">
        <x:v>https://www.fragrantica.com/perfume/Bvlgari/Pour-Homme-Eau-De-Parfum-92563.html</x:v>
      </x:c>
      <x:c r="Q865" s="9" t="str">
        <x:v>https://media.parfumo.com/perfumes/4f/4f242a-bvlgari-pour-homme-eau-de-parfum-bvlgari_1200.jpg?width=720&amp;aspect_ratio=1:1</x:v>
      </x:c>
      <x:c r="R865" s="9" t="str">
        <x:v>https://fimgs.net/mdimg/perfume-thumbs/375x500.92563.jpg</x:v>
      </x:c>
      <x:c r="S865" s="9" t="str">
        <x:v>Bvlgari pour Homme</x:v>
      </x:c>
      <x:c r="T865" s="11" t="str">
        <x:v>2024</x:v>
      </x:c>
      <x:c r="U865" s="10" t="n">
        <x:v>1528</x:v>
      </x:c>
      <x:c r="V865" s="14" t="n">
        <x:f>IF(AND(ISNUMBER(G865),G865&gt;0),LOG10(G865)*'Method'!$B$8,"")</x:f>
        <x:v>2.691645658423548</x:v>
      </x:c>
      <x:c r="W865" s="14" t="n">
        <x:f>IF(AND(ISNUMBER(I865),I865&gt;0),LOG10(I865)*'Method'!$B$9,"")</x:f>
        <x:v>2.175465029586984</x:v>
      </x:c>
      <x:c r="X865" s="10" t="n">
        <x:f>IF(ISNUMBER(J865),SUM(G865,I865),"")</x:f>
        <x:v>699</x:v>
      </x:c>
      <x:c r="Y865" s="10" t="n">
        <x:f>IF(ISNUMBER(K865),COUNTIFS($K$7:$K$1929,"&gt;"&amp;K865)+1,"")</x:f>
        <x:v>67</x:v>
      </x:c>
      <x:c r="Z865" s="9" t="str"/>
      <x:c r="AA865" s="15" t="n">
        <x:v>46108</x:v>
      </x:c>
      <x:c r="AB865" s="9" t="str">
        <x:v>Unknown</x:v>
      </x:c>
    </x:row>
    <x:row r="866" ht="50" customHeight="1">
      <x:c r="A866" s="10" t="n">
        <x:f>IF(ISNUMBER(F866),RANK(F866,$F$7:$F$1929,0),"")</x:f>
        <x:v>735</x:v>
      </x:c>
      <x:c r="B866" s="9" t="str">
        <x:v>Dolce &amp; Gabbana</x:v>
      </x:c>
      <x:c r="C866" s="9" t="str">
        <x:v>The One for Men</x:v>
      </x:c>
      <x:c r="D866" s="9" t="str">
        <x:v>Parfum</x:v>
      </x:c>
      <x:c r="E866" s="11" t="n">
        <x:v>2025</x:v>
      </x:c>
      <x:c r="F866" s="13" t="n">
        <x:v>7.9</x:v>
      </x:c>
      <x:c r="G866" s="10" t="n">
        <x:v>161</x:v>
      </x:c>
      <x:c r="H866" s="12" t="n">
        <x:v>4.4</x:v>
      </x:c>
      <x:c r="I866" s="10" t="n">
        <x:v>533</x:v>
      </x:c>
      <x:c r="J866" s="12" t="str">
        <x:f>IF(AND(M866="URL identity aligns",ISNUMBER(F866),ISNUMBER(H866),G866&gt;0,I866&gt;0,SUM(V866:W866)&gt;0),(F866*V866+((H866-1)/4*10)*W866)/SUM(V866:W866),"")</x:f>
      </x:c>
      <x:c r="K866" s="12" t="str">
        <x:f>IF(ISNUMBER(J866),(X866*J866+'Method'!$B$10*'Method'!$B$11)/(X866+'Method'!$B$10),"")</x:f>
      </x:c>
      <x:c r="L866" s="10" t="str">
        <x:f>IF(ISNUMBER(J866),COUNTIFS($J$7:$J$1929,"&gt;"&amp;J866)+1,"")</x:f>
      </x:c>
      <x:c r="M866" s="9" t="str">
        <x:v>Review required</x:v>
      </x:c>
      <x:c r="N866" s="9" t="str">
        <x:v>Product, variant, gender or year terms differ between URLs</x:v>
      </x:c>
      <x:c r="O866" s="9" t="str">
        <x:v>https://www.parfumo.com/Perfumes/Dolce_Gabbana/the-one-for-men-parfum</x:v>
      </x:c>
      <x:c r="P866" s="9" t="str">
        <x:v>https://www.fragrantica.com/perfume/Dolce-Gabbana/The-One-Pour-Homme-Parfum-121009.html</x:v>
      </x:c>
      <x:c r="Q866" s="9" t="str">
        <x:v>https://media.parfumo.com/perfumes/2b/2b050b_the-one-for-men-parfum-dolce-gabbana_1200.jpg?width=720&amp;aspect_ratio=1:1</x:v>
      </x:c>
      <x:c r="R866" s="9" t="str">
        <x:v>https://fimgs.net/mdimg/perfume-thumbs/375x500.121009.jpg</x:v>
      </x:c>
      <x:c r="S866" s="9" t="str">
        <x:v>The One for Men</x:v>
      </x:c>
      <x:c r="T866" s="11" t="str">
        <x:v>2025</x:v>
      </x:c>
      <x:c r="U866" s="10" t="n">
        <x:v>641</x:v>
      </x:c>
      <x:c r="V866" s="14" t="n">
        <x:f>IF(AND(ISNUMBER(G866),G866&gt;0),LOG10(G866)*'Method'!$B$8,"")</x:f>
        <x:v>2.64819105123822</x:v>
      </x:c>
      <x:c r="W866" s="14" t="n">
        <x:f>IF(AND(ISNUMBER(I866),I866&gt;0),LOG10(I866)*'Method'!$B$9,"")</x:f>
        <x:v>2.1813817672212563</x:v>
      </x:c>
      <x:c r="X866" s="10" t="str">
        <x:f>IF(ISNUMBER(J866),SUM(G866,I866),"")</x:f>
      </x:c>
      <x:c r="Y866" s="10" t="str">
        <x:f>IF(ISNUMBER(K866),COUNTIFS($K$7:$K$1929,"&gt;"&amp;K866)+1,"")</x:f>
      </x:c>
      <x:c r="Z866" s="9" t="str"/>
      <x:c r="AA866" s="15" t="n">
        <x:v>46108</x:v>
      </x:c>
      <x:c r="AB866" s="9" t="str">
        <x:v>Unknown</x:v>
      </x:c>
    </x:row>
    <x:row r="867" ht="50" customHeight="1">
      <x:c r="A867" s="10" t="n">
        <x:f>IF(ISNUMBER(F867),RANK(F867,$F$7:$F$1929,0),"")</x:f>
        <x:v>735</x:v>
      </x:c>
      <x:c r="B867" s="9" t="str">
        <x:v>Lattafa</x:v>
      </x:c>
      <x:c r="C867" s="9" t="str">
        <x:v>Antique انتيك</x:v>
      </x:c>
      <x:c r="D867" s="9" t="str">
        <x:v>Parfum</x:v>
      </x:c>
      <x:c r="E867" s="11" t="n">
        <x:v>2024</x:v>
      </x:c>
      <x:c r="F867" s="13" t="n">
        <x:v>7.9</x:v>
      </x:c>
      <x:c r="G867" s="10" t="n">
        <x:v>144</x:v>
      </x:c>
      <x:c r="H867" s="12" t="n">
        <x:v>4.25</x:v>
      </x:c>
      <x:c r="I867" s="10" t="n">
        <x:v>306</x:v>
      </x:c>
      <x:c r="J867" s="12" t="str">
        <x:f>IF(AND(M867="URL identity aligns",ISNUMBER(F867),ISNUMBER(H867),G867&gt;0,I867&gt;0,SUM(V867:W867)&gt;0),(F867*V867+((H867-1)/4*10)*W867)/SUM(V867:W867),"")</x:f>
      </x:c>
      <x:c r="K867" s="12" t="str">
        <x:f>IF(ISNUMBER(J867),(X867*J867+'Method'!$B$10*'Method'!$B$11)/(X867+'Method'!$B$10),"")</x:f>
      </x:c>
      <x:c r="L867" s="10" t="str">
        <x:f>IF(ISNUMBER(J867),COUNTIFS($J$7:$J$1929,"&gt;"&amp;J867)+1,"")</x:f>
      </x:c>
      <x:c r="M867" s="9" t="str">
        <x:v>Review required</x:v>
      </x:c>
      <x:c r="N867" s="9" t="str">
        <x:v>Brand differs between product URLs; Product, variant, gender or year terms differ between URLs; Concentration not explicit on both saved identities</x:v>
      </x:c>
      <x:c r="O867" s="9" t="str">
        <x:v>https://www.parfumo.com/Perfumes/Lattafa/antique</x:v>
      </x:c>
      <x:c r="P867" s="9" t="str">
        <x:v>https://www.fragrantica.com/perfume/Lattafa-Perfumes/Niche-Emarati-Antique-100143.html</x:v>
      </x:c>
      <x:c r="Q867" s="9" t="str">
        <x:v>https://media.parfumo.com/perfumes/fe/fed581-antique-lattafa_1200.jpg?width=720&amp;aspect_ratio=1:1</x:v>
      </x:c>
      <x:c r="R867" s="9" t="str">
        <x:v>https://fimgs.net/mdimg/perfume-thumbs/375x500.100143.jpg</x:v>
      </x:c>
      <x:c r="S867" s="9" t="str">
        <x:v>Antique انتيك</x:v>
      </x:c>
      <x:c r="T867" s="11" t="str">
        <x:v>2024</x:v>
      </x:c>
      <x:c r="U867" s="10" t="n">
        <x:v>1455</x:v>
      </x:c>
      <x:c r="V867" s="14" t="n">
        <x:f>IF(AND(ISNUMBER(G867),G867&gt;0),LOG10(G867)*'Method'!$B$8,"")</x:f>
        <x:v>2.5900349905143</x:v>
      </x:c>
      <x:c r="W867" s="14" t="n">
        <x:f>IF(AND(ISNUMBER(I867),I867&gt;0),LOG10(I867)*'Method'!$B$9,"")</x:f>
        <x:v>1.9885771411852642</x:v>
      </x:c>
      <x:c r="X867" s="10" t="str">
        <x:f>IF(ISNUMBER(J867),SUM(G867,I867),"")</x:f>
      </x:c>
      <x:c r="Y867" s="10" t="str">
        <x:f>IF(ISNUMBER(K867),COUNTIFS($K$7:$K$1929,"&gt;"&amp;K867)+1,"")</x:f>
      </x:c>
      <x:c r="Z867" s="9" t="str"/>
      <x:c r="AA867" s="15" t="n">
        <x:v>46108</x:v>
      </x:c>
      <x:c r="AB867" s="9" t="str">
        <x:v>Unknown</x:v>
      </x:c>
    </x:row>
    <x:row r="868" ht="50" customHeight="1">
      <x:c r="A868" s="10" t="n">
        <x:f>IF(ISNUMBER(F868),RANK(F868,$F$7:$F$1929,0),"")</x:f>
        <x:v>735</x:v>
      </x:c>
      <x:c r="B868" s="9" t="str">
        <x:v>Kenzo</x:v>
      </x:c>
      <x:c r="C868" s="9" t="str">
        <x:v>Homme Indigo</x:v>
      </x:c>
      <x:c r="D868" s="9" t="str">
        <x:v>Not recorded</x:v>
      </x:c>
      <x:c r="E868" s="11" t="n">
        <x:v>2025</x:v>
      </x:c>
      <x:c r="F868" s="13" t="n">
        <x:v>7.9</x:v>
      </x:c>
      <x:c r="G868" s="10" t="n">
        <x:v>139</x:v>
      </x:c>
      <x:c r="H868" s="12" t="n">
        <x:v>3.94</x:v>
      </x:c>
      <x:c r="I868" s="10" t="n">
        <x:v>580</x:v>
      </x:c>
      <x:c r="J868" s="12" t="str">
        <x:f>IF(AND(M868="URL identity aligns",ISNUMBER(F868),ISNUMBER(H868),G868&gt;0,I868&gt;0,SUM(V868:W868)&gt;0),(F868*V868+((H868-1)/4*10)*W868)/SUM(V868:W868),"")</x:f>
      </x:c>
      <x:c r="K868" s="12" t="str">
        <x:f>IF(ISNUMBER(J868),(X868*J868+'Method'!$B$10*'Method'!$B$11)/(X868+'Method'!$B$10),"")</x:f>
      </x:c>
      <x:c r="L868" s="10" t="str">
        <x:f>IF(ISNUMBER(J868),COUNTIFS($J$7:$J$1929,"&gt;"&amp;J868)+1,"")</x:f>
      </x:c>
      <x:c r="M868" s="9" t="str">
        <x:v>Review required</x:v>
      </x:c>
      <x:c r="N868" s="9" t="str">
        <x:v>Concentration not explicit on both saved identities</x:v>
      </x:c>
      <x:c r="O868" s="9" t="str">
        <x:v>https://www.parfumo.com/Perfumes/Kenzo/kenzo-homme-indigo</x:v>
      </x:c>
      <x:c r="P868" s="9" t="str">
        <x:v>https://www.fragrantica.com/perfume/Kenzo/Kenzo-Homme-Indigo-101284.html</x:v>
      </x:c>
      <x:c r="Q868" s="9" t="str">
        <x:v>https://media.parfumo.com/perfumes/0c/0c4e2f-kenzo-homme-indigo-kenzo_1200.jpg?width=720&amp;aspect_ratio=1:1</x:v>
      </x:c>
      <x:c r="R868" s="9" t="str">
        <x:v>https://fimgs.net/mdimg/perfume-thumbs/375x500.101284.jpg</x:v>
      </x:c>
      <x:c r="S868" s="9" t="str">
        <x:v>Homme Indigo</x:v>
      </x:c>
      <x:c r="T868" s="11" t="str">
        <x:v>2025</x:v>
      </x:c>
      <x:c r="U868" s="10" t="n">
        <x:v>1036</x:v>
      </x:c>
      <x:c r="V868" s="14" t="n">
        <x:f>IF(AND(ISNUMBER(G868),G868&gt;0),LOG10(G868)*'Method'!$B$8,"")</x:f>
        <x:v>2.571617760304908</x:v>
      </x:c>
      <x:c r="W868" s="14" t="n">
        <x:f>IF(AND(ISNUMBER(I868),I868&gt;0),LOG10(I868)*'Method'!$B$9,"")</x:f>
        <x:v>2.210742394850352</x:v>
      </x:c>
      <x:c r="X868" s="10" t="str">
        <x:f>IF(ISNUMBER(J868),SUM(G868,I868),"")</x:f>
      </x:c>
      <x:c r="Y868" s="10" t="str">
        <x:f>IF(ISNUMBER(K868),COUNTIFS($K$7:$K$1929,"&gt;"&amp;K868)+1,"")</x:f>
      </x:c>
      <x:c r="Z868" s="9" t="str"/>
      <x:c r="AA868" s="15" t="n">
        <x:v>46108</x:v>
      </x:c>
      <x:c r="AB868" s="9" t="str">
        <x:v>Unknown</x:v>
      </x:c>
    </x:row>
    <x:row r="869" ht="50" customHeight="1">
      <x:c r="A869" s="10" t="n">
        <x:f>IF(ISNUMBER(F869),RANK(F869,$F$7:$F$1929,0),"")</x:f>
        <x:v>735</x:v>
      </x:c>
      <x:c r="B869" s="9" t="str">
        <x:v>Ralph Lauren</x:v>
      </x:c>
      <x:c r="C869" s="9" t="str">
        <x:v>Ralph's Club Elixir</x:v>
      </x:c>
      <x:c r="D869" s="9" t="str">
        <x:v>Elixir</x:v>
      </x:c>
      <x:c r="E869" s="11" t="n">
        <x:v>2023</x:v>
      </x:c>
      <x:c r="F869" s="13" t="n">
        <x:v>7.9</x:v>
      </x:c>
      <x:c r="G869" s="10" t="n">
        <x:v>138</x:v>
      </x:c>
      <x:c r="H869" s="12" t="n">
        <x:v>4.36</x:v>
      </x:c>
      <x:c r="I869" s="10" t="n">
        <x:v>793</x:v>
      </x:c>
      <x:c r="J869" s="12" t="str">
        <x:f>IF(AND(M869="URL identity aligns",ISNUMBER(F869),ISNUMBER(H869),G869&gt;0,I869&gt;0,SUM(V869:W869)&gt;0),(F869*V869+((H869-1)/4*10)*W869)/SUM(V869:W869),"")</x:f>
      </x:c>
      <x:c r="K869" s="12" t="str">
        <x:f>IF(ISNUMBER(J869),(X869*J869+'Method'!$B$10*'Method'!$B$11)/(X869+'Method'!$B$10),"")</x:f>
      </x:c>
      <x:c r="L869" s="10" t="str">
        <x:f>IF(ISNUMBER(J869),COUNTIFS($J$7:$J$1929,"&gt;"&amp;J869)+1,"")</x:f>
      </x:c>
      <x:c r="M869" s="9" t="str">
        <x:v>Review required</x:v>
      </x:c>
      <x:c r="N869" s="9" t="str">
        <x:v>Concentration not explicit on both saved identities</x:v>
      </x:c>
      <x:c r="O869" s="9" t="str">
        <x:v>https://www.parfumo.com/Perfumes/Ralph_Lauren/ralph-s-club-elixir</x:v>
      </x:c>
      <x:c r="P869" s="9" t="str">
        <x:v>https://www.fragrantica.com/perfume/Ralph-Lauren/Ralph-s-Club-Elixir-84032.html</x:v>
      </x:c>
      <x:c r="Q869" s="9" t="str">
        <x:v>https://media.parfumo.com/perfumes/66/669d88-ralph-s-club-elixir-ralph-lauren_1200.jpg?width=720&amp;aspect_ratio=1:1</x:v>
      </x:c>
      <x:c r="R869" s="9" t="str">
        <x:v>https://fimgs.net/mdimg/perfume-thumbs/375x500.84032.jpg</x:v>
      </x:c>
      <x:c r="S869" s="9" t="str">
        <x:v>Ralph's Club Elixir</x:v>
      </x:c>
      <x:c r="T869" s="11" t="str">
        <x:v>2023</x:v>
      </x:c>
      <x:c r="U869" s="10" t="n">
        <x:v>775</x:v>
      </x:c>
      <x:c r="V869" s="14" t="n">
        <x:f>IF(AND(ISNUMBER(G869),G869&gt;0),LOG10(G869)*'Method'!$B$8,"")</x:f>
        <x:v>2.567854903681488</x:v>
      </x:c>
      <x:c r="W869" s="14" t="n">
        <x:f>IF(AND(ISNUMBER(I869),I869&gt;0),LOG10(I869)*'Method'!$B$9,"")</x:f>
        <x:v>2.3194185498540802</x:v>
      </x:c>
      <x:c r="X869" s="10" t="str">
        <x:f>IF(ISNUMBER(J869),SUM(G869,I869),"")</x:f>
      </x:c>
      <x:c r="Y869" s="10" t="str">
        <x:f>IF(ISNUMBER(K869),COUNTIFS($K$7:$K$1929,"&gt;"&amp;K869)+1,"")</x:f>
      </x:c>
      <x:c r="Z869" s="9" t="str"/>
      <x:c r="AA869" s="15" t="n">
        <x:v>46108</x:v>
      </x:c>
      <x:c r="AB869" s="9" t="str">
        <x:v>Unknown</x:v>
      </x:c>
    </x:row>
    <x:row r="870" ht="50" customHeight="1">
      <x:c r="A870" s="10" t="n">
        <x:f>IF(ISNUMBER(F870),RANK(F870,$F$7:$F$1929,0),"")</x:f>
        <x:v>735</x:v>
      </x:c>
      <x:c r="B870" s="9" t="str">
        <x:v>Giorgio Armani</x:v>
      </x:c>
      <x:c r="C870" s="9" t="str">
        <x:v>Acqua di Giò Profondo</x:v>
      </x:c>
      <x:c r="D870" s="9" t="str">
        <x:v>Eau de Toilette</x:v>
      </x:c>
      <x:c r="E870" s="11" t="n">
        <x:v>2025</x:v>
      </x:c>
      <x:c r="F870" s="13" t="n">
        <x:v>7.9</x:v>
      </x:c>
      <x:c r="G870" s="10" t="n">
        <x:v>134</x:v>
      </x:c>
      <x:c r="H870" s="12" t="n">
        <x:v>3.91</x:v>
      </x:c>
      <x:c r="I870" s="10" t="n">
        <x:v>424</x:v>
      </x:c>
      <x:c r="J870" s="12" t="n">
        <x:f>IF(AND(M870="URL identity aligns",ISNUMBER(F870),ISNUMBER(H870),G870&gt;0,I870&gt;0,SUM(V870:W870)&gt;0),(F870*V870+((H870-1)/4*10)*W870)/SUM(V870:W870),"")</x:f>
        <x:v>7.617755731613682</x:v>
      </x:c>
      <x:c r="K870" s="12" t="n">
        <x:f>IF(ISNUMBER(J870),(X870*J870+'Method'!$B$10*'Method'!$B$11)/(X870+'Method'!$B$10),"")</x:f>
        <x:v>7.843183465965493</x:v>
      </x:c>
      <x:c r="L870" s="10" t="n">
        <x:f>IF(ISNUMBER(J870),COUNTIFS($J$7:$J$1929,"&gt;"&amp;J870)+1,"")</x:f>
        <x:v>119</x:v>
      </x:c>
      <x:c r="M870" s="9" t="str">
        <x:v>URL identity aligns</x:v>
      </x:c>
      <x:c r="N870" s="9" t="str">
        <x:v>Brand, name tokens and concentration agree in saved URLs</x:v>
      </x:c>
      <x:c r="O870" s="9" t="str">
        <x:v>https://www.parfumo.com/Perfumes/Giorgio_Armani/acqua-di-gio-profondo-eau-de-toilette</x:v>
      </x:c>
      <x:c r="P870" s="9" t="str">
        <x:v>https://www.fragrantica.com/perfume/Giorgio-Armani/Acqua-di-Gio-Profondo-Eau-de-Toilette-106317.html</x:v>
      </x:c>
      <x:c r="Q870" s="9" t="str">
        <x:v>https://media.parfumo.com/perfumes/a8/a8f38a_acqua-di-gio-profondo-eau-de-toilette-giorgio-armani_1200.jpg?width=720&amp;aspect_ratio=1:1</x:v>
      </x:c>
      <x:c r="R870" s="9" t="str">
        <x:v>https://fimgs.net/mdimg/perfume-thumbs/375x500.106317.jpg</x:v>
      </x:c>
      <x:c r="S870" s="9" t="str">
        <x:v>Acqua di Giò Profondo</x:v>
      </x:c>
      <x:c r="T870" s="11" t="str">
        <x:v>2025</x:v>
      </x:c>
      <x:c r="U870" s="10" t="n">
        <x:v>52</x:v>
      </x:c>
      <x:c r="V870" s="14" t="n">
        <x:f>IF(AND(ISNUMBER(G870),G870&gt;0),LOG10(G870)*'Method'!$B$8,"")</x:f>
        <x:v>2.552525758037772</x:v>
      </x:c>
      <x:c r="W870" s="14" t="n">
        <x:f>IF(AND(ISNUMBER(I870),I870&gt;0),LOG10(I870)*'Method'!$B$9,"")</x:f>
        <x:v>2.101892685274184</x:v>
      </x:c>
      <x:c r="X870" s="10" t="n">
        <x:f>IF(ISNUMBER(J870),SUM(G870,I870),"")</x:f>
        <x:v>558</x:v>
      </x:c>
      <x:c r="Y870" s="10" t="n">
        <x:f>IF(ISNUMBER(K870),COUNTIFS($K$7:$K$1929,"&gt;"&amp;K870)+1,"")</x:f>
        <x:v>110</x:v>
      </x:c>
      <x:c r="Z870" s="9" t="str"/>
      <x:c r="AA870" s="15" t="n">
        <x:v>46108</x:v>
      </x:c>
      <x:c r="AB870" s="9" t="str">
        <x:v>Unknown</x:v>
      </x:c>
    </x:row>
    <x:row r="871" ht="50" customHeight="1">
      <x:c r="A871" s="10" t="n">
        <x:f>IF(ISNUMBER(F871),RANK(F871,$F$7:$F$1929,0),"")</x:f>
        <x:v>735</x:v>
      </x:c>
      <x:c r="B871" s="9" t="str">
        <x:v>Lattafa</x:v>
      </x:c>
      <x:c r="C871" s="9" t="str">
        <x:v>Musamam Black Intense</x:v>
      </x:c>
      <x:c r="D871" s="9" t="str">
        <x:v>Intense</x:v>
      </x:c>
      <x:c r="E871" s="11" t="n">
        <x:v>2025</x:v>
      </x:c>
      <x:c r="F871" s="13" t="n">
        <x:v>7.9</x:v>
      </x:c>
      <x:c r="G871" s="10" t="n">
        <x:v>128</x:v>
      </x:c>
      <x:c r="H871" s="12" t="n">
        <x:v>4.35</x:v>
      </x:c>
      <x:c r="I871" s="10" t="n">
        <x:v>475</x:v>
      </x:c>
      <x:c r="J871" s="12" t="str">
        <x:f>IF(AND(M871="URL identity aligns",ISNUMBER(F871),ISNUMBER(H871),G871&gt;0,I871&gt;0,SUM(V871:W871)&gt;0),(F871*V871+((H871-1)/4*10)*W871)/SUM(V871:W871),"")</x:f>
      </x:c>
      <x:c r="K871" s="12" t="str">
        <x:f>IF(ISNUMBER(J871),(X871*J871+'Method'!$B$10*'Method'!$B$11)/(X871+'Method'!$B$10),"")</x:f>
      </x:c>
      <x:c r="L871" s="10" t="str">
        <x:f>IF(ISNUMBER(J871),COUNTIFS($J$7:$J$1929,"&gt;"&amp;J871)+1,"")</x:f>
      </x:c>
      <x:c r="M871" s="9" t="str">
        <x:v>Review required</x:v>
      </x:c>
      <x:c r="N871" s="9" t="str">
        <x:v>Brand differs between product URLs; Concentration not explicit on both saved identities</x:v>
      </x:c>
      <x:c r="O871" s="9" t="str">
        <x:v>https://www.parfumo.com/Perfumes/Lattafa/musamam-black-intense</x:v>
      </x:c>
      <x:c r="P871" s="9" t="str">
        <x:v>https://www.fragrantica.com/perfume/Lattafa-Perfumes/Musamam-Black-Intense-119987.html</x:v>
      </x:c>
      <x:c r="Q871" s="9" t="str">
        <x:v>https://media.parfumo.com/perfumes/82/82f978_musamam-black-intense-lattafa_1200.jpg?width=720&amp;aspect_ratio=1:1</x:v>
      </x:c>
      <x:c r="R871" s="9" t="str">
        <x:v>https://fimgs.net/mdimg/perfume-thumbs/375x500.119987.jpg</x:v>
      </x:c>
      <x:c r="S871" s="9" t="str">
        <x:v>Musamam Black Intense</x:v>
      </x:c>
      <x:c r="T871" s="11" t="str">
        <x:v>2025</x:v>
      </x:c>
      <x:c r="U871" s="10" t="n">
        <x:v>1620</x:v>
      </x:c>
      <x:c r="V871" s="14" t="n">
        <x:f>IF(AND(ISNUMBER(G871),G871&gt;0),LOG10(G871)*'Method'!$B$8,"")</x:f>
        <x:v>2.528651963577444</x:v>
      </x:c>
      <x:c r="W871" s="14" t="n">
        <x:f>IF(AND(ISNUMBER(I871),I871&gt;0),LOG10(I871)*'Method'!$B$9,"")</x:f>
        <x:v>2.141354887699896</x:v>
      </x:c>
      <x:c r="X871" s="10" t="str">
        <x:f>IF(ISNUMBER(J871),SUM(G871,I871),"")</x:f>
      </x:c>
      <x:c r="Y871" s="10" t="str">
        <x:f>IF(ISNUMBER(K871),COUNTIFS($K$7:$K$1929,"&gt;"&amp;K871)+1,"")</x:f>
      </x:c>
      <x:c r="Z871" s="9" t="str"/>
      <x:c r="AA871" s="15" t="n">
        <x:v>46108</x:v>
      </x:c>
      <x:c r="AB871" s="9" t="str">
        <x:v>Unknown</x:v>
      </x:c>
    </x:row>
    <x:row r="872" ht="50" customHeight="1">
      <x:c r="A872" s="10" t="n">
        <x:f>IF(ISNUMBER(F872),RANK(F872,$F$7:$F$1929,0),"")</x:f>
        <x:v>735</x:v>
      </x:c>
      <x:c r="B872" s="9" t="str">
        <x:v>Yves Saint Laurent</x:v>
      </x:c>
      <x:c r="C872" s="9" t="str">
        <x:v>Cuir</x:v>
      </x:c>
      <x:c r="D872" s="9" t="str">
        <x:v>Not recorded</x:v>
      </x:c>
      <x:c r="E872" s="11" t="n">
        <x:v>2023</x:v>
      </x:c>
      <x:c r="F872" s="13" t="n">
        <x:v>7.9</x:v>
      </x:c>
      <x:c r="G872" s="10" t="n">
        <x:v>127</x:v>
      </x:c>
      <x:c r="H872" s="12" t="n">
        <x:v>3.99</x:v>
      </x:c>
      <x:c r="I872" s="10" t="n">
        <x:v>293</x:v>
      </x:c>
      <x:c r="J872" s="12" t="str">
        <x:f>IF(AND(M872="URL identity aligns",ISNUMBER(F872),ISNUMBER(H872),G872&gt;0,I872&gt;0,SUM(V872:W872)&gt;0),(F872*V872+((H872-1)/4*10)*W872)/SUM(V872:W872),"")</x:f>
      </x:c>
      <x:c r="K872" s="12" t="str">
        <x:f>IF(ISNUMBER(J872),(X872*J872+'Method'!$B$10*'Method'!$B$11)/(X872+'Method'!$B$10),"")</x:f>
      </x:c>
      <x:c r="L872" s="10" t="str">
        <x:f>IF(ISNUMBER(J872),COUNTIFS($J$7:$J$1929,"&gt;"&amp;J872)+1,"")</x:f>
      </x:c>
      <x:c r="M872" s="9" t="str">
        <x:v>Review required</x:v>
      </x:c>
      <x:c r="N872" s="9" t="str">
        <x:v>Concentration not explicit on both saved identities</x:v>
      </x:c>
      <x:c r="O872" s="9" t="str">
        <x:v>https://www.parfumo.com/Perfumes/Yves_Saint_Laurent/cuir-2023</x:v>
      </x:c>
      <x:c r="P872" s="9" t="str">
        <x:v>https://www.fragrantica.com/perfume/Yves-Saint-Laurent/Cuir-2023-80344.html</x:v>
      </x:c>
      <x:c r="Q872" s="9" t="str">
        <x:v>https://media.parfumo.com/perfumes/d0/d08132-le-vestiaire-cuir-2023-yves-saint-laurent_1200.jpg?width=720&amp;aspect_ratio=1:1</x:v>
      </x:c>
      <x:c r="R872" s="9" t="str">
        <x:v>https://fimgs.net/mdimg/perfume-thumbs/375x500.80344.jpg</x:v>
      </x:c>
      <x:c r="S872" s="9" t="str">
        <x:v>Cuir</x:v>
      </x:c>
      <x:c r="T872" s="11" t="str">
        <x:v>2023</x:v>
      </x:c>
      <x:c r="U872" s="10" t="n">
        <x:v>1464</x:v>
      </x:c>
      <x:c r="V872" s="14" t="n">
        <x:f>IF(AND(ISNUMBER(G872),G872&gt;0),LOG10(G872)*'Method'!$B$8,"")</x:f>
        <x:v>2.5245644651471517</x:v>
      </x:c>
      <x:c r="W872" s="14" t="n">
        <x:f>IF(AND(ISNUMBER(I872),I872&gt;0),LOG10(I872)*'Method'!$B$9,"")</x:f>
        <x:v>1.973494096283288</x:v>
      </x:c>
      <x:c r="X872" s="10" t="str">
        <x:f>IF(ISNUMBER(J872),SUM(G872,I872),"")</x:f>
      </x:c>
      <x:c r="Y872" s="10" t="str">
        <x:f>IF(ISNUMBER(K872),COUNTIFS($K$7:$K$1929,"&gt;"&amp;K872)+1,"")</x:f>
      </x:c>
      <x:c r="Z872" s="9" t="str"/>
      <x:c r="AA872" s="15" t="n">
        <x:v>46108</x:v>
      </x:c>
      <x:c r="AB872" s="9" t="str">
        <x:v>Unknown</x:v>
      </x:c>
    </x:row>
    <x:row r="873" ht="50" customHeight="1">
      <x:c r="A873" s="10" t="n">
        <x:f>IF(ISNUMBER(F873),RANK(F873,$F$7:$F$1929,0),"")</x:f>
        <x:v>735</x:v>
      </x:c>
      <x:c r="B873" s="9" t="str">
        <x:v>Prada</x:v>
      </x:c>
      <x:c r="C873" s="9" t="str">
        <x:v>Infusion de Gingembre</x:v>
      </x:c>
      <x:c r="D873" s="9" t="str">
        <x:v>Not recorded</x:v>
      </x:c>
      <x:c r="E873" s="11" t="n">
        <x:v>2024</x:v>
      </x:c>
      <x:c r="F873" s="13" t="n">
        <x:v>7.9</x:v>
      </x:c>
      <x:c r="G873" s="10" t="n">
        <x:v>126</x:v>
      </x:c>
      <x:c r="H873" s="12" t="n">
        <x:v>4.13</x:v>
      </x:c>
      <x:c r="I873" s="10" t="n">
        <x:v>423</x:v>
      </x:c>
      <x:c r="J873" s="12" t="str">
        <x:f>IF(AND(M873="URL identity aligns",ISNUMBER(F873),ISNUMBER(H873),G873&gt;0,I873&gt;0,SUM(V873:W873)&gt;0),(F873*V873+((H873-1)/4*10)*W873)/SUM(V873:W873),"")</x:f>
      </x:c>
      <x:c r="K873" s="12" t="str">
        <x:f>IF(ISNUMBER(J873),(X873*J873+'Method'!$B$10*'Method'!$B$11)/(X873+'Method'!$B$10),"")</x:f>
      </x:c>
      <x:c r="L873" s="10" t="str">
        <x:f>IF(ISNUMBER(J873),COUNTIFS($J$7:$J$1929,"&gt;"&amp;J873)+1,"")</x:f>
      </x:c>
      <x:c r="M873" s="9" t="str">
        <x:v>Review required</x:v>
      </x:c>
      <x:c r="N873" s="9" t="str">
        <x:v>Concentration not explicit on both saved identities</x:v>
      </x:c>
      <x:c r="O873" s="9" t="str">
        <x:v>https://www.parfumo.com/Perfumes/Prada/infusion-de-gingembre</x:v>
      </x:c>
      <x:c r="P873" s="9" t="str">
        <x:v>https://www.fragrantica.com/perfume/Prada/Infusion-de-Gingembre-90482.html</x:v>
      </x:c>
      <x:c r="Q873" s="9" t="str">
        <x:v>https://media.parfumo.com/perfumes/23/232ff7-infusion-de-gingembre-prada_1200.jpg?width=720&amp;aspect_ratio=1:1</x:v>
      </x:c>
      <x:c r="R873" s="9" t="str">
        <x:v>https://fimgs.net/mdimg/perfume-thumbs/375x500.90482.jpg</x:v>
      </x:c>
      <x:c r="S873" s="9" t="str">
        <x:v>Infusion de Gingembre</x:v>
      </x:c>
      <x:c r="T873" s="11" t="str">
        <x:v>2024</x:v>
      </x:c>
      <x:c r="U873" s="10" t="n">
        <x:v>857</x:v>
      </x:c>
      <x:c r="V873" s="14" t="n">
        <x:f>IF(AND(ISNUMBER(G873),G873&gt;0),LOG10(G873)*'Method'!$B$8,"")</x:f>
        <x:v>2.520444654141072</x:v>
      </x:c>
      <x:c r="W873" s="14" t="n">
        <x:f>IF(AND(ISNUMBER(I873),I873&gt;0),LOG10(I873)*'Method'!$B$9,"")</x:f>
        <x:v>2.101072293900032</x:v>
      </x:c>
      <x:c r="X873" s="10" t="str">
        <x:f>IF(ISNUMBER(J873),SUM(G873,I873),"")</x:f>
      </x:c>
      <x:c r="Y873" s="10" t="str">
        <x:f>IF(ISNUMBER(K873),COUNTIFS($K$7:$K$1929,"&gt;"&amp;K873)+1,"")</x:f>
      </x:c>
      <x:c r="Z873" s="9" t="str"/>
      <x:c r="AA873" s="15" t="n">
        <x:v>46108</x:v>
      </x:c>
      <x:c r="AB873" s="9" t="str">
        <x:v>Unknown</x:v>
      </x:c>
    </x:row>
    <x:row r="874" ht="50" customHeight="1">
      <x:c r="A874" s="10" t="n">
        <x:f>IF(ISNUMBER(F874),RANK(F874,$F$7:$F$1929,0),"")</x:f>
        <x:v>735</x:v>
      </x:c>
      <x:c r="B874" s="9" t="str">
        <x:v>Amouage</x:v>
      </x:c>
      <x:c r="C874" s="9" t="str">
        <x:v>Sequence</x:v>
      </x:c>
      <x:c r="D874" s="9" t="str">
        <x:v>Not recorded</x:v>
      </x:c>
      <x:c r="E874" s="11" t="n">
        <x:v>2025</x:v>
      </x:c>
      <x:c r="F874" s="13" t="n">
        <x:v>7.9</x:v>
      </x:c>
      <x:c r="G874" s="10" t="n">
        <x:v>123</x:v>
      </x:c>
      <x:c r="H874" s="12" t="n">
        <x:v>3.98</x:v>
      </x:c>
      <x:c r="I874" s="10" t="n">
        <x:v>130</x:v>
      </x:c>
      <x:c r="J874" s="12" t="str">
        <x:f>IF(AND(M874="URL identity aligns",ISNUMBER(F874),ISNUMBER(H874),G874&gt;0,I874&gt;0,SUM(V874:W874)&gt;0),(F874*V874+((H874-1)/4*10)*W874)/SUM(V874:W874),"")</x:f>
      </x:c>
      <x:c r="K874" s="12" t="str">
        <x:f>IF(ISNUMBER(J874),(X874*J874+'Method'!$B$10*'Method'!$B$11)/(X874+'Method'!$B$10),"")</x:f>
      </x:c>
      <x:c r="L874" s="10" t="str">
        <x:f>IF(ISNUMBER(J874),COUNTIFS($J$7:$J$1929,"&gt;"&amp;J874)+1,"")</x:f>
      </x:c>
      <x:c r="M874" s="9" t="str">
        <x:v>Review required</x:v>
      </x:c>
      <x:c r="N874" s="9" t="str">
        <x:v>Concentration not explicit on both saved identities</x:v>
      </x:c>
      <x:c r="O874" s="9" t="str">
        <x:v>https://www.parfumo.com/Perfumes/Amouage/sequence</x:v>
      </x:c>
      <x:c r="P874" s="9" t="str">
        <x:v>https://www.fragrantica.com/perfume/Amouage/Sequence-121884.html</x:v>
      </x:c>
      <x:c r="Q874" s="9" t="str">
        <x:v>https://media.parfumo.com/perfumes/7c/7c43e5_sequence-amouage_1200.jpg?width=720&amp;aspect_ratio=1:1</x:v>
      </x:c>
      <x:c r="R874" s="9" t="str">
        <x:v>https://fimgs.net/mdimg/perfume-thumbs/375x500.121884.jpg</x:v>
      </x:c>
      <x:c r="S874" s="9" t="str">
        <x:v>Sequence</x:v>
      </x:c>
      <x:c r="T874" s="11" t="str">
        <x:v>2025</x:v>
      </x:c>
      <x:c r="U874" s="10" t="n">
        <x:v>175</x:v>
      </x:c>
      <x:c r="V874" s="14" t="n">
        <x:f>IF(AND(ISNUMBER(G874),G874&gt;0),LOG10(G874)*'Method'!$B$8,"")</x:f>
        <x:v>2.5078861337272795</x:v>
      </x:c>
      <x:c r="W874" s="14" t="n">
        <x:f>IF(AND(ISNUMBER(I874),I874&gt;0),LOG10(I874)*'Method'!$B$9,"")</x:f>
        <x:v>1.6911546818454721</x:v>
      </x:c>
      <x:c r="X874" s="10" t="str">
        <x:f>IF(ISNUMBER(J874),SUM(G874,I874),"")</x:f>
      </x:c>
      <x:c r="Y874" s="10" t="str">
        <x:f>IF(ISNUMBER(K874),COUNTIFS($K$7:$K$1929,"&gt;"&amp;K874)+1,"")</x:f>
      </x:c>
      <x:c r="Z874" s="9" t="str"/>
      <x:c r="AA874" s="15" t="n">
        <x:v>46108</x:v>
      </x:c>
      <x:c r="AB874" s="9" t="str">
        <x:v>Unknown</x:v>
      </x:c>
    </x:row>
    <x:row r="875" ht="50" customHeight="1">
      <x:c r="A875" s="10" t="n">
        <x:f>IF(ISNUMBER(F875),RANK(F875,$F$7:$F$1929,0),"")</x:f>
        <x:v>735</x:v>
      </x:c>
      <x:c r="B875" s="9" t="str">
        <x:v>Mind Games</x:v>
      </x:c>
      <x:c r="C875" s="9" t="str">
        <x:v>Prodigy</x:v>
      </x:c>
      <x:c r="D875" s="9" t="str">
        <x:v>Not recorded</x:v>
      </x:c>
      <x:c r="E875" s="11" t="n">
        <x:v>2024</x:v>
      </x:c>
      <x:c r="F875" s="13" t="n">
        <x:v>7.9</x:v>
      </x:c>
      <x:c r="G875" s="10" t="n">
        <x:v>114</x:v>
      </x:c>
      <x:c r="H875" s="12" t="n">
        <x:v>4.19</x:v>
      </x:c>
      <x:c r="I875" s="10" t="n">
        <x:v>319</x:v>
      </x:c>
      <x:c r="J875" s="12" t="str">
        <x:f>IF(AND(M875="URL identity aligns",ISNUMBER(F875),ISNUMBER(H875),G875&gt;0,I875&gt;0,SUM(V875:W875)&gt;0),(F875*V875+((H875-1)/4*10)*W875)/SUM(V875:W875),"")</x:f>
      </x:c>
      <x:c r="K875" s="12" t="str">
        <x:f>IF(ISNUMBER(J875),(X875*J875+'Method'!$B$10*'Method'!$B$11)/(X875+'Method'!$B$10),"")</x:f>
      </x:c>
      <x:c r="L875" s="10" t="str">
        <x:f>IF(ISNUMBER(J875),COUNTIFS($J$7:$J$1929,"&gt;"&amp;J875)+1,"")</x:f>
      </x:c>
      <x:c r="M875" s="9" t="str">
        <x:v>Review required</x:v>
      </x:c>
      <x:c r="N875" s="9" t="str">
        <x:v>Concentration not explicit on both saved identities</x:v>
      </x:c>
      <x:c r="O875" s="9" t="str">
        <x:v>https://www.parfumo.com/Perfumes/mind-games/prodigy</x:v>
      </x:c>
      <x:c r="P875" s="9" t="str">
        <x:v>https://www.fragrantica.com/perfume/Mind-Games/Prodigy-101192.html</x:v>
      </x:c>
      <x:c r="Q875" s="9" t="str">
        <x:v>https://media.parfumo.com/perfumes/f9/f94a06-prodigy-mind-games_1200.jpg?width=720&amp;aspect_ratio=1:1</x:v>
      </x:c>
      <x:c r="R875" s="9" t="str">
        <x:v>https://fimgs.net/mdimg/perfume-thumbs/375x500.101192.jpg</x:v>
      </x:c>
      <x:c r="S875" s="9" t="str">
        <x:v>Prodigy</x:v>
      </x:c>
      <x:c r="T875" s="11" t="str">
        <x:v>2024</x:v>
      </x:c>
      <x:c r="U875" s="10" t="n">
        <x:v>1752</x:v>
      </x:c>
      <x:c r="V875" s="14" t="n">
        <x:f>IF(AND(ISNUMBER(G875),G875&gt;0),LOG10(G875)*'Method'!$B$8,"")</x:f>
        <x:v>2.468285821603764</x:v>
      </x:c>
      <x:c r="W875" s="14" t="n">
        <x:f>IF(AND(ISNUMBER(I875),I875&gt;0),LOG10(I875)*'Method'!$B$9,"")</x:f>
        <x:v>2.0030325464457444</x:v>
      </x:c>
      <x:c r="X875" s="10" t="str">
        <x:f>IF(ISNUMBER(J875),SUM(G875,I875),"")</x:f>
      </x:c>
      <x:c r="Y875" s="10" t="str">
        <x:f>IF(ISNUMBER(K875),COUNTIFS($K$7:$K$1929,"&gt;"&amp;K875)+1,"")</x:f>
      </x:c>
      <x:c r="Z875" s="9" t="str"/>
      <x:c r="AA875" s="15" t="n">
        <x:v>46108</x:v>
      </x:c>
      <x:c r="AB875" s="9" t="str">
        <x:v>Unknown</x:v>
      </x:c>
    </x:row>
    <x:row r="876" ht="50" customHeight="1">
      <x:c r="A876" s="10" t="n">
        <x:f>IF(ISNUMBER(F876),RANK(F876,$F$7:$F$1929,0),"")</x:f>
        <x:v>735</x:v>
      </x:c>
      <x:c r="B876" s="9" t="str">
        <x:v>Bvlgari</x:v>
      </x:c>
      <x:c r="C876" s="9" t="str">
        <x:v>Man In Black Parfum</x:v>
      </x:c>
      <x:c r="D876" s="9" t="str">
        <x:v>Parfum</x:v>
      </x:c>
      <x:c r="E876" s="11" t="n">
        <x:v>2024</x:v>
      </x:c>
      <x:c r="F876" s="13" t="n">
        <x:v>7.9</x:v>
      </x:c>
      <x:c r="G876" s="10" t="n">
        <x:v>112</x:v>
      </x:c>
      <x:c r="H876" s="12" t="n">
        <x:v>4.16</x:v>
      </x:c>
      <x:c r="I876" s="10" t="n">
        <x:v>687</x:v>
      </x:c>
      <x:c r="J876" s="12" t="n">
        <x:f>IF(AND(M876="URL identity aligns",ISNUMBER(F876),ISNUMBER(H876),G876&gt;0,I876&gt;0,SUM(V876:W876)&gt;0),(F876*V876+((H876-1)/4*10)*W876)/SUM(V876:W876),"")</x:f>
        <x:v>7.8999999999999995</x:v>
      </x:c>
      <x:c r="K876" s="12" t="n">
        <x:f>IF(ISNUMBER(J876),(X876*J876+'Method'!$B$10*'Method'!$B$11)/(X876+'Method'!$B$10),"")</x:f>
        <x:v>7.902355635499498</x:v>
      </x:c>
      <x:c r="L876" s="10" t="n">
        <x:f>IF(ISNUMBER(J876),COUNTIFS($J$7:$J$1929,"&gt;"&amp;J876)+1,"")</x:f>
        <x:v>86</x:v>
      </x:c>
      <x:c r="M876" s="9" t="str">
        <x:v>URL identity aligns</x:v>
      </x:c>
      <x:c r="N876" s="9" t="str">
        <x:v>Brand, name tokens and concentration agree in saved URLs</x:v>
      </x:c>
      <x:c r="O876" s="9" t="str">
        <x:v>https://www.parfumo.com/Perfumes/Bvlgari/bvlgari-man-in-black-parfum</x:v>
      </x:c>
      <x:c r="P876" s="9" t="str">
        <x:v>https://www.fragrantica.com/perfume/Bvlgari/Bvlgari-Man-In-Black-Parfum-91103.html</x:v>
      </x:c>
      <x:c r="Q876" s="9" t="str">
        <x:v>https://media.parfumo.com/perfumes/53/539447-bvlgari-man-in-black-parfum-bvlgari_1200.jpg?width=720&amp;aspect_ratio=1:1</x:v>
      </x:c>
      <x:c r="R876" s="9" t="str">
        <x:v>https://fimgs.net/mdimg/perfume-thumbs/375x500.91103.jpg</x:v>
      </x:c>
      <x:c r="S876" s="9" t="str">
        <x:v>Man In Black Parfum</x:v>
      </x:c>
      <x:c r="T876" s="11" t="str">
        <x:v>2024</x:v>
      </x:c>
      <x:c r="U876" s="10" t="n">
        <x:v>1437</x:v>
      </x:c>
      <x:c r="V876" s="14" t="n">
        <x:f>IF(AND(ISNUMBER(G876),G876&gt;0),LOG10(G876)*'Method'!$B$8,"")</x:f>
        <x:v>2.4590616272042163</x:v>
      </x:c>
      <x:c r="W876" s="14" t="n">
        <x:f>IF(AND(ISNUMBER(I876),I876&gt;0),LOG10(I876)*'Method'!$B$9,"")</x:f>
        <x:v>2.26956538964764</x:v>
      </x:c>
      <x:c r="X876" s="10" t="n">
        <x:f>IF(ISNUMBER(J876),SUM(G876,I876),"")</x:f>
        <x:v>799</x:v>
      </x:c>
      <x:c r="Y876" s="10" t="n">
        <x:f>IF(ISNUMBER(K876),COUNTIFS($K$7:$K$1929,"&gt;"&amp;K876)+1,"")</x:f>
        <x:v>86</x:v>
      </x:c>
      <x:c r="Z876" s="9" t="str"/>
      <x:c r="AA876" s="15" t="n">
        <x:v>46108</x:v>
      </x:c>
      <x:c r="AB876" s="9" t="str">
        <x:v>Unknown</x:v>
      </x:c>
    </x:row>
    <x:row r="877" ht="50" customHeight="1">
      <x:c r="A877" s="10" t="n">
        <x:f>IF(ISNUMBER(F877),RANK(F877,$F$7:$F$1929,0),"")</x:f>
        <x:v>735</x:v>
      </x:c>
      <x:c r="B877" s="9" t="str">
        <x:v>Montblanc</x:v>
      </x:c>
      <x:c r="C877" s="9" t="str">
        <x:v>Black Meisterstück</x:v>
      </x:c>
      <x:c r="D877" s="9" t="str">
        <x:v>Not recorded</x:v>
      </x:c>
      <x:c r="E877" s="11" t="n">
        <x:v>2024</x:v>
      </x:c>
      <x:c r="F877" s="13" t="n">
        <x:v>7.9</x:v>
      </x:c>
      <x:c r="G877" s="10" t="n">
        <x:v>105</x:v>
      </x:c>
      <x:c r="H877" s="12" t="n">
        <x:v>4.45</x:v>
      </x:c>
      <x:c r="I877" s="10" t="n">
        <x:v>628</x:v>
      </x:c>
      <x:c r="J877" s="12" t="str">
        <x:f>IF(AND(M877="URL identity aligns",ISNUMBER(F877),ISNUMBER(H877),G877&gt;0,I877&gt;0,SUM(V877:W877)&gt;0),(F877*V877+((H877-1)/4*10)*W877)/SUM(V877:W877),"")</x:f>
      </x:c>
      <x:c r="K877" s="12" t="str">
        <x:f>IF(ISNUMBER(J877),(X877*J877+'Method'!$B$10*'Method'!$B$11)/(X877+'Method'!$B$10),"")</x:f>
      </x:c>
      <x:c r="L877" s="10" t="str">
        <x:f>IF(ISNUMBER(J877),COUNTIFS($J$7:$J$1929,"&gt;"&amp;J877)+1,"")</x:f>
      </x:c>
      <x:c r="M877" s="9" t="str">
        <x:v>Review required</x:v>
      </x:c>
      <x:c r="N877" s="9" t="str">
        <x:v>Concentration not explicit on both saved identities</x:v>
      </x:c>
      <x:c r="O877" s="9" t="str">
        <x:v>https://www.parfumo.com/Perfumes/Montblanc/black-meisterstuck</x:v>
      </x:c>
      <x:c r="P877" s="9" t="str">
        <x:v>https://www.fragrantica.com/perfume/Montblanc/Black-Meisterstuck-92401.html</x:v>
      </x:c>
      <x:c r="Q877" s="9" t="str">
        <x:v>https://media.parfumo.com/perfumes/2a/2aff28-black-meisterstuck-montblanc_1200.jpg?width=720&amp;aspect_ratio=1:1</x:v>
      </x:c>
      <x:c r="R877" s="9" t="str">
        <x:v>https://fimgs.net/mdimg/perfume-thumbs/375x500.92401.jpg</x:v>
      </x:c>
      <x:c r="S877" s="9" t="str">
        <x:v>Black Meisterstück</x:v>
      </x:c>
      <x:c r="T877" s="11" t="str">
        <x:v>2024</x:v>
      </x:c>
      <x:c r="U877" s="10" t="n">
        <x:v>1562</x:v>
      </x:c>
      <x:c r="V877" s="14" t="n">
        <x:f>IF(AND(ISNUMBER(G877),G877&gt;0),LOG10(G877)*'Method'!$B$8,"")</x:f>
        <x:v>2.425427158883928</x:v>
      </x:c>
      <x:c r="W877" s="14" t="n">
        <x:f>IF(AND(ISNUMBER(I877),I877&gt;0),LOG10(I877)*'Method'!$B$9,"")</x:f>
        <x:v>2.23836771498976</x:v>
      </x:c>
      <x:c r="X877" s="10" t="str">
        <x:f>IF(ISNUMBER(J877),SUM(G877,I877),"")</x:f>
      </x:c>
      <x:c r="Y877" s="10" t="str">
        <x:f>IF(ISNUMBER(K877),COUNTIFS($K$7:$K$1929,"&gt;"&amp;K877)+1,"")</x:f>
      </x:c>
      <x:c r="Z877" s="9" t="str"/>
      <x:c r="AA877" s="15" t="n">
        <x:v>46108</x:v>
      </x:c>
      <x:c r="AB877" s="9" t="str">
        <x:v>Unknown</x:v>
      </x:c>
    </x:row>
    <x:row r="878" ht="50" customHeight="1">
      <x:c r="A878" s="10" t="n">
        <x:f>IF(ISNUMBER(F878),RANK(F878,$F$7:$F$1929,0),"")</x:f>
        <x:v>735</x:v>
      </x:c>
      <x:c r="B878" s="9" t="str">
        <x:v>Ralph Lauren</x:v>
      </x:c>
      <x:c r="C878" s="9" t="str">
        <x:v>Polo Red Extreme</x:v>
      </x:c>
      <x:c r="D878" s="9" t="str">
        <x:v>Not recorded</x:v>
      </x:c>
      <x:c r="E878" s="11" t="n">
        <x:v>2017</x:v>
      </x:c>
      <x:c r="F878" s="13" t="n">
        <x:v>7.9</x:v>
      </x:c>
      <x:c r="G878" s="10" t="n">
        <x:v>105</x:v>
      </x:c>
      <x:c r="H878" s="12" t="n">
        <x:v>4.37</x:v>
      </x:c>
      <x:c r="I878" s="10" t="n">
        <x:v>1405</x:v>
      </x:c>
      <x:c r="J878" s="12" t="str">
        <x:f>IF(AND(M878="URL identity aligns",ISNUMBER(F878),ISNUMBER(H878),G878&gt;0,I878&gt;0,SUM(V878:W878)&gt;0),(F878*V878+((H878-1)/4*10)*W878)/SUM(V878:W878),"")</x:f>
      </x:c>
      <x:c r="K878" s="12" t="str">
        <x:f>IF(ISNUMBER(J878),(X878*J878+'Method'!$B$10*'Method'!$B$11)/(X878+'Method'!$B$10),"")</x:f>
      </x:c>
      <x:c r="L878" s="10" t="str">
        <x:f>IF(ISNUMBER(J878),COUNTIFS($J$7:$J$1929,"&gt;"&amp;J878)+1,"")</x:f>
      </x:c>
      <x:c r="M878" s="9" t="str">
        <x:v>Review required</x:v>
      </x:c>
      <x:c r="N878" s="9" t="str">
        <x:v>Concentration not explicit on both saved identities</x:v>
      </x:c>
      <x:c r="O878" s="9" t="str">
        <x:v>https://www.parfumo.com/Perfumes/Ralph_Lauren/Polo_Red_Extreme</x:v>
      </x:c>
      <x:c r="P878" s="9" t="str">
        <x:v>https://www.fragrantica.com/perfume/Ralph-Lauren/Polo-Red-Extreme-43386.html</x:v>
      </x:c>
      <x:c r="Q878" s="9" t="str">
        <x:v>https://media.parfumo.com/perfumes/f5/f543f3-polo-red-extreme-ralph-lauren_1200.jpg?width=720&amp;aspect_ratio=1:1</x:v>
      </x:c>
      <x:c r="R878" s="9" t="str">
        <x:v>https://fimgs.net/mdimg/perfume-thumbs/375x500.43386.jpg</x:v>
      </x:c>
      <x:c r="S878" s="9" t="str">
        <x:v>Polo Red Extreme</x:v>
      </x:c>
      <x:c r="T878" s="11" t="str">
        <x:v>2017</x:v>
      </x:c>
      <x:c r="U878" s="10" t="n">
        <x:v>415</x:v>
      </x:c>
      <x:c r="V878" s="14" t="n">
        <x:f>IF(AND(ISNUMBER(G878),G878&gt;0),LOG10(G878)*'Method'!$B$8,"")</x:f>
        <x:v>2.425427158883928</x:v>
      </x:c>
      <x:c r="W878" s="14" t="n">
        <x:f>IF(AND(ISNUMBER(I878),I878&gt;0),LOG10(I878)*'Method'!$B$9,"")</x:f>
        <x:v>2.51814105939288</x:v>
      </x:c>
      <x:c r="X878" s="10" t="str">
        <x:f>IF(ISNUMBER(J878),SUM(G878,I878),"")</x:f>
      </x:c>
      <x:c r="Y878" s="10" t="str">
        <x:f>IF(ISNUMBER(K878),COUNTIFS($K$7:$K$1929,"&gt;"&amp;K878)+1,"")</x:f>
      </x:c>
      <x:c r="Z878" s="9" t="str"/>
      <x:c r="AA878" s="15" t="n">
        <x:v>46108</x:v>
      </x:c>
      <x:c r="AB878" s="9" t="str">
        <x:v>Unknown</x:v>
      </x:c>
    </x:row>
    <x:row r="879" ht="50" customHeight="1">
      <x:c r="A879" s="10" t="n">
        <x:f>IF(ISNUMBER(F879),RANK(F879,$F$7:$F$1929,0),"")</x:f>
        <x:v>735</x:v>
      </x:c>
      <x:c r="B879" s="9" t="str">
        <x:v>Paris Corner</x:v>
      </x:c>
      <x:c r="C879" s="9" t="str">
        <x:v>December Vanilla</x:v>
      </x:c>
      <x:c r="D879" s="9" t="str">
        <x:v>Not recorded</x:v>
      </x:c>
      <x:c r="E879" s="11" t="n">
        <x:v>2023</x:v>
      </x:c>
      <x:c r="F879" s="13" t="n">
        <x:v>7.9</x:v>
      </x:c>
      <x:c r="G879" s="10" t="n">
        <x:v>104</x:v>
      </x:c>
      <x:c r="H879" s="12" t="n">
        <x:v>3.88</x:v>
      </x:c>
      <x:c r="I879" s="10" t="n">
        <x:v>944</x:v>
      </x:c>
      <x:c r="J879" s="12" t="str">
        <x:f>IF(AND(M879="URL identity aligns",ISNUMBER(F879),ISNUMBER(H879),G879&gt;0,I879&gt;0,SUM(V879:W879)&gt;0),(F879*V879+((H879-1)/4*10)*W879)/SUM(V879:W879),"")</x:f>
      </x:c>
      <x:c r="K879" s="12" t="str">
        <x:f>IF(ISNUMBER(J879),(X879*J879+'Method'!$B$10*'Method'!$B$11)/(X879+'Method'!$B$10),"")</x:f>
      </x:c>
      <x:c r="L879" s="10" t="str">
        <x:f>IF(ISNUMBER(J879),COUNTIFS($J$7:$J$1929,"&gt;"&amp;J879)+1,"")</x:f>
      </x:c>
      <x:c r="M879" s="9" t="str">
        <x:v>Review required</x:v>
      </x:c>
      <x:c r="N879" s="9" t="str">
        <x:v>Concentration not explicit on both saved identities</x:v>
      </x:c>
      <x:c r="O879" s="9" t="str">
        <x:v>https://www.parfumo.com/Perfumes/paris-corner/december-vanilla</x:v>
      </x:c>
      <x:c r="P879" s="9" t="str">
        <x:v>https://www.fragrantica.com/perfume/PARIS-CORNER/December-Vanilla-96254.html</x:v>
      </x:c>
      <x:c r="Q879" s="9" t="str">
        <x:v>https://media.parfumo.com/perfumes/0e/0e5cb5_december-vanilla-paris-corner_1200.jpg?width=720&amp;aspect_ratio=1:1</x:v>
      </x:c>
      <x:c r="R879" s="9" t="str">
        <x:v>https://fimgs.net/mdimg/perfume-thumbs/375x500.96254.jpg</x:v>
      </x:c>
      <x:c r="S879" s="9" t="str">
        <x:v>December Vanilla</x:v>
      </x:c>
      <x:c r="T879" s="11" t="str">
        <x:v>2023</x:v>
      </x:c>
      <x:c r="U879" s="10" t="n">
        <x:v>861</x:v>
      </x:c>
      <x:c r="V879" s="14" t="n">
        <x:f>IF(AND(ISNUMBER(G879),G879&gt;0),LOG10(G879)*'Method'!$B$8,"")</x:f>
        <x:v>2.4204400071585357</x:v>
      </x:c>
      <x:c r="W879" s="14" t="n">
        <x:f>IF(AND(ISNUMBER(I879),I879&gt;0),LOG10(I879)*'Method'!$B$9,"")</x:f>
        <x:v>2.379977595438456</x:v>
      </x:c>
      <x:c r="X879" s="10" t="str">
        <x:f>IF(ISNUMBER(J879),SUM(G879,I879),"")</x:f>
      </x:c>
      <x:c r="Y879" s="10" t="str">
        <x:f>IF(ISNUMBER(K879),COUNTIFS($K$7:$K$1929,"&gt;"&amp;K879)+1,"")</x:f>
      </x:c>
      <x:c r="Z879" s="9" t="str"/>
      <x:c r="AA879" s="15" t="n">
        <x:v>46108</x:v>
      </x:c>
      <x:c r="AB879" s="9" t="str">
        <x:v>Unknown</x:v>
      </x:c>
    </x:row>
    <x:row r="880" ht="50" customHeight="1">
      <x:c r="A880" s="10" t="n">
        <x:f>IF(ISNUMBER(F880),RANK(F880,$F$7:$F$1929,0),"")</x:f>
        <x:v>735</x:v>
      </x:c>
      <x:c r="B880" s="9" t="str">
        <x:v>French Avenue</x:v>
      </x:c>
      <x:c r="C880" s="9" t="str">
        <x:v>Arsh عرش</x:v>
      </x:c>
      <x:c r="D880" s="9" t="str">
        <x:v>Not recorded</x:v>
      </x:c>
      <x:c r="E880" s="11" t="n">
        <x:v>2024</x:v>
      </x:c>
      <x:c r="F880" s="13" t="n">
        <x:v>7.9</x:v>
      </x:c>
      <x:c r="G880" s="10" t="n">
        <x:v>103</x:v>
      </x:c>
      <x:c r="H880" s="12" t="n">
        <x:v>4.44</x:v>
      </x:c>
      <x:c r="I880" s="10" t="n">
        <x:v>249</x:v>
      </x:c>
      <x:c r="J880" s="12" t="str">
        <x:f>IF(AND(M880="URL identity aligns",ISNUMBER(F880),ISNUMBER(H880),G880&gt;0,I880&gt;0,SUM(V880:W880)&gt;0),(F880*V880+((H880-1)/4*10)*W880)/SUM(V880:W880),"")</x:f>
      </x:c>
      <x:c r="K880" s="12" t="str">
        <x:f>IF(ISNUMBER(J880),(X880*J880+'Method'!$B$10*'Method'!$B$11)/(X880+'Method'!$B$10),"")</x:f>
      </x:c>
      <x:c r="L880" s="10" t="str">
        <x:f>IF(ISNUMBER(J880),COUNTIFS($J$7:$J$1929,"&gt;"&amp;J880)+1,"")</x:f>
      </x:c>
      <x:c r="M880" s="9" t="str">
        <x:v>Review required</x:v>
      </x:c>
      <x:c r="N880" s="9" t="str">
        <x:v>Product, variant, gender or year terms differ between URLs; Concentration not explicit on both saved identities</x:v>
      </x:c>
      <x:c r="O880" s="9" t="str">
        <x:v>https://www.parfumo.com/Perfumes/french-avenue/arsh-1</x:v>
      </x:c>
      <x:c r="P880" s="9" t="str">
        <x:v>https://www.fragrantica.com/perfume/French-Avenue/Arsh-95173.html</x:v>
      </x:c>
      <x:c r="Q880" s="9" t="str">
        <x:v>https://media.parfumo.com/perfumes/41/4139e3_arsh-french-avenue_1200.jpg?width=720&amp;aspect_ratio=1:1</x:v>
      </x:c>
      <x:c r="R880" s="9" t="str">
        <x:v>https://fimgs.net/mdimg/perfume-thumbs/375x500.95173.jpg</x:v>
      </x:c>
      <x:c r="S880" s="9" t="str">
        <x:v>Arsh عرش</x:v>
      </x:c>
      <x:c r="T880" s="11" t="str">
        <x:v>2024</x:v>
      </x:c>
      <x:c r="U880" s="10" t="n">
        <x:v>608</x:v>
      </x:c>
      <x:c r="V880" s="14" t="n">
        <x:f>IF(AND(ISNUMBER(G880),G880&gt;0),LOG10(G880)*'Method'!$B$8,"")</x:f>
        <x:v>2.4154046696462035</x:v>
      </x:c>
      <x:c r="W880" s="14" t="n">
        <x:f>IF(AND(ISNUMBER(I880),I880&gt;0),LOG10(I880)*'Method'!$B$9,"")</x:f>
        <x:v>1.916959477676592</x:v>
      </x:c>
      <x:c r="X880" s="10" t="str">
        <x:f>IF(ISNUMBER(J880),SUM(G880,I880),"")</x:f>
      </x:c>
      <x:c r="Y880" s="10" t="str">
        <x:f>IF(ISNUMBER(K880),COUNTIFS($K$7:$K$1929,"&gt;"&amp;K880)+1,"")</x:f>
      </x:c>
      <x:c r="Z880" s="9" t="str"/>
      <x:c r="AA880" s="15" t="n">
        <x:v>46108</x:v>
      </x:c>
      <x:c r="AB880" s="9" t="str">
        <x:v>Unknown</x:v>
      </x:c>
    </x:row>
    <x:row r="881" ht="50" customHeight="1">
      <x:c r="A881" s="10" t="n">
        <x:f>IF(ISNUMBER(F881),RANK(F881,$F$7:$F$1929,0),"")</x:f>
        <x:v>735</x:v>
      </x:c>
      <x:c r="B881" s="9" t="str">
        <x:v>Rayhaan</x:v>
      </x:c>
      <x:c r="C881" s="9" t="str">
        <x:v>Crimson</x:v>
      </x:c>
      <x:c r="D881" s="9" t="str">
        <x:v>Not recorded</x:v>
      </x:c>
      <x:c r="E881" s="11" t="n">
        <x:v>2025</x:v>
      </x:c>
      <x:c r="F881" s="13" t="n">
        <x:v>7.9</x:v>
      </x:c>
      <x:c r="G881" s="10" t="n">
        <x:v>102</x:v>
      </x:c>
      <x:c r="H881" s="12" t="n">
        <x:v>4.19</x:v>
      </x:c>
      <x:c r="I881" s="10" t="n">
        <x:v>465</x:v>
      </x:c>
      <x:c r="J881" s="12" t="str">
        <x:f>IF(AND(M881="URL identity aligns",ISNUMBER(F881),ISNUMBER(H881),G881&gt;0,I881&gt;0,SUM(V881:W881)&gt;0),(F881*V881+((H881-1)/4*10)*W881)/SUM(V881:W881),"")</x:f>
      </x:c>
      <x:c r="K881" s="12" t="str">
        <x:f>IF(ISNUMBER(J881),(X881*J881+'Method'!$B$10*'Method'!$B$11)/(X881+'Method'!$B$10),"")</x:f>
      </x:c>
      <x:c r="L881" s="10" t="str">
        <x:f>IF(ISNUMBER(J881),COUNTIFS($J$7:$J$1929,"&gt;"&amp;J881)+1,"")</x:f>
      </x:c>
      <x:c r="M881" s="9" t="str">
        <x:v>Review required</x:v>
      </x:c>
      <x:c r="N881" s="9" t="str">
        <x:v>Concentration not explicit on both saved identities</x:v>
      </x:c>
      <x:c r="O881" s="9" t="str">
        <x:v>https://www.parfumo.com/Perfumes/rayhaan/crimson</x:v>
      </x:c>
      <x:c r="P881" s="9" t="str">
        <x:v>https://www.fragrantica.com/perfume/Rayhaan/Crimson-112761.html</x:v>
      </x:c>
      <x:c r="Q881" s="9" t="str">
        <x:v>https://media.parfumo.com/perfumes/dc/dcb2ff_crimson-rayhaan_1200.jpg?width=720&amp;aspect_ratio=1:1</x:v>
      </x:c>
      <x:c r="R881" s="9" t="str">
        <x:v>https://fimgs.net/mdimg/perfume-thumbs/375x500.112761.jpg</x:v>
      </x:c>
      <x:c r="S881" s="9" t="str">
        <x:v>Crimson</x:v>
      </x:c>
      <x:c r="T881" s="11" t="str">
        <x:v>2025</x:v>
      </x:c>
      <x:c r="U881" s="10" t="n">
        <x:v>1061</x:v>
      </x:c>
      <x:c r="V881" s="14" t="n">
        <x:f>IF(AND(ISNUMBER(G881),G881&gt;0),LOG10(G881)*'Method'!$B$8,"")</x:f>
        <x:v>2.4103202061143043</x:v>
      </x:c>
      <x:c r="W881" s="14" t="n">
        <x:f>IF(AND(ISNUMBER(I881),I881&gt;0),LOG10(I881)*'Method'!$B$9,"")</x:f>
        <x:v>2.13396236231196</x:v>
      </x:c>
      <x:c r="X881" s="10" t="str">
        <x:f>IF(ISNUMBER(J881),SUM(G881,I881),"")</x:f>
      </x:c>
      <x:c r="Y881" s="10" t="str">
        <x:f>IF(ISNUMBER(K881),COUNTIFS($K$7:$K$1929,"&gt;"&amp;K881)+1,"")</x:f>
      </x:c>
      <x:c r="Z881" s="9" t="str"/>
      <x:c r="AA881" s="15" t="n">
        <x:v>46108</x:v>
      </x:c>
      <x:c r="AB881" s="9" t="str">
        <x:v>Unknown</x:v>
      </x:c>
    </x:row>
    <x:row r="882" ht="50" customHeight="1">
      <x:c r="A882" s="10" t="n">
        <x:f>IF(ISNUMBER(F882),RANK(F882,$F$7:$F$1929,0),"")</x:f>
        <x:v>735</x:v>
      </x:c>
      <x:c r="B882" s="9" t="str">
        <x:v>Mancera</x:v>
      </x:c>
      <x:c r="C882" s="9" t="str">
        <x:v>Xplicit Vanilla</x:v>
      </x:c>
      <x:c r="D882" s="9" t="str">
        <x:v>Not recorded</x:v>
      </x:c>
      <x:c r="E882" s="11" t="n">
        <x:v>2025</x:v>
      </x:c>
      <x:c r="F882" s="13" t="n">
        <x:v>7.9</x:v>
      </x:c>
      <x:c r="G882" s="10" t="n">
        <x:v>100</x:v>
      </x:c>
      <x:c r="H882" s="12" t="n">
        <x:v>4.04</x:v>
      </x:c>
      <x:c r="I882" s="10" t="n">
        <x:v>500</x:v>
      </x:c>
      <x:c r="J882" s="12" t="str">
        <x:f>IF(AND(M882="URL identity aligns",ISNUMBER(F882),ISNUMBER(H882),G882&gt;0,I882&gt;0,SUM(V882:W882)&gt;0),(F882*V882+((H882-1)/4*10)*W882)/SUM(V882:W882),"")</x:f>
      </x:c>
      <x:c r="K882" s="12" t="str">
        <x:f>IF(ISNUMBER(J882),(X882*J882+'Method'!$B$10*'Method'!$B$11)/(X882+'Method'!$B$10),"")</x:f>
      </x:c>
      <x:c r="L882" s="10" t="str">
        <x:f>IF(ISNUMBER(J882),COUNTIFS($J$7:$J$1929,"&gt;"&amp;J882)+1,"")</x:f>
      </x:c>
      <x:c r="M882" s="9" t="str">
        <x:v>Review required</x:v>
      </x:c>
      <x:c r="N882" s="9" t="str">
        <x:v>Concentration not explicit on both saved identities</x:v>
      </x:c>
      <x:c r="O882" s="9" t="str">
        <x:v>https://www.parfumo.com/Perfumes/Mancera/xplicit-vanilla</x:v>
      </x:c>
      <x:c r="P882" s="9" t="str">
        <x:v>https://www.fragrantica.com/perfume/Mancera/Xplicit-Vanilla-104247.html</x:v>
      </x:c>
      <x:c r="Q882" s="9" t="str">
        <x:v>https://media.parfumo.com/perfumes/7d/7dc9f1_xplicit-vanilla-mancera_1200.jpg?width=720&amp;aspect_ratio=1:1</x:v>
      </x:c>
      <x:c r="R882" s="9" t="str">
        <x:v>https://fimgs.net/mdimg/perfume-thumbs/375x500.104247.jpg</x:v>
      </x:c>
      <x:c r="S882" s="9" t="str">
        <x:v>Xplicit Vanilla</x:v>
      </x:c>
      <x:c r="T882" s="11" t="str">
        <x:v>2025</x:v>
      </x:c>
      <x:c r="U882" s="10" t="n">
        <x:v>473</x:v>
      </x:c>
      <x:c r="V882" s="14" t="n">
        <x:f>IF(AND(ISNUMBER(G882),G882&gt;0),LOG10(G882)*'Method'!$B$8,"")</x:f>
        <x:v>2.4</x:v>
      </x:c>
      <x:c r="W882" s="14" t="n">
        <x:f>IF(AND(ISNUMBER(I882),I882&gt;0),LOG10(I882)*'Method'!$B$9,"")</x:f>
        <x:v>2.1591760034688163</x:v>
      </x:c>
      <x:c r="X882" s="10" t="str">
        <x:f>IF(ISNUMBER(J882),SUM(G882,I882),"")</x:f>
      </x:c>
      <x:c r="Y882" s="10" t="str">
        <x:f>IF(ISNUMBER(K882),COUNTIFS($K$7:$K$1929,"&gt;"&amp;K882)+1,"")</x:f>
      </x:c>
      <x:c r="Z882" s="9" t="str"/>
      <x:c r="AA882" s="15" t="n">
        <x:v>46108</x:v>
      </x:c>
      <x:c r="AB882" s="9" t="str">
        <x:v>Unknown</x:v>
      </x:c>
    </x:row>
    <x:row r="883" ht="50" customHeight="1">
      <x:c r="A883" s="10" t="n">
        <x:f>IF(ISNUMBER(F883),RANK(F883,$F$7:$F$1929,0),"")</x:f>
        <x:v>735</x:v>
      </x:c>
      <x:c r="B883" s="9" t="str">
        <x:v>Lattafa</x:v>
      </x:c>
      <x:c r="C883" s="9" t="str">
        <x:v>Atheeri أثيري</x:v>
      </x:c>
      <x:c r="D883" s="9" t="str">
        <x:v>Parfum</x:v>
      </x:c>
      <x:c r="E883" s="11" t="n">
        <x:v>2025</x:v>
      </x:c>
      <x:c r="F883" s="13" t="n">
        <x:v>7.9</x:v>
      </x:c>
      <x:c r="G883" s="10" t="n">
        <x:v>91</x:v>
      </x:c>
      <x:c r="H883" s="12" t="n">
        <x:v>4.27</x:v>
      </x:c>
      <x:c r="I883" s="10" t="n">
        <x:v>1141</x:v>
      </x:c>
      <x:c r="J883" s="12" t="str">
        <x:f>IF(AND(M883="URL identity aligns",ISNUMBER(F883),ISNUMBER(H883),G883&gt;0,I883&gt;0,SUM(V883:W883)&gt;0),(F883*V883+((H883-1)/4*10)*W883)/SUM(V883:W883),"")</x:f>
      </x:c>
      <x:c r="K883" s="12" t="str">
        <x:f>IF(ISNUMBER(J883),(X883*J883+'Method'!$B$10*'Method'!$B$11)/(X883+'Method'!$B$10),"")</x:f>
      </x:c>
      <x:c r="L883" s="10" t="str">
        <x:f>IF(ISNUMBER(J883),COUNTIFS($J$7:$J$1929,"&gt;"&amp;J883)+1,"")</x:f>
      </x:c>
      <x:c r="M883" s="9" t="str">
        <x:v>Review required</x:v>
      </x:c>
      <x:c r="N883" s="9" t="str">
        <x:v>Brand differs between product URLs; Product, variant, gender or year terms differ between URLs; Concentration not explicit on both saved identities</x:v>
      </x:c>
      <x:c r="O883" s="9" t="str">
        <x:v>https://www.parfumo.com/Perfumes/Lattafa/atheeri-1</x:v>
      </x:c>
      <x:c r="P883" s="9" t="str">
        <x:v>https://www.fragrantica.com/perfume/Lattafa-Perfumes/Atheeri-105152.html</x:v>
      </x:c>
      <x:c r="Q883" s="9" t="str">
        <x:v>https://media.parfumo.com/perfumes/00/002577_atheeri-lattafa_1200.jpg?width=720&amp;aspect_ratio=1:1</x:v>
      </x:c>
      <x:c r="R883" s="9" t="str">
        <x:v>https://fimgs.net/mdimg/perfume-thumbs/375x500.105152.jpg</x:v>
      </x:c>
      <x:c r="S883" s="9" t="str">
        <x:v>Atheeri أثيري</x:v>
      </x:c>
      <x:c r="T883" s="11" t="str">
        <x:v>2025</x:v>
      </x:c>
      <x:c r="U883" s="10" t="n">
        <x:v>691</x:v>
      </x:c>
      <x:c r="V883" s="14" t="n">
        <x:f>IF(AND(ISNUMBER(G883),G883&gt;0),LOG10(G883)*'Method'!$B$8,"")</x:f>
        <x:v>2.350849670785308</x:v>
      </x:c>
      <x:c r="W883" s="14" t="n">
        <x:f>IF(AND(ISNUMBER(I883),I883&gt;0),LOG10(I883)*'Method'!$B$9,"")</x:f>
        <x:v>2.4458285155345685</x:v>
      </x:c>
      <x:c r="X883" s="10" t="str">
        <x:f>IF(ISNUMBER(J883),SUM(G883,I883),"")</x:f>
      </x:c>
      <x:c r="Y883" s="10" t="str">
        <x:f>IF(ISNUMBER(K883),COUNTIFS($K$7:$K$1929,"&gt;"&amp;K883)+1,"")</x:f>
      </x:c>
      <x:c r="Z883" s="9" t="str"/>
      <x:c r="AA883" s="15" t="n">
        <x:v>46108</x:v>
      </x:c>
      <x:c r="AB883" s="9" t="str">
        <x:v>Unknown</x:v>
      </x:c>
    </x:row>
    <x:row r="884" ht="50" customHeight="1">
      <x:c r="A884" s="10" t="n">
        <x:f>IF(ISNUMBER(F884),RANK(F884,$F$7:$F$1929,0),"")</x:f>
        <x:v>735</x:v>
      </x:c>
      <x:c r="B884" s="9" t="str">
        <x:v>Memo Paris</x:v>
      </x:c>
      <x:c r="C884" s="9" t="str">
        <x:v>Abu Dhabi</x:v>
      </x:c>
      <x:c r="D884" s="9" t="str">
        <x:v>Not recorded</x:v>
      </x:c>
      <x:c r="E884" s="11" t="n">
        <x:v>2024</x:v>
      </x:c>
      <x:c r="F884" s="13" t="n">
        <x:v>7.9</x:v>
      </x:c>
      <x:c r="G884" s="10" t="n">
        <x:v>90</x:v>
      </x:c>
      <x:c r="H884" s="12" t="n">
        <x:v>3.97</x:v>
      </x:c>
      <x:c r="I884" s="10" t="n">
        <x:v>303</x:v>
      </x:c>
      <x:c r="J884" s="12" t="str">
        <x:f>IF(AND(M884="URL identity aligns",ISNUMBER(F884),ISNUMBER(H884),G884&gt;0,I884&gt;0,SUM(V884:W884)&gt;0),(F884*V884+((H884-1)/4*10)*W884)/SUM(V884:W884),"")</x:f>
      </x:c>
      <x:c r="K884" s="12" t="str">
        <x:f>IF(ISNUMBER(J884),(X884*J884+'Method'!$B$10*'Method'!$B$11)/(X884+'Method'!$B$10),"")</x:f>
      </x:c>
      <x:c r="L884" s="10" t="str">
        <x:f>IF(ISNUMBER(J884),COUNTIFS($J$7:$J$1929,"&gt;"&amp;J884)+1,"")</x:f>
      </x:c>
      <x:c r="M884" s="9" t="str">
        <x:v>Review required</x:v>
      </x:c>
      <x:c r="N884" s="9" t="str">
        <x:v>Concentration not explicit on both saved identities</x:v>
      </x:c>
      <x:c r="O884" s="9" t="str">
        <x:v>https://www.parfumo.com/Perfumes/memo-paris/abu-dhabi</x:v>
      </x:c>
      <x:c r="P884" s="9" t="str">
        <x:v>https://www.fragrantica.com/perfume/Memo-Paris/Abu-Dhabi-99240.html</x:v>
      </x:c>
      <x:c r="Q884" s="9" t="str">
        <x:v>https://media.parfumo.com/perfumes/05/052653-abu-dhabi-memo-paris_1200.jpg?width=720&amp;aspect_ratio=1:1</x:v>
      </x:c>
      <x:c r="R884" s="9" t="str">
        <x:v>https://fimgs.net/mdimg/perfume-thumbs/375x500.99240.jpg?t=1772619650</x:v>
      </x:c>
      <x:c r="S884" s="9" t="str">
        <x:v>Abu Dhabi</x:v>
      </x:c>
      <x:c r="T884" s="11" t="str">
        <x:v>2024</x:v>
      </x:c>
      <x:c r="U884" s="10" t="n">
        <x:v>897</x:v>
      </x:c>
      <x:c r="V884" s="14" t="n">
        <x:f>IF(AND(ISNUMBER(G884),G884&gt;0),LOG10(G884)*'Method'!$B$8,"")</x:f>
        <x:v>2.345091011327184</x:v>
      </x:c>
      <x:c r="W884" s="14" t="n">
        <x:f>IF(AND(ISNUMBER(I884),I884&gt;0),LOG10(I884)*'Method'!$B$9,"")</x:f>
        <x:v>1.98515410280184</x:v>
      </x:c>
      <x:c r="X884" s="10" t="str">
        <x:f>IF(ISNUMBER(J884),SUM(G884,I884),"")</x:f>
      </x:c>
      <x:c r="Y884" s="10" t="str">
        <x:f>IF(ISNUMBER(K884),COUNTIFS($K$7:$K$1929,"&gt;"&amp;K884)+1,"")</x:f>
      </x:c>
      <x:c r="Z884" s="9" t="str"/>
      <x:c r="AA884" s="15" t="n">
        <x:v>46108</x:v>
      </x:c>
      <x:c r="AB884" s="9" t="str">
        <x:v>Unknown</x:v>
      </x:c>
    </x:row>
    <x:row r="885" ht="50" customHeight="1">
      <x:c r="A885" s="10" t="n">
        <x:f>IF(ISNUMBER(F885),RANK(F885,$F$7:$F$1929,0),"")</x:f>
        <x:v>735</x:v>
      </x:c>
      <x:c r="B885" s="9" t="str">
        <x:v>French Avenue</x:v>
      </x:c>
      <x:c r="C885" s="9" t="str">
        <x:v>Safari Breeze</x:v>
      </x:c>
      <x:c r="D885" s="9" t="str">
        <x:v>Not recorded</x:v>
      </x:c>
      <x:c r="E885" s="11" t="n">
        <x:v>2025</x:v>
      </x:c>
      <x:c r="F885" s="13" t="n">
        <x:v>7.9</x:v>
      </x:c>
      <x:c r="G885" s="10" t="n">
        <x:v>90</x:v>
      </x:c>
      <x:c r="H885" s="12" t="n">
        <x:v>4.24</x:v>
      </x:c>
      <x:c r="I885" s="10" t="n">
        <x:v>201</x:v>
      </x:c>
      <x:c r="J885" s="12" t="str">
        <x:f>IF(AND(M885="URL identity aligns",ISNUMBER(F885),ISNUMBER(H885),G885&gt;0,I885&gt;0,SUM(V885:W885)&gt;0),(F885*V885+((H885-1)/4*10)*W885)/SUM(V885:W885),"")</x:f>
      </x:c>
      <x:c r="K885" s="12" t="str">
        <x:f>IF(ISNUMBER(J885),(X885*J885+'Method'!$B$10*'Method'!$B$11)/(X885+'Method'!$B$10),"")</x:f>
      </x:c>
      <x:c r="L885" s="10" t="str">
        <x:f>IF(ISNUMBER(J885),COUNTIFS($J$7:$J$1929,"&gt;"&amp;J885)+1,"")</x:f>
      </x:c>
      <x:c r="M885" s="9" t="str">
        <x:v>Review required</x:v>
      </x:c>
      <x:c r="N885" s="9" t="str">
        <x:v>Concentration not explicit on both saved identities</x:v>
      </x:c>
      <x:c r="O885" s="9" t="str">
        <x:v>https://www.parfumo.com/Perfumes/french-avenue/safari-breeze</x:v>
      </x:c>
      <x:c r="P885" s="9" t="str">
        <x:v>https://www.fragrantica.com/perfume/French-Avenue/Safari-Breeze-118019.html</x:v>
      </x:c>
      <x:c r="Q885" s="9" t="str">
        <x:v>https://media.parfumo.com/perfumes/8f/8fdaa6_safari-breeze-french-avenue_1200.jpg?width=720&amp;aspect_ratio=1:1</x:v>
      </x:c>
      <x:c r="R885" s="9" t="str">
        <x:v>https://fimgs.net/mdimg/perfume-thumbs/375x500.118019.jpg</x:v>
      </x:c>
      <x:c r="S885" s="9" t="str">
        <x:v>Safari Breeze</x:v>
      </x:c>
      <x:c r="T885" s="11" t="str">
        <x:v>2025</x:v>
      </x:c>
      <x:c r="U885" s="10" t="n">
        <x:v>382</x:v>
      </x:c>
      <x:c r="V885" s="14" t="n">
        <x:f>IF(AND(ISNUMBER(G885),G885&gt;0),LOG10(G885)*'Method'!$B$8,"")</x:f>
        <x:v>2.345091011327184</x:v>
      </x:c>
      <x:c r="W885" s="14" t="n">
        <x:f>IF(AND(ISNUMBER(I885),I885&gt;0),LOG10(I885)*'Method'!$B$9,"")</x:f>
        <x:v>1.8425568459363921</x:v>
      </x:c>
      <x:c r="X885" s="10" t="str">
        <x:f>IF(ISNUMBER(J885),SUM(G885,I885),"")</x:f>
      </x:c>
      <x:c r="Y885" s="10" t="str">
        <x:f>IF(ISNUMBER(K885),COUNTIFS($K$7:$K$1929,"&gt;"&amp;K885)+1,"")</x:f>
      </x:c>
      <x:c r="Z885" s="9" t="str"/>
      <x:c r="AA885" s="15" t="n">
        <x:v>46108</x:v>
      </x:c>
      <x:c r="AB885" s="9" t="str">
        <x:v>Unknown</x:v>
      </x:c>
    </x:row>
    <x:row r="886" ht="50" customHeight="1">
      <x:c r="A886" s="10" t="n">
        <x:f>IF(ISNUMBER(F886),RANK(F886,$F$7:$F$1929,0),"")</x:f>
        <x:v>735</x:v>
      </x:c>
      <x:c r="B886" s="9" t="str">
        <x:v>Etat Libre d'Orange</x:v>
      </x:c>
      <x:c r="C886" s="9" t="str">
        <x:v>Above the Waves</x:v>
      </x:c>
      <x:c r="D886" s="9" t="str">
        <x:v>Not recorded</x:v>
      </x:c>
      <x:c r="E886" s="11" t="n">
        <x:v>2025</x:v>
      </x:c>
      <x:c r="F886" s="13" t="n">
        <x:v>7.9</x:v>
      </x:c>
      <x:c r="G886" s="10" t="n">
        <x:v>87</x:v>
      </x:c>
      <x:c r="H886" s="12" t="n">
        <x:v>4.12</x:v>
      </x:c>
      <x:c r="I886" s="10" t="n">
        <x:v>312</x:v>
      </x:c>
      <x:c r="J886" s="12" t="str">
        <x:f>IF(AND(M886="URL identity aligns",ISNUMBER(F886),ISNUMBER(H886),G886&gt;0,I886&gt;0,SUM(V886:W886)&gt;0),(F886*V886+((H886-1)/4*10)*W886)/SUM(V886:W886),"")</x:f>
      </x:c>
      <x:c r="K886" s="12" t="str">
        <x:f>IF(ISNUMBER(J886),(X886*J886+'Method'!$B$10*'Method'!$B$11)/(X886+'Method'!$B$10),"")</x:f>
      </x:c>
      <x:c r="L886" s="10" t="str">
        <x:f>IF(ISNUMBER(J886),COUNTIFS($J$7:$J$1929,"&gt;"&amp;J886)+1,"")</x:f>
      </x:c>
      <x:c r="M886" s="9" t="str">
        <x:v>Review required</x:v>
      </x:c>
      <x:c r="N886" s="9" t="str">
        <x:v>Concentration not explicit on both saved identities</x:v>
      </x:c>
      <x:c r="O886" s="9" t="str">
        <x:v>https://www.parfumo.com/Perfumes/Etat_Libre_d_Orange/above-the-waves</x:v>
      </x:c>
      <x:c r="P886" s="9" t="str">
        <x:v>https://www.fragrantica.com/perfume/Etat-Libre-d-Orange/Above-the-Waves-105774.html</x:v>
      </x:c>
      <x:c r="Q886" s="9" t="str">
        <x:v>https://media.parfumo.com/perfumes/ad/adbbdb_above-the-waves-etat-libre-d-orange_1200.jpg?width=480&amp;aspect_ratio=1:1</x:v>
      </x:c>
      <x:c r="R886" s="9" t="str">
        <x:v>https://fimgs.net/mdimg/perfume-thumbs/375x500.105774.jpg</x:v>
      </x:c>
      <x:c r="S886" s="9" t="str">
        <x:v>Above the Waves</x:v>
      </x:c>
      <x:c r="T886" s="11" t="str">
        <x:v>2025</x:v>
      </x:c>
      <x:c r="U886" s="10" t="n">
        <x:v>75</x:v>
      </x:c>
      <x:c r="V886" s="14" t="n">
        <x:f>IF(AND(ISNUMBER(G886),G886&gt;0),LOG10(G886)*'Method'!$B$8,"")</x:f>
        <x:v>2.327423103142344</x:v>
      </x:c>
      <x:c r="W886" s="14" t="n">
        <x:f>IF(AND(ISNUMBER(I886),I886&gt;0),LOG10(I886)*'Method'!$B$9,"")</x:f>
        <x:v>1.9953236752147523</x:v>
      </x:c>
      <x:c r="X886" s="10" t="str">
        <x:f>IF(ISNUMBER(J886),SUM(G886,I886),"")</x:f>
      </x:c>
      <x:c r="Y886" s="10" t="str">
        <x:f>IF(ISNUMBER(K886),COUNTIFS($K$7:$K$1929,"&gt;"&amp;K886)+1,"")</x:f>
      </x:c>
      <x:c r="Z886" s="9" t="str"/>
      <x:c r="AA886" s="15" t="n">
        <x:v>46108</x:v>
      </x:c>
      <x:c r="AB886" s="9" t="str">
        <x:v>Unknown</x:v>
      </x:c>
    </x:row>
    <x:row r="887" ht="50" customHeight="1">
      <x:c r="A887" s="10" t="n">
        <x:f>IF(ISNUMBER(F887),RANK(F887,$F$7:$F$1929,0),"")</x:f>
        <x:v>735</x:v>
      </x:c>
      <x:c r="B887" s="9" t="str">
        <x:v>Paris Corner</x:v>
      </x:c>
      <x:c r="C887" s="9" t="str">
        <x:v>Qissa Delicious</x:v>
      </x:c>
      <x:c r="D887" s="9" t="str">
        <x:v>Not recorded</x:v>
      </x:c>
      <x:c r="E887" s="11" t="n">
        <x:v>2024</x:v>
      </x:c>
      <x:c r="F887" s="13" t="n">
        <x:v>7.9</x:v>
      </x:c>
      <x:c r="G887" s="10" t="n">
        <x:v>87</x:v>
      </x:c>
      <x:c r="H887" s="12" t="n">
        <x:v>4.08</x:v>
      </x:c>
      <x:c r="I887" s="10" t="n">
        <x:v>1021</x:v>
      </x:c>
      <x:c r="J887" s="12" t="str">
        <x:f>IF(AND(M887="URL identity aligns",ISNUMBER(F887),ISNUMBER(H887),G887&gt;0,I887&gt;0,SUM(V887:W887)&gt;0),(F887*V887+((H887-1)/4*10)*W887)/SUM(V887:W887),"")</x:f>
      </x:c>
      <x:c r="K887" s="12" t="str">
        <x:f>IF(ISNUMBER(J887),(X887*J887+'Method'!$B$10*'Method'!$B$11)/(X887+'Method'!$B$10),"")</x:f>
      </x:c>
      <x:c r="L887" s="10" t="str">
        <x:f>IF(ISNUMBER(J887),COUNTIFS($J$7:$J$1929,"&gt;"&amp;J887)+1,"")</x:f>
      </x:c>
      <x:c r="M887" s="9" t="str">
        <x:v>Review required</x:v>
      </x:c>
      <x:c r="N887" s="9" t="str">
        <x:v>Concentration not explicit on both saved identities</x:v>
      </x:c>
      <x:c r="O887" s="9" t="str">
        <x:v>https://www.parfumo.com/Perfumes/paris-corner/qissa-delicious</x:v>
      </x:c>
      <x:c r="P887" s="9" t="str">
        <x:v>https://www.fragrantica.com/perfume/PARIS-CORNER/Qissa-Delicious-98552.html</x:v>
      </x:c>
      <x:c r="Q887" s="9" t="str">
        <x:v>https://media.parfumo.com/perfumes/40/40f26f_qissa-delicious-paris-corner_1200.jpg?width=720&amp;aspect_ratio=1:1</x:v>
      </x:c>
      <x:c r="R887" s="9" t="str">
        <x:v>https://fimgs.net/mdimg/perfume-thumbs/375x500.98552.jpg</x:v>
      </x:c>
      <x:c r="S887" s="9" t="str">
        <x:v>Qissa Delicious</x:v>
      </x:c>
      <x:c r="T887" s="11" t="str">
        <x:v>2024</x:v>
      </x:c>
      <x:c r="U887" s="10" t="n">
        <x:v>371</x:v>
      </x:c>
      <x:c r="V887" s="14" t="n">
        <x:f>IF(AND(ISNUMBER(G887),G887&gt;0),LOG10(G887)*'Method'!$B$8,"")</x:f>
        <x:v>2.327423103142344</x:v>
      </x:c>
      <x:c r="W887" s="14" t="n">
        <x:f>IF(AND(ISNUMBER(I887),I887&gt;0),LOG10(I887)*'Method'!$B$9,"")</x:f>
        <x:v>2.4072205936695283</x:v>
      </x:c>
      <x:c r="X887" s="10" t="str">
        <x:f>IF(ISNUMBER(J887),SUM(G887,I887),"")</x:f>
      </x:c>
      <x:c r="Y887" s="10" t="str">
        <x:f>IF(ISNUMBER(K887),COUNTIFS($K$7:$K$1929,"&gt;"&amp;K887)+1,"")</x:f>
      </x:c>
      <x:c r="Z887" s="9" t="str"/>
      <x:c r="AA887" s="15" t="n">
        <x:v>46108</x:v>
      </x:c>
      <x:c r="AB887" s="9" t="str">
        <x:v>Unknown</x:v>
      </x:c>
    </x:row>
    <x:row r="888" ht="50" customHeight="1">
      <x:c r="A888" s="10" t="n">
        <x:f>IF(ISNUMBER(F888),RANK(F888,$F$7:$F$1929,0),"")</x:f>
        <x:v>735</x:v>
      </x:c>
      <x:c r="B888" s="9" t="str">
        <x:v>French Avenue</x:v>
      </x:c>
      <x:c r="C888" s="9" t="str">
        <x:v>Magnetiq</x:v>
      </x:c>
      <x:c r="D888" s="9" t="str">
        <x:v>Not recorded</x:v>
      </x:c>
      <x:c r="E888" s="11" t="n">
        <x:v>2025</x:v>
      </x:c>
      <x:c r="F888" s="13" t="n">
        <x:v>7.9</x:v>
      </x:c>
      <x:c r="G888" s="10" t="n">
        <x:v>71</x:v>
      </x:c>
      <x:c r="H888" s="12" t="n">
        <x:v>4.17</x:v>
      </x:c>
      <x:c r="I888" s="10" t="n">
        <x:v>351</x:v>
      </x:c>
      <x:c r="J888" s="12" t="str">
        <x:f>IF(AND(M888="URL identity aligns",ISNUMBER(F888),ISNUMBER(H888),G888&gt;0,I888&gt;0,SUM(V888:W888)&gt;0),(F888*V888+((H888-1)/4*10)*W888)/SUM(V888:W888),"")</x:f>
      </x:c>
      <x:c r="K888" s="12" t="str">
        <x:f>IF(ISNUMBER(J888),(X888*J888+'Method'!$B$10*'Method'!$B$11)/(X888+'Method'!$B$10),"")</x:f>
      </x:c>
      <x:c r="L888" s="10" t="str">
        <x:f>IF(ISNUMBER(J888),COUNTIFS($J$7:$J$1929,"&gt;"&amp;J888)+1,"")</x:f>
      </x:c>
      <x:c r="M888" s="9" t="str">
        <x:v>Review required</x:v>
      </x:c>
      <x:c r="N888" s="9" t="str">
        <x:v>Brand differs between product URLs; Concentration not explicit on both saved identities</x:v>
      </x:c>
      <x:c r="O888" s="9" t="str">
        <x:v>https://www.parfumo.com/Perfumes/french-avenue/magnetiq</x:v>
      </x:c>
      <x:c r="P888" s="9" t="str">
        <x:v>https://www.fragrantica.com/perfume/Aromatix-X-French-Avenue/Magnetiq-117529.html</x:v>
      </x:c>
      <x:c r="Q888" s="9" t="str">
        <x:v>https://media.parfumo.com/perfumes/19/19a4aa_magnetiq-french-avenue_1200.jpg?width=720&amp;aspect_ratio=1:1</x:v>
      </x:c>
      <x:c r="R888" s="9" t="str">
        <x:v>https://fimgs.net/mdimg/perfume-thumbs/375x500.117529.jpg</x:v>
      </x:c>
      <x:c r="S888" s="9" t="str">
        <x:v>Magnetiq</x:v>
      </x:c>
      <x:c r="T888" s="11" t="str">
        <x:v>2025</x:v>
      </x:c>
      <x:c r="U888" s="10" t="n">
        <x:v>1646</x:v>
      </x:c>
      <x:c r="V888" s="14" t="n">
        <x:f>IF(AND(ISNUMBER(G888),G888&gt;0),LOG10(G888)*'Method'!$B$8,"")</x:f>
        <x:v>2.221510018462896</x:v>
      </x:c>
      <x:c r="W888" s="14" t="n">
        <x:f>IF(AND(ISNUMBER(I888),I888&gt;0),LOG10(I888)*'Method'!$B$9,"")</x:f>
        <x:v>2.036245693172656</x:v>
      </x:c>
      <x:c r="X888" s="10" t="str">
        <x:f>IF(ISNUMBER(J888),SUM(G888,I888),"")</x:f>
      </x:c>
      <x:c r="Y888" s="10" t="str">
        <x:f>IF(ISNUMBER(K888),COUNTIFS($K$7:$K$1929,"&gt;"&amp;K888)+1,"")</x:f>
      </x:c>
      <x:c r="Z888" s="9" t="str"/>
      <x:c r="AA888" s="15" t="n">
        <x:v>46108</x:v>
      </x:c>
      <x:c r="AB888" s="9" t="str">
        <x:v>Unknown</x:v>
      </x:c>
    </x:row>
    <x:row r="889" ht="50" customHeight="1">
      <x:c r="A889" s="10" t="n">
        <x:f>IF(ISNUMBER(F889),RANK(F889,$F$7:$F$1929,0),"")</x:f>
        <x:v>735</x:v>
      </x:c>
      <x:c r="B889" s="9" t="str">
        <x:v>French Avenue</x:v>
      </x:c>
      <x:c r="C889" s="9" t="str">
        <x:v>Lumière Garçon</x:v>
      </x:c>
      <x:c r="D889" s="9" t="str">
        <x:v>Not recorded</x:v>
      </x:c>
      <x:c r="E889" s="11" t="n">
        <x:v>2024</x:v>
      </x:c>
      <x:c r="F889" s="13" t="n">
        <x:v>7.9</x:v>
      </x:c>
      <x:c r="G889" s="10" t="n">
        <x:v>70</x:v>
      </x:c>
      <x:c r="H889" s="12" t="n">
        <x:v>4.37</x:v>
      </x:c>
      <x:c r="I889" s="10" t="n">
        <x:v>392</x:v>
      </x:c>
      <x:c r="J889" s="12" t="str">
        <x:f>IF(AND(M889="URL identity aligns",ISNUMBER(F889),ISNUMBER(H889),G889&gt;0,I889&gt;0,SUM(V889:W889)&gt;0),(F889*V889+((H889-1)/4*10)*W889)/SUM(V889:W889),"")</x:f>
      </x:c>
      <x:c r="K889" s="12" t="str">
        <x:f>IF(ISNUMBER(J889),(X889*J889+'Method'!$B$10*'Method'!$B$11)/(X889+'Method'!$B$10),"")</x:f>
      </x:c>
      <x:c r="L889" s="10" t="str">
        <x:f>IF(ISNUMBER(J889),COUNTIFS($J$7:$J$1929,"&gt;"&amp;J889)+1,"")</x:f>
      </x:c>
      <x:c r="M889" s="9" t="str">
        <x:v>Review required</x:v>
      </x:c>
      <x:c r="N889" s="9" t="str">
        <x:v>Concentration not explicit on both saved identities</x:v>
      </x:c>
      <x:c r="O889" s="9" t="str">
        <x:v>https://www.parfumo.com/Perfumes/french-avenue/lumiere-garcon</x:v>
      </x:c>
      <x:c r="P889" s="9" t="str">
        <x:v>https://www.fragrantica.com/perfume/French-Avenue/Lumiere-Garcon-94712.html</x:v>
      </x:c>
      <x:c r="Q889" s="9" t="str">
        <x:v>https://media.parfumo.com/perfumes/ae/aebc3f_lumiere-garcon-french-avenue_1200.jpg?width=720&amp;aspect_ratio=1:1</x:v>
      </x:c>
      <x:c r="R889" s="9" t="str">
        <x:v>https://fimgs.net/mdimg/perfume-thumbs/375x500.94712.jpg</x:v>
      </x:c>
      <x:c r="S889" s="9" t="str">
        <x:v>Lumière Garçon</x:v>
      </x:c>
      <x:c r="T889" s="11" t="str">
        <x:v>2024</x:v>
      </x:c>
      <x:c r="U889" s="10" t="n">
        <x:v>1589</x:v>
      </x:c>
      <x:c r="V889" s="14" t="n">
        <x:f>IF(AND(ISNUMBER(G889),G889&gt;0),LOG10(G889)*'Method'!$B$8,"")</x:f>
        <x:v>2.214117648017112</x:v>
      </x:c>
      <x:c r="W889" s="14" t="n">
        <x:f>IF(AND(ISNUMBER(I889),I889&gt;0),LOG10(I889)*'Method'!$B$9,"")</x:f>
        <x:v>2.074628853616368</x:v>
      </x:c>
      <x:c r="X889" s="10" t="str">
        <x:f>IF(ISNUMBER(J889),SUM(G889,I889),"")</x:f>
      </x:c>
      <x:c r="Y889" s="10" t="str">
        <x:f>IF(ISNUMBER(K889),COUNTIFS($K$7:$K$1929,"&gt;"&amp;K889)+1,"")</x:f>
      </x:c>
      <x:c r="Z889" s="9" t="str"/>
      <x:c r="AA889" s="15" t="n">
        <x:v>46108</x:v>
      </x:c>
      <x:c r="AB889" s="9" t="str">
        <x:v>Unknown</x:v>
      </x:c>
    </x:row>
    <x:row r="890" ht="50" customHeight="1">
      <x:c r="A890" s="10" t="n">
        <x:f>IF(ISNUMBER(F890),RANK(F890,$F$7:$F$1929,0),"")</x:f>
        <x:v>735</x:v>
      </x:c>
      <x:c r="B890" s="9" t="str">
        <x:v>Roja Parfums</x:v>
      </x:c>
      <x:c r="C890" s="9" t="str">
        <x:v>Danger</x:v>
      </x:c>
      <x:c r="D890" s="9" t="str">
        <x:v>Eau de Cologne</x:v>
      </x:c>
      <x:c r="E890" s="11" t="n">
        <x:v>2019</x:v>
      </x:c>
      <x:c r="F890" s="13" t="n">
        <x:v>7.9</x:v>
      </x:c>
      <x:c r="G890" s="10" t="n">
        <x:v>69</x:v>
      </x:c>
      <x:c r="H890" s="12" t="n">
        <x:v>4.05</x:v>
      </x:c>
      <x:c r="I890" s="10" t="n">
        <x:v>799</x:v>
      </x:c>
      <x:c r="J890" s="12" t="str">
        <x:f>IF(AND(M890="URL identity aligns",ISNUMBER(F890),ISNUMBER(H890),G890&gt;0,I890&gt;0,SUM(V890:W890)&gt;0),(F890*V890+((H890-1)/4*10)*W890)/SUM(V890:W890),"")</x:f>
      </x:c>
      <x:c r="K890" s="12" t="str">
        <x:f>IF(ISNUMBER(J890),(X890*J890+'Method'!$B$10*'Method'!$B$11)/(X890+'Method'!$B$10),"")</x:f>
      </x:c>
      <x:c r="L890" s="10" t="str">
        <x:f>IF(ISNUMBER(J890),COUNTIFS($J$7:$J$1929,"&gt;"&amp;J890)+1,"")</x:f>
      </x:c>
      <x:c r="M890" s="9" t="str">
        <x:v>Review required</x:v>
      </x:c>
      <x:c r="N890" s="9" t="str">
        <x:v>Product, variant, gender or year terms differ between URLs</x:v>
      </x:c>
      <x:c r="O890" s="9" t="str">
        <x:v>https://www.parfumo.com/Perfumes/Roja_Parfums/danger-parfum-cologne</x:v>
      </x:c>
      <x:c r="P890" s="9" t="str">
        <x:v>https://www.fragrantica.com/perfume/Roja-Dove/Danger-Pour-Homme-Parfum-Cologne-57875.html</x:v>
      </x:c>
      <x:c r="Q890" s="9" t="str">
        <x:v>https://media.parfumo.com/perfumes/3a/3a1ed7-danger-parfum-cologne-roja-parfums_1200.jpg?width=720&amp;aspect_ratio=1:1</x:v>
      </x:c>
      <x:c r="R890" s="9" t="str">
        <x:v>https://fimgs.net/mdimg/perfume-thumbs/375x500.57875.jpg</x:v>
      </x:c>
      <x:c r="S890" s="9" t="str">
        <x:v>Danger</x:v>
      </x:c>
      <x:c r="T890" s="11" t="str">
        <x:v>2019</x:v>
      </x:c>
      <x:c r="U890" s="10" t="n">
        <x:v>1490</x:v>
      </x:c>
      <x:c r="V890" s="14" t="n">
        <x:f>IF(AND(ISNUMBER(G890),G890&gt;0),LOG10(G890)*'Method'!$B$8,"")</x:f>
        <x:v>2.206618908884712</x:v>
      </x:c>
      <x:c r="W890" s="14" t="n">
        <x:f>IF(AND(ISNUMBER(I890),I890&gt;0),LOG10(I890)*'Method'!$B$9,"")</x:f>
        <x:v>2.322037423451192</x:v>
      </x:c>
      <x:c r="X890" s="10" t="str">
        <x:f>IF(ISNUMBER(J890),SUM(G890,I890),"")</x:f>
      </x:c>
      <x:c r="Y890" s="10" t="str">
        <x:f>IF(ISNUMBER(K890),COUNTIFS($K$7:$K$1929,"&gt;"&amp;K890)+1,"")</x:f>
      </x:c>
      <x:c r="Z890" s="9" t="str"/>
      <x:c r="AA890" s="15" t="n">
        <x:v>46108</x:v>
      </x:c>
      <x:c r="AB890" s="9" t="str">
        <x:v>Unknown</x:v>
      </x:c>
    </x:row>
    <x:row r="891" ht="50" customHeight="1">
      <x:c r="A891" s="10" t="n">
        <x:f>IF(ISNUMBER(F891),RANK(F891,$F$7:$F$1929,0),"")</x:f>
        <x:v>735</x:v>
      </x:c>
      <x:c r="B891" s="9" t="str">
        <x:v>French Avenue</x:v>
      </x:c>
      <x:c r="C891" s="9" t="str">
        <x:v>Teas Me</x:v>
      </x:c>
      <x:c r="D891" s="9" t="str">
        <x:v>Not recorded</x:v>
      </x:c>
      <x:c r="E891" s="11" t="n">
        <x:v>2025</x:v>
      </x:c>
      <x:c r="F891" s="13" t="n">
        <x:v>7.9</x:v>
      </x:c>
      <x:c r="G891" s="10" t="n">
        <x:v>59</x:v>
      </x:c>
      <x:c r="H891" s="12" t="n">
        <x:v>4.13</x:v>
      </x:c>
      <x:c r="I891" s="10" t="n">
        <x:v>280</x:v>
      </x:c>
      <x:c r="J891" s="12" t="str">
        <x:f>IF(AND(M891="URL identity aligns",ISNUMBER(F891),ISNUMBER(H891),G891&gt;0,I891&gt;0,SUM(V891:W891)&gt;0),(F891*V891+((H891-1)/4*10)*W891)/SUM(V891:W891),"")</x:f>
      </x:c>
      <x:c r="K891" s="12" t="str">
        <x:f>IF(ISNUMBER(J891),(X891*J891+'Method'!$B$10*'Method'!$B$11)/(X891+'Method'!$B$10),"")</x:f>
      </x:c>
      <x:c r="L891" s="10" t="str">
        <x:f>IF(ISNUMBER(J891),COUNTIFS($J$7:$J$1929,"&gt;"&amp;J891)+1,"")</x:f>
      </x:c>
      <x:c r="M891" s="9" t="str">
        <x:v>Review required</x:v>
      </x:c>
      <x:c r="N891" s="9" t="str">
        <x:v>Brand differs between product URLs; Concentration not explicit on both saved identities</x:v>
      </x:c>
      <x:c r="O891" s="9" t="str">
        <x:v>https://www.parfumo.com/Perfumes/french-avenue/teas-me</x:v>
      </x:c>
      <x:c r="P891" s="9" t="str">
        <x:v>https://www.fragrantica.com/perfume/Aromatix-X-French-Avenue/Teas-Me-117532.html</x:v>
      </x:c>
      <x:c r="Q891" s="9" t="str">
        <x:v>https://media.parfumo.com/perfumes/45/4519e5_tease-me-french-avenue_1200.jpg?width=720&amp;aspect_ratio=1:1</x:v>
      </x:c>
      <x:c r="R891" s="9" t="str">
        <x:v>https://fimgs.net/mdimg/perfume-thumbs/375x500.117532.jpg</x:v>
      </x:c>
      <x:c r="S891" s="9" t="str">
        <x:v>Teas Me</x:v>
      </x:c>
      <x:c r="T891" s="11" t="str">
        <x:v>2025</x:v>
      </x:c>
      <x:c r="U891" s="10" t="n">
        <x:v>218</x:v>
      </x:c>
      <x:c r="V891" s="14" t="n">
        <x:f>IF(AND(ISNUMBER(G891),G891&gt;0),LOG10(G891)*'Method'!$B$8,"")</x:f>
        <x:v>2.125022413970568</x:v>
      </x:c>
      <x:c r="W891" s="14" t="n">
        <x:f>IF(AND(ISNUMBER(I891),I891&gt;0),LOG10(I891)*'Method'!$B$9,"")</x:f>
        <x:v>1.957726425073776</x:v>
      </x:c>
      <x:c r="X891" s="10" t="str">
        <x:f>IF(ISNUMBER(J891),SUM(G891,I891),"")</x:f>
      </x:c>
      <x:c r="Y891" s="10" t="str">
        <x:f>IF(ISNUMBER(K891),COUNTIFS($K$7:$K$1929,"&gt;"&amp;K891)+1,"")</x:f>
      </x:c>
      <x:c r="Z891" s="9" t="str"/>
      <x:c r="AA891" s="15" t="n">
        <x:v>46108</x:v>
      </x:c>
      <x:c r="AB891" s="9" t="str">
        <x:v>Unknown</x:v>
      </x:c>
    </x:row>
    <x:row r="892" ht="50" customHeight="1">
      <x:c r="A892" s="10" t="n">
        <x:f>IF(ISNUMBER(F892),RANK(F892,$F$7:$F$1929,0),"")</x:f>
        <x:v>735</x:v>
      </x:c>
      <x:c r="B892" s="9" t="str">
        <x:v>paris corner</x:v>
      </x:c>
      <x:c r="C892" s="9" t="str">
        <x:v>Ibisco Nirvana</x:v>
      </x:c>
      <x:c r="D892" s="9" t="str">
        <x:v>Not recorded</x:v>
      </x:c>
      <x:c r="E892" s="11" t="n">
        <x:v>2024</x:v>
      </x:c>
      <x:c r="F892" s="13" t="n">
        <x:v>7.9</x:v>
      </x:c>
      <x:c r="G892" s="10" t="n">
        <x:v>56</x:v>
      </x:c>
      <x:c r="H892" s="12" t="n">
        <x:v>3.83</x:v>
      </x:c>
      <x:c r="I892" s="10" t="n">
        <x:v>252</x:v>
      </x:c>
      <x:c r="J892" s="12" t="str">
        <x:f>IF(AND(M892="URL identity aligns",ISNUMBER(F892),ISNUMBER(H892),G892&gt;0,I892&gt;0,SUM(V892:W892)&gt;0),(F892*V892+((H892-1)/4*10)*W892)/SUM(V892:W892),"")</x:f>
      </x:c>
      <x:c r="K892" s="12" t="str">
        <x:f>IF(ISNUMBER(J892),(X892*J892+'Method'!$B$10*'Method'!$B$11)/(X892+'Method'!$B$10),"")</x:f>
      </x:c>
      <x:c r="L892" s="10" t="str">
        <x:f>IF(ISNUMBER(J892),COUNTIFS($J$7:$J$1929,"&gt;"&amp;J892)+1,"")</x:f>
      </x:c>
      <x:c r="M892" s="9" t="str">
        <x:v>Review required</x:v>
      </x:c>
      <x:c r="N892" s="9" t="str">
        <x:v>Concentration not explicit on both saved identities</x:v>
      </x:c>
      <x:c r="O892" s="9" t="str">
        <x:v>https://www.parfumo.com/Perfumes/paris-corner/ibisco-nirvana</x:v>
      </x:c>
      <x:c r="P892" s="9" t="str">
        <x:v>https://www.fragrantica.com/perfume/PARIS-CORNER/Ibisco-Nirvana-101208.html</x:v>
      </x:c>
      <x:c r="Q892" s="9" t="str">
        <x:v>https://media.parfumo.com/perfumes/55/55748c_ibisco-nirvana-paris-corner_1200.jpg?width=720&amp;aspect_ratio=1:1</x:v>
      </x:c>
      <x:c r="R892" s="9" t="str">
        <x:v>https://fimgs.net/mdimg/perfume-thumbs/375x500.101208.jpg</x:v>
      </x:c>
      <x:c r="S892" s="9" t="str">
        <x:v>Ibisco Nirvana</x:v>
      </x:c>
      <x:c r="T892" s="11" t="str">
        <x:v>2024</x:v>
      </x:c>
      <x:c r="U892" s="10" t="n">
        <x:v>1910</x:v>
      </x:c>
      <x:c r="V892" s="14" t="n">
        <x:f>IF(AND(ISNUMBER(G892),G892&gt;0),LOG10(G892)*'Method'!$B$8,"")</x:f>
        <x:v>2.09782563240744</x:v>
      </x:c>
      <x:c r="W892" s="14" t="n">
        <x:f>IF(AND(ISNUMBER(I892),I892&gt;0),LOG10(I892)*'Method'!$B$9,"")</x:f>
        <x:v>1.9211204326252322</x:v>
      </x:c>
      <x:c r="X892" s="10" t="str">
        <x:f>IF(ISNUMBER(J892),SUM(G892,I892),"")</x:f>
      </x:c>
      <x:c r="Y892" s="10" t="str">
        <x:f>IF(ISNUMBER(K892),COUNTIFS($K$7:$K$1929,"&gt;"&amp;K892)+1,"")</x:f>
      </x:c>
      <x:c r="Z892" s="9" t="str"/>
      <x:c r="AA892" s="15" t="n">
        <x:v>46108</x:v>
      </x:c>
      <x:c r="AB892" s="9" t="str">
        <x:v>Unknown</x:v>
      </x:c>
    </x:row>
    <x:row r="893" ht="50" customHeight="1">
      <x:c r="A893" s="10" t="n">
        <x:f>IF(ISNUMBER(F893),RANK(F893,$F$7:$F$1929,0),"")</x:f>
        <x:v>735</x:v>
      </x:c>
      <x:c r="B893" s="9" t="str">
        <x:v>Armaf</x:v>
      </x:c>
      <x:c r="C893" s="9" t="str">
        <x:v>Odyssey Aqua</x:v>
      </x:c>
      <x:c r="D893" s="9" t="str">
        <x:v>Not recorded</x:v>
      </x:c>
      <x:c r="E893" s="11" t="n">
        <x:v>2023</x:v>
      </x:c>
      <x:c r="F893" s="13" t="n">
        <x:v>7.9</x:v>
      </x:c>
      <x:c r="G893" s="10" t="n">
        <x:v>56</x:v>
      </x:c>
      <x:c r="H893" s="12" t="n">
        <x:v>4.35</x:v>
      </x:c>
      <x:c r="I893" s="10" t="n">
        <x:v>1199</x:v>
      </x:c>
      <x:c r="J893" s="12" t="str">
        <x:f>IF(AND(M893="URL identity aligns",ISNUMBER(F893),ISNUMBER(H893),G893&gt;0,I893&gt;0,SUM(V893:W893)&gt;0),(F893*V893+((H893-1)/4*10)*W893)/SUM(V893:W893),"")</x:f>
      </x:c>
      <x:c r="K893" s="12" t="str">
        <x:f>IF(ISNUMBER(J893),(X893*J893+'Method'!$B$10*'Method'!$B$11)/(X893+'Method'!$B$10),"")</x:f>
      </x:c>
      <x:c r="L893" s="10" t="str">
        <x:f>IF(ISNUMBER(J893),COUNTIFS($J$7:$J$1929,"&gt;"&amp;J893)+1,"")</x:f>
      </x:c>
      <x:c r="M893" s="9" t="str">
        <x:v>Review required</x:v>
      </x:c>
      <x:c r="N893" s="9" t="str">
        <x:v>Product, variant, gender or year terms differ between URLs; Concentration not explicit on both saved identities</x:v>
      </x:c>
      <x:c r="O893" s="9" t="str">
        <x:v>https://www.parfumo.com/Perfumes/Armaf/odyssey-aqua</x:v>
      </x:c>
      <x:c r="P893" s="9" t="str">
        <x:v>https://www.fragrantica.com/perfume/Armaf/Odyssey-Aqua-Edition-83134.html</x:v>
      </x:c>
      <x:c r="Q893" s="9" t="str">
        <x:v>https://media.parfumo.com/perfumes/72/72aa57-odyssey-aqua-armaf_1200.jpg?width=720&amp;aspect_ratio=1:1</x:v>
      </x:c>
      <x:c r="R893" s="9" t="str">
        <x:v>https://fimgs.net/mdimg/perfume-thumbs/375x500.83134.jpg</x:v>
      </x:c>
      <x:c r="S893" s="9" t="str">
        <x:v>Odyssey Aqua</x:v>
      </x:c>
      <x:c r="T893" s="11" t="str">
        <x:v>2023</x:v>
      </x:c>
      <x:c r="U893" s="10" t="n">
        <x:v>1300</x:v>
      </x:c>
      <x:c r="V893" s="14" t="n">
        <x:f>IF(AND(ISNUMBER(G893),G893&gt;0),LOG10(G893)*'Method'!$B$8,"")</x:f>
        <x:v>2.09782563240744</x:v>
      </x:c>
      <x:c r="W893" s="14" t="n">
        <x:f>IF(AND(ISNUMBER(I893),I893&gt;0),LOG10(I893)*'Method'!$B$9,"")</x:f>
        <x:v>2.4630553464790803</x:v>
      </x:c>
      <x:c r="X893" s="10" t="str">
        <x:f>IF(ISNUMBER(J893),SUM(G893,I893),"")</x:f>
      </x:c>
      <x:c r="Y893" s="10" t="str">
        <x:f>IF(ISNUMBER(K893),COUNTIFS($K$7:$K$1929,"&gt;"&amp;K893)+1,"")</x:f>
      </x:c>
      <x:c r="Z893" s="9" t="str"/>
      <x:c r="AA893" s="15" t="n">
        <x:v>46108</x:v>
      </x:c>
      <x:c r="AB893" s="9" t="str">
        <x:v>Unknown</x:v>
      </x:c>
    </x:row>
    <x:row r="894" ht="50" customHeight="1">
      <x:c r="A894" s="10" t="n">
        <x:f>IF(ISNUMBER(F894),RANK(F894,$F$7:$F$1929,0),"")</x:f>
        <x:v>735</x:v>
      </x:c>
      <x:c r="B894" s="9" t="str">
        <x:v>Paris Corner</x:v>
      </x:c>
      <x:c r="C894" s="9" t="str">
        <x:v>Mango Bliss</x:v>
      </x:c>
      <x:c r="D894" s="9" t="str">
        <x:v>Not recorded</x:v>
      </x:c>
      <x:c r="E894" s="11" t="n">
        <x:v>2024</x:v>
      </x:c>
      <x:c r="F894" s="13" t="n">
        <x:v>7.9</x:v>
      </x:c>
      <x:c r="G894" s="10" t="n">
        <x:v>53</x:v>
      </x:c>
      <x:c r="H894" s="12" t="n">
        <x:v>4.21</x:v>
      </x:c>
      <x:c r="I894" s="10" t="n">
        <x:v>603</x:v>
      </x:c>
      <x:c r="J894" s="12" t="str">
        <x:f>IF(AND(M894="URL identity aligns",ISNUMBER(F894),ISNUMBER(H894),G894&gt;0,I894&gt;0,SUM(V894:W894)&gt;0),(F894*V894+((H894-1)/4*10)*W894)/SUM(V894:W894),"")</x:f>
      </x:c>
      <x:c r="K894" s="12" t="str">
        <x:f>IF(ISNUMBER(J894),(X894*J894+'Method'!$B$10*'Method'!$B$11)/(X894+'Method'!$B$10),"")</x:f>
      </x:c>
      <x:c r="L894" s="10" t="str">
        <x:f>IF(ISNUMBER(J894),COUNTIFS($J$7:$J$1929,"&gt;"&amp;J894)+1,"")</x:f>
      </x:c>
      <x:c r="M894" s="9" t="str">
        <x:v>Review required</x:v>
      </x:c>
      <x:c r="N894" s="9" t="str">
        <x:v>Product, variant, gender or year terms differ between URLs; Concentration not explicit on both saved identities</x:v>
      </x:c>
      <x:c r="O894" s="9" t="str">
        <x:v>https://www.parfumo.com/Perfumes/paris-corner/mango-bliss</x:v>
      </x:c>
      <x:c r="P894" s="9" t="str">
        <x:v>https://www.fragrantica.com/perfume/PARIS-CORNER/Ophidian-Mango-Bliss-98577.html</x:v>
      </x:c>
      <x:c r="Q894" s="9" t="str">
        <x:v>https://media.parfumo.com/perfumes/6c/6ca9c5_mango-bliss-paris-corner_1200.jpg?width=720&amp;aspect_ratio=1:1</x:v>
      </x:c>
      <x:c r="R894" s="9" t="str">
        <x:v>https://fimgs.net/mdimg/perfume-thumbs/375x500.98577.jpg</x:v>
      </x:c>
      <x:c r="S894" s="9" t="str">
        <x:v>Mango Bliss</x:v>
      </x:c>
      <x:c r="T894" s="11" t="str">
        <x:v>2024</x:v>
      </x:c>
      <x:c r="U894" s="10" t="n">
        <x:v>1591</x:v>
      </x:c>
      <x:c r="V894" s="14" t="n">
        <x:f>IF(AND(ISNUMBER(G894),G894&gt;0),LOG10(G894)*'Method'!$B$8,"")</x:f>
        <x:v>2.069131043520948</x:v>
      </x:c>
      <x:c r="W894" s="14" t="n">
        <x:f>IF(AND(ISNUMBER(I894),I894&gt;0),LOG10(I894)*'Method'!$B$9,"")</x:f>
        <x:v>2.22425384971212</x:v>
      </x:c>
      <x:c r="X894" s="10" t="str">
        <x:f>IF(ISNUMBER(J894),SUM(G894,I894),"")</x:f>
      </x:c>
      <x:c r="Y894" s="10" t="str">
        <x:f>IF(ISNUMBER(K894),COUNTIFS($K$7:$K$1929,"&gt;"&amp;K894)+1,"")</x:f>
      </x:c>
      <x:c r="Z894" s="9" t="str"/>
      <x:c r="AA894" s="15" t="n">
        <x:v>46108</x:v>
      </x:c>
      <x:c r="AB894" s="9" t="str">
        <x:v>Unknown</x:v>
      </x:c>
    </x:row>
    <x:row r="895" ht="50" customHeight="1">
      <x:c r="A895" s="10" t="n">
        <x:f>IF(ISNUMBER(F895),RANK(F895,$F$7:$F$1929,0),"")</x:f>
        <x:v>735</x:v>
      </x:c>
      <x:c r="B895" s="9" t="str">
        <x:v>French Avenue</x:v>
      </x:c>
      <x:c r="C895" s="9" t="str">
        <x:v>Royal Taboo</x:v>
      </x:c>
      <x:c r="D895" s="9" t="str">
        <x:v>Not recorded</x:v>
      </x:c>
      <x:c r="E895" s="11" t="n">
        <x:v>2024</x:v>
      </x:c>
      <x:c r="F895" s="13" t="n">
        <x:v>7.9</x:v>
      </x:c>
      <x:c r="G895" s="10" t="n">
        <x:v>46</x:v>
      </x:c>
      <x:c r="H895" s="12" t="n">
        <x:v>4.09</x:v>
      </x:c>
      <x:c r="I895" s="10" t="n">
        <x:v>319</x:v>
      </x:c>
      <x:c r="J895" s="12" t="str">
        <x:f>IF(AND(M895="URL identity aligns",ISNUMBER(F895),ISNUMBER(H895),G895&gt;0,I895&gt;0,SUM(V895:W895)&gt;0),(F895*V895+((H895-1)/4*10)*W895)/SUM(V895:W895),"")</x:f>
      </x:c>
      <x:c r="K895" s="12" t="str">
        <x:f>IF(ISNUMBER(J895),(X895*J895+'Method'!$B$10*'Method'!$B$11)/(X895+'Method'!$B$10),"")</x:f>
      </x:c>
      <x:c r="L895" s="10" t="str">
        <x:f>IF(ISNUMBER(J895),COUNTIFS($J$7:$J$1929,"&gt;"&amp;J895)+1,"")</x:f>
      </x:c>
      <x:c r="M895" s="9" t="str">
        <x:v>Review required</x:v>
      </x:c>
      <x:c r="N895" s="9" t="str">
        <x:v>Brand differs between product URLs; Concentration not explicit on both saved identities</x:v>
      </x:c>
      <x:c r="O895" s="9" t="str">
        <x:v>https://www.parfumo.com/Perfumes/french-avenue/royal-taboo</x:v>
      </x:c>
      <x:c r="P895" s="9" t="str">
        <x:v>https://www.fragrantica.com/perfume/Aromatix-X-French-Avenue/Royal-Taboo-99330.html</x:v>
      </x:c>
      <x:c r="Q895" s="9" t="str">
        <x:v>https://media.parfumo.com/perfumes/43/433a16_aromatix-royal-taboo-french-avenue_1200.jpg?width=720&amp;aspect_ratio=1:1</x:v>
      </x:c>
      <x:c r="R895" s="9" t="str">
        <x:v>https://fimgs.net/mdimg/perfume-thumbs/375x500.99330.jpg</x:v>
      </x:c>
      <x:c r="S895" s="9" t="str">
        <x:v>Royal Taboo</x:v>
      </x:c>
      <x:c r="T895" s="11" t="str">
        <x:v>2024</x:v>
      </x:c>
      <x:c r="U895" s="10" t="n">
        <x:v>1669</x:v>
      </x:c>
      <x:c r="V895" s="14" t="n">
        <x:f>IF(AND(ISNUMBER(G895),G895&gt;0),LOG10(G895)*'Method'!$B$8,"")</x:f>
        <x:v>1.995309398017884</x:v>
      </x:c>
      <x:c r="W895" s="14" t="n">
        <x:f>IF(AND(ISNUMBER(I895),I895&gt;0),LOG10(I895)*'Method'!$B$9,"")</x:f>
        <x:v>2.0030325464457444</x:v>
      </x:c>
      <x:c r="X895" s="10" t="str">
        <x:f>IF(ISNUMBER(J895),SUM(G895,I895),"")</x:f>
      </x:c>
      <x:c r="Y895" s="10" t="str">
        <x:f>IF(ISNUMBER(K895),COUNTIFS($K$7:$K$1929,"&gt;"&amp;K895)+1,"")</x:f>
      </x:c>
      <x:c r="Z895" s="9" t="str"/>
      <x:c r="AA895" s="15" t="n">
        <x:v>46108</x:v>
      </x:c>
      <x:c r="AB895" s="9" t="str">
        <x:v>Unknown</x:v>
      </x:c>
    </x:row>
    <x:row r="896" ht="50" customHeight="1">
      <x:c r="A896" s="10" t="n">
        <x:f>IF(ISNUMBER(F896),RANK(F896,$F$7:$F$1929,0),"")</x:f>
        <x:v>735</x:v>
      </x:c>
      <x:c r="B896" s="9" t="str">
        <x:v>French Avenue</x:v>
      </x:c>
      <x:c r="C896" s="9" t="str">
        <x:v>Sun Kissed</x:v>
      </x:c>
      <x:c r="D896" s="9" t="str">
        <x:v>Not recorded</x:v>
      </x:c>
      <x:c r="E896" s="11" t="n">
        <x:v>2025</x:v>
      </x:c>
      <x:c r="F896" s="13" t="n">
        <x:v>7.9</x:v>
      </x:c>
      <x:c r="G896" s="10" t="n">
        <x:v>46</x:v>
      </x:c>
      <x:c r="H896" s="12" t="n">
        <x:v>4.27</x:v>
      </x:c>
      <x:c r="I896" s="10" t="n">
        <x:v>271</x:v>
      </x:c>
      <x:c r="J896" s="12" t="str">
        <x:f>IF(AND(M896="URL identity aligns",ISNUMBER(F896),ISNUMBER(H896),G896&gt;0,I896&gt;0,SUM(V896:W896)&gt;0),(F896*V896+((H896-1)/4*10)*W896)/SUM(V896:W896),"")</x:f>
      </x:c>
      <x:c r="K896" s="12" t="str">
        <x:f>IF(ISNUMBER(J896),(X896*J896+'Method'!$B$10*'Method'!$B$11)/(X896+'Method'!$B$10),"")</x:f>
      </x:c>
      <x:c r="L896" s="10" t="str">
        <x:f>IF(ISNUMBER(J896),COUNTIFS($J$7:$J$1929,"&gt;"&amp;J896)+1,"")</x:f>
      </x:c>
      <x:c r="M896" s="9" t="str">
        <x:v>Review required</x:v>
      </x:c>
      <x:c r="N896" s="9" t="str">
        <x:v>Brand differs between product URLs; Concentration not explicit on both saved identities</x:v>
      </x:c>
      <x:c r="O896" s="9" t="str">
        <x:v>https://www.parfumo.com/Perfumes/french-avenue/sun-kissed</x:v>
      </x:c>
      <x:c r="P896" s="9" t="str">
        <x:v>https://www.fragrantica.com/perfume/Aromatix-X-French-Avenue/Sun-Kissed-117530.html</x:v>
      </x:c>
      <x:c r="Q896" s="9" t="str">
        <x:v>https://media.parfumo.com/perfumes/48/48906a_sun-kissed-french-avenue_1200.jpg?width=720&amp;aspect_ratio=1:1</x:v>
      </x:c>
      <x:c r="R896" s="9" t="str">
        <x:v>https://fimgs.net/mdimg/perfume-thumbs/375x500.117530.jpg</x:v>
      </x:c>
      <x:c r="S896" s="9" t="str">
        <x:v>Sun Kissed</x:v>
      </x:c>
      <x:c r="T896" s="11" t="str">
        <x:v>2025</x:v>
      </x:c>
      <x:c r="U896" s="10" t="n">
        <x:v>668</x:v>
      </x:c>
      <x:c r="V896" s="14" t="n">
        <x:f>IF(AND(ISNUMBER(G896),G896&gt;0),LOG10(G896)*'Method'!$B$8,"")</x:f>
        <x:v>1.995309398017884</x:v>
      </x:c>
      <x:c r="W896" s="14" t="n">
        <x:f>IF(AND(ISNUMBER(I896),I896&gt;0),LOG10(I896)*'Method'!$B$9,"")</x:f>
        <x:v>1.946375432699528</x:v>
      </x:c>
      <x:c r="X896" s="10" t="str">
        <x:f>IF(ISNUMBER(J896),SUM(G896,I896),"")</x:f>
      </x:c>
      <x:c r="Y896" s="10" t="str">
        <x:f>IF(ISNUMBER(K896),COUNTIFS($K$7:$K$1929,"&gt;"&amp;K896)+1,"")</x:f>
      </x:c>
      <x:c r="Z896" s="9" t="str"/>
      <x:c r="AA896" s="15" t="n">
        <x:v>46108</x:v>
      </x:c>
      <x:c r="AB896" s="9" t="str">
        <x:v>Unknown</x:v>
      </x:c>
    </x:row>
    <x:row r="897" ht="50" customHeight="1">
      <x:c r="A897" s="10" t="n">
        <x:f>IF(ISNUMBER(F897),RANK(F897,$F$7:$F$1929,0),"")</x:f>
        <x:v>735</x:v>
      </x:c>
      <x:c r="B897" s="9" t="str">
        <x:v>Paris Corner</x:v>
      </x:c>
      <x:c r="C897" s="9" t="str">
        <x:v>Dulzura</x:v>
      </x:c>
      <x:c r="D897" s="9" t="str">
        <x:v>Not recorded</x:v>
      </x:c>
      <x:c r="E897" s="11" t="n">
        <x:v>2025</x:v>
      </x:c>
      <x:c r="F897" s="13" t="n">
        <x:v>7.9</x:v>
      </x:c>
      <x:c r="G897" s="10" t="n">
        <x:v>37</x:v>
      </x:c>
      <x:c r="H897" s="12" t="n">
        <x:v>4.27</x:v>
      </x:c>
      <x:c r="I897" s="10" t="n">
        <x:v>405</x:v>
      </x:c>
      <x:c r="J897" s="12" t="str">
        <x:f>IF(AND(M897="URL identity aligns",ISNUMBER(F897),ISNUMBER(H897),G897&gt;0,I897&gt;0,SUM(V897:W897)&gt;0),(F897*V897+((H897-1)/4*10)*W897)/SUM(V897:W897),"")</x:f>
      </x:c>
      <x:c r="K897" s="12" t="str">
        <x:f>IF(ISNUMBER(J897),(X897*J897+'Method'!$B$10*'Method'!$B$11)/(X897+'Method'!$B$10),"")</x:f>
      </x:c>
      <x:c r="L897" s="10" t="str">
        <x:f>IF(ISNUMBER(J897),COUNTIFS($J$7:$J$1929,"&gt;"&amp;J897)+1,"")</x:f>
      </x:c>
      <x:c r="M897" s="9" t="str">
        <x:v>Review required</x:v>
      </x:c>
      <x:c r="N897" s="9" t="str">
        <x:v>Concentration not explicit on both saved identities</x:v>
      </x:c>
      <x:c r="O897" s="9" t="str">
        <x:v>https://www.parfumo.com/Perfumes/paris-corner/dulzura</x:v>
      </x:c>
      <x:c r="P897" s="9" t="str">
        <x:v>https://www.fragrantica.com/perfume/PARIS-CORNER/Dulzura-114986.html</x:v>
      </x:c>
      <x:c r="Q897" s="9" t="str">
        <x:v>https://media.parfumo.com/perfumes/bc/bc0dca_dulzura-paris-corner_1200.jpg?width=720&amp;aspect_ratio=1:1</x:v>
      </x:c>
      <x:c r="R897" s="9" t="str">
        <x:v>https://fimgs.net/mdimg/perfume-thumbs/375x500.114986.jpg</x:v>
      </x:c>
      <x:c r="S897" s="9" t="str">
        <x:v>Dulzura</x:v>
      </x:c>
      <x:c r="T897" s="11" t="str">
        <x:v>2025</x:v>
      </x:c>
      <x:c r="U897" s="10" t="n">
        <x:v>1220</x:v>
      </x:c>
      <x:c r="V897" s="14" t="n">
        <x:f>IF(AND(ISNUMBER(G897),G897&gt;0),LOG10(G897)*'Method'!$B$8,"")</x:f>
        <x:v>1.881842068880388</x:v>
      </x:c>
      <x:c r="W897" s="14" t="n">
        <x:f>IF(AND(ISNUMBER(I897),I897&gt;0),LOG10(I897)*'Method'!$B$9,"")</x:f>
        <x:v>2.0859640185717363</x:v>
      </x:c>
      <x:c r="X897" s="10" t="str">
        <x:f>IF(ISNUMBER(J897),SUM(G897,I897),"")</x:f>
      </x:c>
      <x:c r="Y897" s="10" t="str">
        <x:f>IF(ISNUMBER(K897),COUNTIFS($K$7:$K$1929,"&gt;"&amp;K897)+1,"")</x:f>
      </x:c>
      <x:c r="Z897" s="9" t="str"/>
      <x:c r="AA897" s="15" t="n">
        <x:v>46108</x:v>
      </x:c>
      <x:c r="AB897" s="9" t="str">
        <x:v>Unknown</x:v>
      </x:c>
    </x:row>
    <x:row r="898" ht="50" customHeight="1">
      <x:c r="A898" s="10" t="n">
        <x:f>IF(ISNUMBER(F898),RANK(F898,$F$7:$F$1929,0),"")</x:f>
        <x:v>735</x:v>
      </x:c>
      <x:c r="B898" s="9" t="str">
        <x:v>Rayhaan</x:v>
      </x:c>
      <x:c r="C898" s="9" t="str">
        <x:v>Jungle Vibe</x:v>
      </x:c>
      <x:c r="D898" s="9" t="str">
        <x:v>Not recorded</x:v>
      </x:c>
      <x:c r="E898" s="11" t="n">
        <x:v>2025</x:v>
      </x:c>
      <x:c r="F898" s="13" t="n">
        <x:v>7.9</x:v>
      </x:c>
      <x:c r="G898" s="10" t="n">
        <x:v>34</x:v>
      </x:c>
      <x:c r="H898" s="12" t="n">
        <x:v>4.4</x:v>
      </x:c>
      <x:c r="I898" s="10" t="n">
        <x:v>206</x:v>
      </x:c>
      <x:c r="J898" s="12" t="str">
        <x:f>IF(AND(M898="URL identity aligns",ISNUMBER(F898),ISNUMBER(H898),G898&gt;0,I898&gt;0,SUM(V898:W898)&gt;0),(F898*V898+((H898-1)/4*10)*W898)/SUM(V898:W898),"")</x:f>
      </x:c>
      <x:c r="K898" s="12" t="str">
        <x:f>IF(ISNUMBER(J898),(X898*J898+'Method'!$B$10*'Method'!$B$11)/(X898+'Method'!$B$10),"")</x:f>
      </x:c>
      <x:c r="L898" s="10" t="str">
        <x:f>IF(ISNUMBER(J898),COUNTIFS($J$7:$J$1929,"&gt;"&amp;J898)+1,"")</x:f>
      </x:c>
      <x:c r="M898" s="9" t="str">
        <x:v>Review required</x:v>
      </x:c>
      <x:c r="N898" s="9" t="str">
        <x:v>Concentration not explicit on both saved identities</x:v>
      </x:c>
      <x:c r="O898" s="9" t="str">
        <x:v>https://www.parfumo.com/Perfumes/rayhaan/jungle-vibe</x:v>
      </x:c>
      <x:c r="P898" s="9" t="str">
        <x:v>https://www.fragrantica.com/perfume/Rayhaan/Jungle-Vibe-123211.html</x:v>
      </x:c>
      <x:c r="Q898" s="9" t="str">
        <x:v>https://media.parfumo.com/perfumes/07/07e92a_jungle-vibe-rayhaan_1200.jpg?width=480&amp;aspect_ratio=1:1</x:v>
      </x:c>
      <x:c r="R898" s="9" t="str">
        <x:v>https://fimgs.net/mdimg/perfume-thumbs/375x500.123211.jpg</x:v>
      </x:c>
      <x:c r="S898" s="9" t="str">
        <x:v>Jungle Vibe</x:v>
      </x:c>
      <x:c r="T898" s="11" t="str">
        <x:v>2025</x:v>
      </x:c>
      <x:c r="U898" s="10" t="n">
        <x:v>275</x:v>
      </x:c>
      <x:c r="V898" s="14" t="n">
        <x:f>IF(AND(ISNUMBER(G898),G898&gt;0),LOG10(G898)*'Method'!$B$8,"")</x:f>
        <x:v>1.837774700450712</x:v>
      </x:c>
      <x:c r="W898" s="14" t="n">
        <x:f>IF(AND(ISNUMBER(I898),I898&gt;0),LOG10(I898)*'Method'!$B$9,"")</x:f>
        <x:v>1.8510937762953201</x:v>
      </x:c>
      <x:c r="X898" s="10" t="str">
        <x:f>IF(ISNUMBER(J898),SUM(G898,I898),"")</x:f>
      </x:c>
      <x:c r="Y898" s="10" t="str">
        <x:f>IF(ISNUMBER(K898),COUNTIFS($K$7:$K$1929,"&gt;"&amp;K898)+1,"")</x:f>
      </x:c>
      <x:c r="Z898" s="9" t="str"/>
      <x:c r="AA898" s="15" t="n">
        <x:v>46108</x:v>
      </x:c>
      <x:c r="AB898" s="9" t="str">
        <x:v>Unknown</x:v>
      </x:c>
    </x:row>
    <x:row r="899" ht="50" customHeight="1">
      <x:c r="A899" s="10" t="n">
        <x:f>IF(ISNUMBER(F899),RANK(F899,$F$7:$F$1929,0),"")</x:f>
        <x:v>735</x:v>
      </x:c>
      <x:c r="B899" s="9" t="str">
        <x:v>Paris Corner</x:v>
      </x:c>
      <x:c r="C899" s="9" t="str">
        <x:v>Rifaaqat Adorn</x:v>
      </x:c>
      <x:c r="D899" s="9" t="str">
        <x:v>Not recorded</x:v>
      </x:c>
      <x:c r="E899" s="11" t="n">
        <x:v>2024</x:v>
      </x:c>
      <x:c r="F899" s="13" t="n">
        <x:v>7.9</x:v>
      </x:c>
      <x:c r="G899" s="10" t="n">
        <x:v>34</x:v>
      </x:c>
      <x:c r="H899" s="12" t="n">
        <x:v>4.15</x:v>
      </x:c>
      <x:c r="I899" s="10" t="n">
        <x:v>351</x:v>
      </x:c>
      <x:c r="J899" s="12" t="str">
        <x:f>IF(AND(M899="URL identity aligns",ISNUMBER(F899),ISNUMBER(H899),G899&gt;0,I899&gt;0,SUM(V899:W899)&gt;0),(F899*V899+((H899-1)/4*10)*W899)/SUM(V899:W899),"")</x:f>
      </x:c>
      <x:c r="K899" s="12" t="str">
        <x:f>IF(ISNUMBER(J899),(X899*J899+'Method'!$B$10*'Method'!$B$11)/(X899+'Method'!$B$10),"")</x:f>
      </x:c>
      <x:c r="L899" s="10" t="str">
        <x:f>IF(ISNUMBER(J899),COUNTIFS($J$7:$J$1929,"&gt;"&amp;J899)+1,"")</x:f>
      </x:c>
      <x:c r="M899" s="9" t="str">
        <x:v>Review required</x:v>
      </x:c>
      <x:c r="N899" s="9" t="str">
        <x:v>Concentration not explicit on both saved identities</x:v>
      </x:c>
      <x:c r="O899" s="9" t="str">
        <x:v>https://www.parfumo.com/Perfumes/paris-corner/rifaaqat-adorn</x:v>
      </x:c>
      <x:c r="P899" s="9" t="str">
        <x:v>https://www.fragrantica.com/perfume/PARIS-CORNER/Rifaaqat-Adorn-98136.html</x:v>
      </x:c>
      <x:c r="Q899" s="9" t="str">
        <x:v>https://media.parfumo.com/perfumes/41/414a0e_rifaaqat-adorn-paris-corner_1200.jpg?width=720&amp;aspect_ratio=1:1</x:v>
      </x:c>
      <x:c r="R899" s="9" t="str">
        <x:v>https://fimgs.net/mdimg/perfume-thumbs/375x500.98136.jpg</x:v>
      </x:c>
      <x:c r="S899" s="9" t="str">
        <x:v>Rifaaqat Adorn</x:v>
      </x:c>
      <x:c r="T899" s="11" t="str">
        <x:v>2024</x:v>
      </x:c>
      <x:c r="U899" s="10" t="n">
        <x:v>426</x:v>
      </x:c>
      <x:c r="V899" s="14" t="n">
        <x:f>IF(AND(ISNUMBER(G899),G899&gt;0),LOG10(G899)*'Method'!$B$8,"")</x:f>
        <x:v>1.837774700450712</x:v>
      </x:c>
      <x:c r="W899" s="14" t="n">
        <x:f>IF(AND(ISNUMBER(I899),I899&gt;0),LOG10(I899)*'Method'!$B$9,"")</x:f>
        <x:v>2.036245693172656</x:v>
      </x:c>
      <x:c r="X899" s="10" t="str">
        <x:f>IF(ISNUMBER(J899),SUM(G899,I899),"")</x:f>
      </x:c>
      <x:c r="Y899" s="10" t="str">
        <x:f>IF(ISNUMBER(K899),COUNTIFS($K$7:$K$1929,"&gt;"&amp;K899)+1,"")</x:f>
      </x:c>
      <x:c r="Z899" s="9" t="str"/>
      <x:c r="AA899" s="15" t="n">
        <x:v>46108</x:v>
      </x:c>
      <x:c r="AB899" s="9" t="str">
        <x:v>Unknown</x:v>
      </x:c>
    </x:row>
    <x:row r="900" ht="50" customHeight="1">
      <x:c r="A900" s="10" t="n">
        <x:f>IF(ISNUMBER(F900),RANK(F900,$F$7:$F$1929,0),"")</x:f>
        <x:v>735</x:v>
      </x:c>
      <x:c r="B900" s="9" t="str">
        <x:v>Rasasi</x:v>
      </x:c>
      <x:c r="C900" s="9" t="str">
        <x:v>Hawas Malibu هوس</x:v>
      </x:c>
      <x:c r="D900" s="9" t="str">
        <x:v>Not recorded</x:v>
      </x:c>
      <x:c r="E900" s="11" t="n">
        <x:v>2025</x:v>
      </x:c>
      <x:c r="F900" s="13" t="n">
        <x:v>7.9</x:v>
      </x:c>
      <x:c r="G900" s="10" t="n">
        <x:v>31</x:v>
      </x:c>
      <x:c r="H900" s="12" t="n">
        <x:v>4.22</x:v>
      </x:c>
      <x:c r="I900" s="10" t="n">
        <x:v>407</x:v>
      </x:c>
      <x:c r="J900" s="12" t="str">
        <x:f>IF(AND(M900="URL identity aligns",ISNUMBER(F900),ISNUMBER(H900),G900&gt;0,I900&gt;0,SUM(V900:W900)&gt;0),(F900*V900+((H900-1)/4*10)*W900)/SUM(V900:W900),"")</x:f>
      </x:c>
      <x:c r="K900" s="12" t="str">
        <x:f>IF(ISNUMBER(J900),(X900*J900+'Method'!$B$10*'Method'!$B$11)/(X900+'Method'!$B$10),"")</x:f>
      </x:c>
      <x:c r="L900" s="10" t="str">
        <x:f>IF(ISNUMBER(J900),COUNTIFS($J$7:$J$1929,"&gt;"&amp;J900)+1,"")</x:f>
      </x:c>
      <x:c r="M900" s="9" t="str">
        <x:v>Review required</x:v>
      </x:c>
      <x:c r="N900" s="9" t="str">
        <x:v>Concentration not explicit on both saved identities</x:v>
      </x:c>
      <x:c r="O900" s="9" t="str">
        <x:v>https://www.parfumo.com/Perfumes/Rasasi/hawas-malibu</x:v>
      </x:c>
      <x:c r="P900" s="9" t="str">
        <x:v>https://www.fragrantica.com/perfume/Rasasi/Hawas-Malibu-112707.html</x:v>
      </x:c>
      <x:c r="Q900" s="9" t="str">
        <x:v>https://media.parfumo.com/perfumes/05/05fdd2_hawas-malibu-rasasi_1200.jpg?width=720&amp;aspect_ratio=1:1</x:v>
      </x:c>
      <x:c r="R900" s="9" t="str">
        <x:v>https://fimgs.net/mdimg/perfume-thumbs/375x500.112707.jpg</x:v>
      </x:c>
      <x:c r="S900" s="9" t="str">
        <x:v>Hawas Malibu هوس</x:v>
      </x:c>
      <x:c r="T900" s="11" t="str">
        <x:v>2025</x:v>
      </x:c>
      <x:c r="U900" s="10" t="n">
        <x:v>1351</x:v>
      </x:c>
      <x:c r="V900" s="14" t="n">
        <x:f>IF(AND(ISNUMBER(G900),G900&gt;0),LOG10(G900)*'Method'!$B$8,"")</x:f>
        <x:v>1.789634032601124</x:v>
      </x:c>
      <x:c r="W900" s="14" t="n">
        <x:f>IF(AND(ISNUMBER(I900),I900&gt;0),LOG10(I900)*'Method'!$B$9,"")</x:f>
        <x:v>2.087675527380176</x:v>
      </x:c>
      <x:c r="X900" s="10" t="str">
        <x:f>IF(ISNUMBER(J900),SUM(G900,I900),"")</x:f>
      </x:c>
      <x:c r="Y900" s="10" t="str">
        <x:f>IF(ISNUMBER(K900),COUNTIFS($K$7:$K$1929,"&gt;"&amp;K900)+1,"")</x:f>
      </x:c>
      <x:c r="Z900" s="9" t="str"/>
      <x:c r="AA900" s="15" t="n">
        <x:v>46108</x:v>
      </x:c>
      <x:c r="AB900" s="9" t="str">
        <x:v>Unknown</x:v>
      </x:c>
    </x:row>
    <x:row r="901" ht="50" customHeight="1">
      <x:c r="A901" s="10" t="n">
        <x:f>IF(ISNUMBER(F901),RANK(F901,$F$7:$F$1929,0),"")</x:f>
        <x:v>735</x:v>
      </x:c>
      <x:c r="B901" s="9" t="str">
        <x:v>Mancera</x:v>
      </x:c>
      <x:c r="C901" s="9" t="str">
        <x:v>Intense French Riviera</x:v>
      </x:c>
      <x:c r="D901" s="9" t="str">
        <x:v>Intense</x:v>
      </x:c>
      <x:c r="E901" s="11" t="n">
        <x:v>2025</x:v>
      </x:c>
      <x:c r="F901" s="13" t="n">
        <x:v>7.9</x:v>
      </x:c>
      <x:c r="G901" s="10" t="n">
        <x:v>28</x:v>
      </x:c>
      <x:c r="H901" s="12" t="n">
        <x:v>3.46</x:v>
      </x:c>
      <x:c r="I901" s="10" t="n">
        <x:v>87</x:v>
      </x:c>
      <x:c r="J901" s="12" t="str">
        <x:f>IF(AND(M901="URL identity aligns",ISNUMBER(F901),ISNUMBER(H901),G901&gt;0,I901&gt;0,SUM(V901:W901)&gt;0),(F901*V901+((H901-1)/4*10)*W901)/SUM(V901:W901),"")</x:f>
      </x:c>
      <x:c r="K901" s="12" t="str">
        <x:f>IF(ISNUMBER(J901),(X901*J901+'Method'!$B$10*'Method'!$B$11)/(X901+'Method'!$B$10),"")</x:f>
      </x:c>
      <x:c r="L901" s="10" t="str">
        <x:f>IF(ISNUMBER(J901),COUNTIFS($J$7:$J$1929,"&gt;"&amp;J901)+1,"")</x:f>
      </x:c>
      <x:c r="M901" s="9" t="str">
        <x:v>Review required</x:v>
      </x:c>
      <x:c r="N901" s="9" t="str">
        <x:v>Concentration not explicit on both saved identities</x:v>
      </x:c>
      <x:c r="O901" s="9" t="str">
        <x:v>https://www.parfumo.com/Perfumes/Mancera/intense-french-riviera</x:v>
      </x:c>
      <x:c r="P901" s="9" t="str">
        <x:v>https://www.fragrantica.com/perfume/Mancera/Intense-French-Riviera-110845.html</x:v>
      </x:c>
      <x:c r="Q901" s="9" t="str">
        <x:v>https://media.parfumo.com/perfumes/70/70ce7c_intense-french-riviera-mancera_1200.jpg?width=720&amp;aspect_ratio=1:1</x:v>
      </x:c>
      <x:c r="R901" s="9" t="str">
        <x:v>https://fimgs.net/mdimg/perfume-thumbs/375x500.110845.jpg</x:v>
      </x:c>
      <x:c r="S901" s="9" t="str">
        <x:v>Intense French Riviera</x:v>
      </x:c>
      <x:c r="T901" s="11" t="str">
        <x:v>2025</x:v>
      </x:c>
      <x:c r="U901" s="10" t="n">
        <x:v>587</x:v>
      </x:c>
      <x:c r="V901" s="14" t="n">
        <x:f>IF(AND(ISNUMBER(G901),G901&gt;0),LOG10(G901)*'Method'!$B$8,"")</x:f>
        <x:v>1.736589637610664</x:v>
      </x:c>
      <x:c r="W901" s="14" t="n">
        <x:f>IF(AND(ISNUMBER(I901),I901&gt;0),LOG10(I901)*'Method'!$B$9,"")</x:f>
        <x:v>1.551615402094896</x:v>
      </x:c>
      <x:c r="X901" s="10" t="str">
        <x:f>IF(ISNUMBER(J901),SUM(G901,I901),"")</x:f>
      </x:c>
      <x:c r="Y901" s="10" t="str">
        <x:f>IF(ISNUMBER(K901),COUNTIFS($K$7:$K$1929,"&gt;"&amp;K901)+1,"")</x:f>
      </x:c>
      <x:c r="Z901" s="9" t="str"/>
      <x:c r="AA901" s="15" t="n">
        <x:v>46108</x:v>
      </x:c>
      <x:c r="AB901" s="9" t="str">
        <x:v>Unknown</x:v>
      </x:c>
    </x:row>
    <x:row r="902" ht="50" customHeight="1">
      <x:c r="A902" s="10" t="n">
        <x:f>IF(ISNUMBER(F902),RANK(F902,$F$7:$F$1929,0),"")</x:f>
        <x:v>735</x:v>
      </x:c>
      <x:c r="B902" s="9" t="str">
        <x:v>Paris Corner</x:v>
      </x:c>
      <x:c r="C902" s="9" t="str">
        <x:v>Khair</x:v>
      </x:c>
      <x:c r="D902" s="9" t="str">
        <x:v>Not recorded</x:v>
      </x:c>
      <x:c r="E902" s="11" t="n">
        <x:v>2023</x:v>
      </x:c>
      <x:c r="F902" s="13" t="n">
        <x:v>7.9</x:v>
      </x:c>
      <x:c r="G902" s="10" t="n">
        <x:v>25</x:v>
      </x:c>
      <x:c r="H902" s="12" t="n">
        <x:v>4.04</x:v>
      </x:c>
      <x:c r="I902" s="10" t="n">
        <x:v>212</x:v>
      </x:c>
      <x:c r="J902" s="12" t="str">
        <x:f>IF(AND(M902="URL identity aligns",ISNUMBER(F902),ISNUMBER(H902),G902&gt;0,I902&gt;0,SUM(V902:W902)&gt;0),(F902*V902+((H902-1)/4*10)*W902)/SUM(V902:W902),"")</x:f>
      </x:c>
      <x:c r="K902" s="12" t="str">
        <x:f>IF(ISNUMBER(J902),(X902*J902+'Method'!$B$10*'Method'!$B$11)/(X902+'Method'!$B$10),"")</x:f>
      </x:c>
      <x:c r="L902" s="10" t="str">
        <x:f>IF(ISNUMBER(J902),COUNTIFS($J$7:$J$1929,"&gt;"&amp;J902)+1,"")</x:f>
      </x:c>
      <x:c r="M902" s="9" t="str">
        <x:v>Review required</x:v>
      </x:c>
      <x:c r="N902" s="9" t="str">
        <x:v>Concentration not explicit on both saved identities</x:v>
      </x:c>
      <x:c r="O902" s="9" t="str">
        <x:v>https://www.parfumo.com/Perfumes/paris-corner/khair</x:v>
      </x:c>
      <x:c r="P902" s="9" t="str">
        <x:v>https://www.fragrantica.com/perfume/PARIS-CORNER/Khair-92767.html</x:v>
      </x:c>
      <x:c r="Q902" s="9" t="str">
        <x:v>https://media.parfumo.com/perfumes/d3/d30c74_khair-paris-corner_1200.jpg?width=720&amp;aspect_ratio=1:1</x:v>
      </x:c>
      <x:c r="R902" s="9" t="str">
        <x:v>https://fimgs.net/mdimg/perfume-thumbs/375x500.92767.jpg</x:v>
      </x:c>
      <x:c r="S902" s="9" t="str">
        <x:v>Khair</x:v>
      </x:c>
      <x:c r="T902" s="11" t="str">
        <x:v>2023</x:v>
      </x:c>
      <x:c r="U902" s="10" t="n">
        <x:v>697</x:v>
      </x:c>
      <x:c r="V902" s="14" t="n">
        <x:f>IF(AND(ISNUMBER(G902),G902&gt;0),LOG10(G902)*'Method'!$B$8,"")</x:f>
        <x:v>1.6775280104064478</x:v>
      </x:c>
      <x:c r="W902" s="14" t="n">
        <x:f>IF(AND(ISNUMBER(I902),I902&gt;0),LOG10(I902)*'Method'!$B$9,"")</x:f>
        <x:v>1.861068688743</x:v>
      </x:c>
      <x:c r="X902" s="10" t="str">
        <x:f>IF(ISNUMBER(J902),SUM(G902,I902),"")</x:f>
      </x:c>
      <x:c r="Y902" s="10" t="str">
        <x:f>IF(ISNUMBER(K902),COUNTIFS($K$7:$K$1929,"&gt;"&amp;K902)+1,"")</x:f>
      </x:c>
      <x:c r="Z902" s="9" t="str"/>
      <x:c r="AA902" s="15" t="n">
        <x:v>46108</x:v>
      </x:c>
      <x:c r="AB902" s="9" t="str">
        <x:v>Unknown</x:v>
      </x:c>
    </x:row>
    <x:row r="903" ht="50" customHeight="1">
      <x:c r="A903" s="10" t="n">
        <x:f>IF(ISNUMBER(F903),RANK(F903,$F$7:$F$1929,0),"")</x:f>
        <x:v>735</x:v>
      </x:c>
      <x:c r="B903" s="9" t="str">
        <x:v>French Avenue</x:v>
      </x:c>
      <x:c r="C903" s="9" t="str">
        <x:v>Virgo</x:v>
      </x:c>
      <x:c r="D903" s="9" t="str">
        <x:v>Not recorded</x:v>
      </x:c>
      <x:c r="E903" s="11" t="n">
        <x:v>2025</x:v>
      </x:c>
      <x:c r="F903" s="13" t="n">
        <x:v>7.9</x:v>
      </x:c>
      <x:c r="G903" s="10" t="n">
        <x:v>19</x:v>
      </x:c>
      <x:c r="H903" s="12" t="n">
        <x:v>3.71</x:v>
      </x:c>
      <x:c r="I903" s="10" t="n">
        <x:v>35</x:v>
      </x:c>
      <x:c r="J903" s="12" t="str">
        <x:f>IF(AND(M903="URL identity aligns",ISNUMBER(F903),ISNUMBER(H903),G903&gt;0,I903&gt;0,SUM(V903:W903)&gt;0),(F903*V903+((H903-1)/4*10)*W903)/SUM(V903:W903),"")</x:f>
      </x:c>
      <x:c r="K903" s="12" t="str">
        <x:f>IF(ISNUMBER(J903),(X903*J903+'Method'!$B$10*'Method'!$B$11)/(X903+'Method'!$B$10),"")</x:f>
      </x:c>
      <x:c r="L903" s="10" t="str">
        <x:f>IF(ISNUMBER(J903),COUNTIFS($J$7:$J$1929,"&gt;"&amp;J903)+1,"")</x:f>
      </x:c>
      <x:c r="M903" s="9" t="str">
        <x:v>Review required</x:v>
      </x:c>
      <x:c r="N903" s="9" t="str">
        <x:v>Concentration not explicit on both saved identities</x:v>
      </x:c>
      <x:c r="O903" s="9" t="str">
        <x:v>https://www.parfumo.com/Perfumes/french-avenue/virgo</x:v>
      </x:c>
      <x:c r="P903" s="9" t="str">
        <x:v>https://www.fragrantica.com/perfume/French-Avenue/Virgo-107916.html</x:v>
      </x:c>
      <x:c r="Q903" s="9" t="str">
        <x:v>https://media.parfumo.com/perfumes/83/83a805_virgo-french-avenue_1200.jpg?width=720&amp;aspect_ratio=1:1</x:v>
      </x:c>
      <x:c r="R903" s="9" t="str">
        <x:v>https://fimgs.net/mdimg/perfume-thumbs/375x500.107916.jpg</x:v>
      </x:c>
      <x:c r="S903" s="9" t="str">
        <x:v>Virgo</x:v>
      </x:c>
      <x:c r="T903" s="11" t="str">
        <x:v>2025</x:v>
      </x:c>
      <x:c r="U903" s="10" t="n">
        <x:v>850</x:v>
      </x:c>
      <x:c r="V903" s="14" t="n">
        <x:f>IF(AND(ISNUMBER(G903),G903&gt;0),LOG10(G903)*'Method'!$B$8,"")</x:f>
        <x:v>1.534504321143396</x:v>
      </x:c>
      <x:c r="W903" s="14" t="n">
        <x:f>IF(AND(ISNUMBER(I903),I903&gt;0),LOG10(I903)*'Method'!$B$9,"")</x:f>
        <x:v>1.235254435480224</x:v>
      </x:c>
      <x:c r="X903" s="10" t="str">
        <x:f>IF(ISNUMBER(J903),SUM(G903,I903),"")</x:f>
      </x:c>
      <x:c r="Y903" s="10" t="str">
        <x:f>IF(ISNUMBER(K903),COUNTIFS($K$7:$K$1929,"&gt;"&amp;K903)+1,"")</x:f>
      </x:c>
      <x:c r="Z903" s="9" t="str"/>
      <x:c r="AA903" s="15" t="n">
        <x:v>46108</x:v>
      </x:c>
      <x:c r="AB903" s="9" t="str">
        <x:v>Unknown</x:v>
      </x:c>
    </x:row>
    <x:row r="904" ht="50" customHeight="1">
      <x:c r="A904" s="10" t="n">
        <x:f>IF(ISNUMBER(F904),RANK(F904,$F$7:$F$1929,0),"")</x:f>
        <x:v>735</x:v>
      </x:c>
      <x:c r="B904" s="9" t="str">
        <x:v>French Avenue</x:v>
      </x:c>
      <x:c r="C904" s="9" t="str">
        <x:v>Chronicles</x:v>
      </x:c>
      <x:c r="D904" s="9" t="str">
        <x:v>Not recorded</x:v>
      </x:c>
      <x:c r="E904" s="11" t="n">
        <x:v>2025</x:v>
      </x:c>
      <x:c r="F904" s="13" t="n">
        <x:v>7.9</x:v>
      </x:c>
      <x:c r="G904" s="10" t="n">
        <x:v>14</x:v>
      </x:c>
      <x:c r="H904" s="12" t="n">
        <x:v>3.91</x:v>
      </x:c>
      <x:c r="I904" s="10" t="n">
        <x:v>22</x:v>
      </x:c>
      <x:c r="J904" s="12" t="str">
        <x:f>IF(AND(M904="URL identity aligns",ISNUMBER(F904),ISNUMBER(H904),G904&gt;0,I904&gt;0,SUM(V904:W904)&gt;0),(F904*V904+((H904-1)/4*10)*W904)/SUM(V904:W904),"")</x:f>
      </x:c>
      <x:c r="K904" s="12" t="str">
        <x:f>IF(ISNUMBER(J904),(X904*J904+'Method'!$B$10*'Method'!$B$11)/(X904+'Method'!$B$10),"")</x:f>
      </x:c>
      <x:c r="L904" s="10" t="str">
        <x:f>IF(ISNUMBER(J904),COUNTIFS($J$7:$J$1929,"&gt;"&amp;J904)+1,"")</x:f>
      </x:c>
      <x:c r="M904" s="9" t="str">
        <x:v>Review required</x:v>
      </x:c>
      <x:c r="N904" s="9" t="str">
        <x:v>Concentration not explicit on both saved identities</x:v>
      </x:c>
      <x:c r="O904" s="9" t="str">
        <x:v>https://www.parfumo.com/Perfumes/french-avenue/chronicles</x:v>
      </x:c>
      <x:c r="P904" s="9" t="str">
        <x:v>https://www.fragrantica.com/perfume/French-Avenue/Chronicles-123019.html</x:v>
      </x:c>
      <x:c r="Q904" s="9" t="str">
        <x:v>https://media.parfumo.com/perfumes/9c/9cec7d_chronicles-french-avenue_1200.jpg?width=720&amp;aspect_ratio=1:1</x:v>
      </x:c>
      <x:c r="R904" s="9" t="str">
        <x:v>https://fimgs.net/mdimg/perfume-thumbs/375x500.123019.jpg</x:v>
      </x:c>
      <x:c r="S904" s="9" t="str">
        <x:v>Chronicles</x:v>
      </x:c>
      <x:c r="T904" s="11" t="str">
        <x:v>2025</x:v>
      </x:c>
      <x:c r="U904" s="10" t="n">
        <x:v>1590</x:v>
      </x:c>
      <x:c r="V904" s="14" t="n">
        <x:f>IF(AND(ISNUMBER(G904),G904&gt;0),LOG10(G904)*'Method'!$B$8,"")</x:f>
        <x:v>1.375353642813888</x:v>
      </x:c>
      <x:c r="W904" s="14" t="n">
        <x:f>IF(AND(ISNUMBER(I904),I904&gt;0),LOG10(I904)*'Method'!$B$9,"")</x:f>
        <x:v>1.073938144657768</x:v>
      </x:c>
      <x:c r="X904" s="10" t="str">
        <x:f>IF(ISNUMBER(J904),SUM(G904,I904),"")</x:f>
      </x:c>
      <x:c r="Y904" s="10" t="str">
        <x:f>IF(ISNUMBER(K904),COUNTIFS($K$7:$K$1929,"&gt;"&amp;K904)+1,"")</x:f>
      </x:c>
      <x:c r="Z904" s="9" t="str"/>
      <x:c r="AA904" s="15" t="n">
        <x:v>46108</x:v>
      </x:c>
      <x:c r="AB904" s="9" t="str">
        <x:v>Unknown</x:v>
      </x:c>
    </x:row>
    <x:row r="905" ht="50" customHeight="1">
      <x:c r="A905" s="10" t="n">
        <x:f>IF(ISNUMBER(F905),RANK(F905,$F$7:$F$1929,0),"")</x:f>
        <x:v>899</x:v>
      </x:c>
      <x:c r="B905" s="9" t="str">
        <x:v>Montblanc</x:v>
      </x:c>
      <x:c r="C905" s="9" t="str">
        <x:v>Explorer</x:v>
      </x:c>
      <x:c r="D905" s="9" t="str">
        <x:v>Not recorded</x:v>
      </x:c>
      <x:c r="E905" s="11" t="n">
        <x:v>2019</x:v>
      </x:c>
      <x:c r="F905" s="13" t="n">
        <x:v>7.8</x:v>
      </x:c>
      <x:c r="G905" s="10" t="n">
        <x:v>3534</x:v>
      </x:c>
      <x:c r="H905" s="12" t="n">
        <x:v>4.24</x:v>
      </x:c>
      <x:c r="I905" s="10" t="n">
        <x:v>16122</x:v>
      </x:c>
      <x:c r="J905" s="12" t="str">
        <x:f>IF(AND(M905="URL identity aligns",ISNUMBER(F905),ISNUMBER(H905),G905&gt;0,I905&gt;0,SUM(V905:W905)&gt;0),(F905*V905+((H905-1)/4*10)*W905)/SUM(V905:W905),"")</x:f>
      </x:c>
      <x:c r="K905" s="12" t="str">
        <x:f>IF(ISNUMBER(J905),(X905*J905+'Method'!$B$10*'Method'!$B$11)/(X905+'Method'!$B$10),"")</x:f>
      </x:c>
      <x:c r="L905" s="10" t="str">
        <x:f>IF(ISNUMBER(J905),COUNTIFS($J$7:$J$1929,"&gt;"&amp;J905)+1,"")</x:f>
      </x:c>
      <x:c r="M905" s="9" t="str">
        <x:v>Review required</x:v>
      </x:c>
      <x:c r="N905" s="9" t="str">
        <x:v>Concentration not explicit on both saved identities</x:v>
      </x:c>
      <x:c r="O905" s="9" t="str">
        <x:v>https://www.parfumo.com/Perfumes/Montblanc/Explorer</x:v>
      </x:c>
      <x:c r="P905" s="9" t="str">
        <x:v>https://www.fragrantica.com/perfume/Montblanc/Explorer-52002.html</x:v>
      </x:c>
      <x:c r="Q905" s="9" t="str">
        <x:v>https://media.parfumo.com/perfumes/81/81a9f5-explorer-montblanc_1200.jpg?width=720&amp;aspect_ratio=1:1</x:v>
      </x:c>
      <x:c r="R905" s="9" t="str">
        <x:v>https://fimgs.net/mdimg/perfume-thumbs/375x500.52002.jpg</x:v>
      </x:c>
      <x:c r="S905" s="9" t="str">
        <x:v>Explorer</x:v>
      </x:c>
      <x:c r="T905" s="11" t="str">
        <x:v>2019</x:v>
      </x:c>
      <x:c r="U905" s="10" t="n">
        <x:v>128</x:v>
      </x:c>
      <x:c r="V905" s="14" t="n">
        <x:f>IF(AND(ISNUMBER(G905),G905&gt;0),LOG10(G905)*'Method'!$B$8,"")</x:f>
        <x:v>4.2579198542048875</x:v>
      </x:c>
      <x:c r="W905" s="14" t="n">
        <x:f>IF(AND(ISNUMBER(I905),I905&gt;0),LOG10(I905)*'Method'!$B$9,"")</x:f>
        <x:v>3.3659351334534477</x:v>
      </x:c>
      <x:c r="X905" s="10" t="str">
        <x:f>IF(ISNUMBER(J905),SUM(G905,I905),"")</x:f>
      </x:c>
      <x:c r="Y905" s="10" t="str">
        <x:f>IF(ISNUMBER(K905),COUNTIFS($K$7:$K$1929,"&gt;"&amp;K905)+1,"")</x:f>
      </x:c>
      <x:c r="Z905" s="9" t="str"/>
      <x:c r="AA905" s="15" t="n">
        <x:v>46108</x:v>
      </x:c>
      <x:c r="AB905" s="9" t="str">
        <x:v>Unknown</x:v>
      </x:c>
    </x:row>
    <x:row r="906" ht="50" customHeight="1">
      <x:c r="A906" s="10" t="n">
        <x:f>IF(ISNUMBER(F906),RANK(F906,$F$7:$F$1929,0),"")</x:f>
        <x:v>899</x:v>
      </x:c>
      <x:c r="B906" s="9" t="str">
        <x:v>Maison Margiela</x:v>
      </x:c>
      <x:c r="C906" s="9" t="str">
        <x:v>Jazz Club</x:v>
      </x:c>
      <x:c r="D906" s="9" t="str">
        <x:v>Not recorded</x:v>
      </x:c>
      <x:c r="E906" s="11" t="n">
        <x:v>2013</x:v>
      </x:c>
      <x:c r="F906" s="13" t="n">
        <x:v>7.8</x:v>
      </x:c>
      <x:c r="G906" s="10" t="n">
        <x:v>3232</x:v>
      </x:c>
      <x:c r="H906" s="12" t="n">
        <x:v>4.2</x:v>
      </x:c>
      <x:c r="I906" s="10" t="n">
        <x:v>19517</x:v>
      </x:c>
      <x:c r="J906" s="12" t="str">
        <x:f>IF(AND(M906="URL identity aligns",ISNUMBER(F906),ISNUMBER(H906),G906&gt;0,I906&gt;0,SUM(V906:W906)&gt;0),(F906*V906+((H906-1)/4*10)*W906)/SUM(V906:W906),"")</x:f>
      </x:c>
      <x:c r="K906" s="12" t="str">
        <x:f>IF(ISNUMBER(J906),(X906*J906+'Method'!$B$10*'Method'!$B$11)/(X906+'Method'!$B$10),"")</x:f>
      </x:c>
      <x:c r="L906" s="10" t="str">
        <x:f>IF(ISNUMBER(J906),COUNTIFS($J$7:$J$1929,"&gt;"&amp;J906)+1,"")</x:f>
      </x:c>
      <x:c r="M906" s="9" t="str">
        <x:v>Review required</x:v>
      </x:c>
      <x:c r="N906" s="9" t="str">
        <x:v>Brand differs between product URLs; Concentration not explicit on both saved identities</x:v>
      </x:c>
      <x:c r="O906" s="9" t="str">
        <x:v>https://www.parfumo.com/Perfumes/Maison_Margiela/jazz-club</x:v>
      </x:c>
      <x:c r="P906" s="9" t="str">
        <x:v>https://www.fragrantica.com/perfume/Maison-Martin-Margiela/Jazz-Club-20541.html</x:v>
      </x:c>
      <x:c r="Q906" s="9" t="str">
        <x:v>https://media.parfumo.com/perfumes/c0/c05630-jazz-club-maison-margiela_1200.jpg?width=720&amp;aspect_ratio=1:1</x:v>
      </x:c>
      <x:c r="R906" s="9" t="str">
        <x:v>https://fimgs.net/mdimg/perfume-thumbs/375x500.20541.jpg</x:v>
      </x:c>
      <x:c r="S906" s="9" t="str">
        <x:v>Jazz Club</x:v>
      </x:c>
      <x:c r="T906" s="11" t="str">
        <x:v>2013</x:v>
      </x:c>
      <x:c r="U906" s="10" t="n">
        <x:v>292</x:v>
      </x:c>
      <x:c r="V906" s="14" t="n">
        <x:f>IF(AND(ISNUMBER(G906),G906&gt;0),LOG10(G906)*'Method'!$B$8,"")</x:f>
        <x:v>4.21136562252306</x:v>
      </x:c>
      <x:c r="W906" s="14" t="n">
        <x:f>IF(AND(ISNUMBER(I906),I906&gt;0),LOG10(I906)*'Method'!$B$9,"")</x:f>
        <x:v>3.432330449698344</x:v>
      </x:c>
      <x:c r="X906" s="10" t="str">
        <x:f>IF(ISNUMBER(J906),SUM(G906,I906),"")</x:f>
      </x:c>
      <x:c r="Y906" s="10" t="str">
        <x:f>IF(ISNUMBER(K906),COUNTIFS($K$7:$K$1929,"&gt;"&amp;K906)+1,"")</x:f>
      </x:c>
      <x:c r="Z906" s="9" t="str"/>
      <x:c r="AA906" s="15" t="n">
        <x:v>46108</x:v>
      </x:c>
      <x:c r="AB906" s="9" t="str">
        <x:v>Unknown</x:v>
      </x:c>
    </x:row>
    <x:row r="907" ht="50" customHeight="1">
      <x:c r="A907" s="10" t="n">
        <x:f>IF(ISNUMBER(F907),RANK(F907,$F$7:$F$1929,0),"")</x:f>
        <x:v>899</x:v>
      </x:c>
      <x:c r="B907" s="9" t="str">
        <x:v>Dior</x:v>
      </x:c>
      <x:c r="C907" s="9" t="str">
        <x:v>Sauvage</x:v>
      </x:c>
      <x:c r="D907" s="9" t="str">
        <x:v>Eau de Parfum</x:v>
      </x:c>
      <x:c r="E907" s="11" t="n">
        <x:v>2018</x:v>
      </x:c>
      <x:c r="F907" s="13" t="n">
        <x:v>7.8</x:v>
      </x:c>
      <x:c r="G907" s="10" t="n">
        <x:v>3068</x:v>
      </x:c>
      <x:c r="H907" s="12" t="n">
        <x:v>4.21</x:v>
      </x:c>
      <x:c r="I907" s="10" t="n">
        <x:v>13594</x:v>
      </x:c>
      <x:c r="J907" s="12" t="n">
        <x:f>IF(AND(M907="URL identity aligns",ISNUMBER(F907),ISNUMBER(H907),G907&gt;0,I907&gt;0,SUM(V907:W907)&gt;0),(F907*V907+((H907-1)/4*10)*W907)/SUM(V907:W907),"")</x:f>
        <x:v>7.899320787462714</x:v>
      </x:c>
      <x:c r="K907" s="12" t="n">
        <x:f>IF(ISNUMBER(J907),(X907*J907+'Method'!$B$10*'Method'!$B$11)/(X907+'Method'!$B$10),"")</x:f>
        <x:v>7.899759960236928</x:v>
      </x:c>
      <x:c r="L907" s="10" t="n">
        <x:f>IF(ISNUMBER(J907),COUNTIFS($J$7:$J$1929,"&gt;"&amp;J907)+1,"")</x:f>
        <x:v>88</x:v>
      </x:c>
      <x:c r="M907" s="9" t="str">
        <x:v>URL identity aligns</x:v>
      </x:c>
      <x:c r="N907" s="9" t="str">
        <x:v>Brand, name tokens and concentration agree in saved URLs</x:v>
      </x:c>
      <x:c r="O907" s="9" t="str">
        <x:v>https://www.parfumo.com/Perfumes/Dior/Sauvage_Eau_de_Parfum</x:v>
      </x:c>
      <x:c r="P907" s="9" t="str">
        <x:v>https://www.fragrantica.com/perfume/Dior/Sauvage-Eau-de-Parfum-48100.html</x:v>
      </x:c>
      <x:c r="Q907" s="9" t="str">
        <x:v>https://media.parfumo.com/perfumes/a0/a0ef46-sauvage-eau-de-parfum-dior_1200.jpg?width=720&amp;aspect_ratio=1:1</x:v>
      </x:c>
      <x:c r="R907" s="9" t="str">
        <x:v>https://fimgs.net/mdimg/perfume-thumbs/375x500.48100.jpg</x:v>
      </x:c>
      <x:c r="S907" s="9" t="str">
        <x:v>Sauvage</x:v>
      </x:c>
      <x:c r="T907" s="11" t="str">
        <x:v>2018</x:v>
      </x:c>
      <x:c r="U907" s="10" t="n">
        <x:v>1797</x:v>
      </x:c>
      <x:c r="V907" s="14" t="n">
        <x:f>IF(AND(ISNUMBER(G907),G907&gt;0),LOG10(G907)*'Method'!$B$8,"")</x:f>
        <x:v>4.184226426332328</x:v>
      </x:c>
      <x:c r="W907" s="14" t="n">
        <x:f>IF(AND(ISNUMBER(I907),I907&gt;0),LOG10(I907)*'Method'!$B$9,"")</x:f>
        <x:v>3.306677812468992</x:v>
      </x:c>
      <x:c r="X907" s="10" t="n">
        <x:f>IF(ISNUMBER(J907),SUM(G907,I907),"")</x:f>
        <x:v>16662</x:v>
      </x:c>
      <x:c r="Y907" s="10" t="n">
        <x:f>IF(ISNUMBER(K907),COUNTIFS($K$7:$K$1929,"&gt;"&amp;K907)+1,"")</x:f>
        <x:v>90</x:v>
      </x:c>
      <x:c r="Z907" s="9" t="str"/>
      <x:c r="AA907" s="15" t="n">
        <x:v>46108</x:v>
      </x:c>
      <x:c r="AB907" s="9" t="str">
        <x:v>Unknown</x:v>
      </x:c>
    </x:row>
    <x:row r="908" ht="50" customHeight="1">
      <x:c r="A908" s="10" t="n">
        <x:f>IF(ISNUMBER(F908),RANK(F908,$F$7:$F$1929,0),"")</x:f>
        <x:v>899</x:v>
      </x:c>
      <x:c r="B908" s="9" t="str">
        <x:v>Giorgio Armani</x:v>
      </x:c>
      <x:c r="C908" s="9" t="str">
        <x:v>Acqua di Giò pour Homme</x:v>
      </x:c>
      <x:c r="D908" s="9" t="str">
        <x:v>Eau de Toilette</x:v>
      </x:c>
      <x:c r="E908" s="11" t="n">
        <x:v>1996</x:v>
      </x:c>
      <x:c r="F908" s="13" t="n">
        <x:v>7.8</x:v>
      </x:c>
      <x:c r="G908" s="10" t="n">
        <x:v>2770</x:v>
      </x:c>
      <x:c r="H908" s="12" t="n">
        <x:v>4.13</x:v>
      </x:c>
      <x:c r="I908" s="10" t="n">
        <x:v>23938</x:v>
      </x:c>
      <x:c r="J908" s="12" t="str">
        <x:f>IF(AND(M908="URL identity aligns",ISNUMBER(F908),ISNUMBER(H908),G908&gt;0,I908&gt;0,SUM(V908:W908)&gt;0),(F908*V908+((H908-1)/4*10)*W908)/SUM(V908:W908),"")</x:f>
      </x:c>
      <x:c r="K908" s="12" t="str">
        <x:f>IF(ISNUMBER(J908),(X908*J908+'Method'!$B$10*'Method'!$B$11)/(X908+'Method'!$B$10),"")</x:f>
      </x:c>
      <x:c r="L908" s="10" t="str">
        <x:f>IF(ISNUMBER(J908),COUNTIFS($J$7:$J$1929,"&gt;"&amp;J908)+1,"")</x:f>
      </x:c>
      <x:c r="M908" s="9" t="str">
        <x:v>Review required</x:v>
      </x:c>
      <x:c r="N908" s="9" t="str">
        <x:v>Product, variant, gender or year terms differ between URLs; Concentration not explicit on both saved identities</x:v>
      </x:c>
      <x:c r="O908" s="9" t="str">
        <x:v>https://www.parfumo.com/Perfumes/Giorgio_Armani/Acqua_di_Gio_pour_Homme_Eau_de_Toilette</x:v>
      </x:c>
      <x:c r="P908" s="9" t="str">
        <x:v>https://www.fragrantica.com/perfume/Giorgio-Armani/Acqua-di-Gio-410.html</x:v>
      </x:c>
      <x:c r="Q908" s="9" t="str">
        <x:v>https://media.parfumo.com/perfumes/0b/0be6c4-acqua-di-gio-pour-homme-eau-de-toilette-giorgio-armani_1200.jpg?width=720&amp;aspect_ratio=1:1</x:v>
      </x:c>
      <x:c r="R908" s="9" t="str">
        <x:v>https://fimgs.net/mdimg/perfume-thumbs/375x500.410.jpg</x:v>
      </x:c>
      <x:c r="S908" s="9" t="str">
        <x:v>Acqua di Giò pour Homme</x:v>
      </x:c>
      <x:c r="T908" s="11" t="str">
        <x:v>1996</x:v>
      </x:c>
      <x:c r="U908" s="10" t="n">
        <x:v>1051</x:v>
      </x:c>
      <x:c r="V908" s="14" t="n">
        <x:f>IF(AND(ISNUMBER(G908),G908&gt;0),LOG10(G908)*'Method'!$B$8,"")</x:f>
        <x:v>4.13097572287734</x:v>
      </x:c>
      <x:c r="W908" s="14" t="n">
        <x:f>IF(AND(ISNUMBER(I908),I908&gt;0),LOG10(I908)*'Method'!$B$9,"")</x:f>
        <x:v>3.5032702901145365</x:v>
      </x:c>
      <x:c r="X908" s="10" t="str">
        <x:f>IF(ISNUMBER(J908),SUM(G908,I908),"")</x:f>
      </x:c>
      <x:c r="Y908" s="10" t="str">
        <x:f>IF(ISNUMBER(K908),COUNTIFS($K$7:$K$1929,"&gt;"&amp;K908)+1,"")</x:f>
      </x:c>
      <x:c r="Z908" s="9" t="str"/>
      <x:c r="AA908" s="15" t="n">
        <x:v>46108</x:v>
      </x:c>
      <x:c r="AB908" s="9" t="str">
        <x:v>Unknown</x:v>
      </x:c>
    </x:row>
    <x:row r="909" ht="50" customHeight="1">
      <x:c r="A909" s="10" t="n">
        <x:f>IF(ISNUMBER(F909),RANK(F909,$F$7:$F$1929,0),"")</x:f>
        <x:v>899</x:v>
      </x:c>
      <x:c r="B909" s="9" t="str">
        <x:v>Viktor&amp;Rolf</x:v>
      </x:c>
      <x:c r="C909" s="9" t="str">
        <x:v>Spicebomb Viktor &amp; Rolf</x:v>
      </x:c>
      <x:c r="D909" s="9" t="str">
        <x:v>Not recorded</x:v>
      </x:c>
      <x:c r="E909" s="11" t="n">
        <x:v>2012</x:v>
      </x:c>
      <x:c r="F909" s="13" t="n">
        <x:v>7.8</x:v>
      </x:c>
      <x:c r="G909" s="10" t="n">
        <x:v>2113</x:v>
      </x:c>
      <x:c r="H909" s="12" t="n">
        <x:v>4.31</x:v>
      </x:c>
      <x:c r="I909" s="10" t="n">
        <x:v>13600</x:v>
      </x:c>
      <x:c r="J909" s="12" t="str">
        <x:f>IF(AND(M909="URL identity aligns",ISNUMBER(F909),ISNUMBER(H909),G909&gt;0,I909&gt;0,SUM(V909:W909)&gt;0),(F909*V909+((H909-1)/4*10)*W909)/SUM(V909:W909),"")</x:f>
      </x:c>
      <x:c r="K909" s="12" t="str">
        <x:f>IF(ISNUMBER(J909),(X909*J909+'Method'!$B$10*'Method'!$B$11)/(X909+'Method'!$B$10),"")</x:f>
      </x:c>
      <x:c r="L909" s="10" t="str">
        <x:f>IF(ISNUMBER(J909),COUNTIFS($J$7:$J$1929,"&gt;"&amp;J909)+1,"")</x:f>
      </x:c>
      <x:c r="M909" s="9" t="str">
        <x:v>Review required</x:v>
      </x:c>
      <x:c r="N909" s="9" t="str">
        <x:v>Export brand differs from Parfumo URL; Concentration not explicit on both saved identities</x:v>
      </x:c>
      <x:c r="O909" s="9" t="str">
        <x:v>https://www.parfumo.com/Perfumes/Viktor_Rolf/Spicebomb</x:v>
      </x:c>
      <x:c r="P909" s="9" t="str">
        <x:v>https://www.fragrantica.com/perfume/Viktor-Rolf/Spicebomb-13857.html</x:v>
      </x:c>
      <x:c r="Q909" s="9" t="str">
        <x:v>https://media.parfumo.com/perfumes/af/afafab-spicebomb-viktor-rolf_1200.jpg?width=720&amp;aspect_ratio=1:1</x:v>
      </x:c>
      <x:c r="R909" s="9" t="str">
        <x:v>https://fimgs.net/mdimg/perfume-thumbs/375x500.13857.jpg</x:v>
      </x:c>
      <x:c r="S909" s="9" t="str">
        <x:v>Spicebomb Viktor &amp; Rolf</x:v>
      </x:c>
      <x:c r="T909" s="11" t="str">
        <x:v>2012</x:v>
      </x:c>
      <x:c r="U909" s="10" t="n">
        <x:v>773</x:v>
      </x:c>
      <x:c r="V909" s="14" t="n">
        <x:f>IF(AND(ISNUMBER(G909),G909&gt;0),LOG10(G909)*'Method'!$B$8,"")</x:f>
        <x:v>3.9898793964627717</x:v>
      </x:c>
      <x:c r="W909" s="14" t="n">
        <x:f>IF(AND(ISNUMBER(I909),I909&gt;0),LOG10(I909)*'Method'!$B$9,"")</x:f>
        <x:v>3.306831126696176</x:v>
      </x:c>
      <x:c r="X909" s="10" t="str">
        <x:f>IF(ISNUMBER(J909),SUM(G909,I909),"")</x:f>
      </x:c>
      <x:c r="Y909" s="10" t="str">
        <x:f>IF(ISNUMBER(K909),COUNTIFS($K$7:$K$1929,"&gt;"&amp;K909)+1,"")</x:f>
      </x:c>
      <x:c r="Z909" s="9" t="str"/>
      <x:c r="AA909" s="15" t="n">
        <x:v>46108</x:v>
      </x:c>
      <x:c r="AB909" s="9" t="str">
        <x:v>Unknown</x:v>
      </x:c>
    </x:row>
    <x:row r="910" ht="50" customHeight="1">
      <x:c r="A910" s="10" t="n">
        <x:f>IF(ISNUMBER(F910),RANK(F910,$F$7:$F$1929,0),"")</x:f>
        <x:v>899</x:v>
      </x:c>
      <x:c r="B910" s="9" t="str">
        <x:v>Amouage</x:v>
      </x:c>
      <x:c r="C910" s="9" t="str">
        <x:v>Interlude Man</x:v>
      </x:c>
      <x:c r="D910" s="9" t="str">
        <x:v>Not recorded</x:v>
      </x:c>
      <x:c r="E910" s="11" t="n">
        <x:v>2012</x:v>
      </x:c>
      <x:c r="F910" s="13" t="n">
        <x:v>7.8</x:v>
      </x:c>
      <x:c r="G910" s="10" t="n">
        <x:v>2078</x:v>
      </x:c>
      <x:c r="H910" s="12" t="n">
        <x:v>4.14</x:v>
      </x:c>
      <x:c r="I910" s="10" t="n">
        <x:v>8616</x:v>
      </x:c>
      <x:c r="J910" s="12" t="str">
        <x:f>IF(AND(M910="URL identity aligns",ISNUMBER(F910),ISNUMBER(H910),G910&gt;0,I910&gt;0,SUM(V910:W910)&gt;0),(F910*V910+((H910-1)/4*10)*W910)/SUM(V910:W910),"")</x:f>
      </x:c>
      <x:c r="K910" s="12" t="str">
        <x:f>IF(ISNUMBER(J910),(X910*J910+'Method'!$B$10*'Method'!$B$11)/(X910+'Method'!$B$10),"")</x:f>
      </x:c>
      <x:c r="L910" s="10" t="str">
        <x:f>IF(ISNUMBER(J910),COUNTIFS($J$7:$J$1929,"&gt;"&amp;J910)+1,"")</x:f>
      </x:c>
      <x:c r="M910" s="9" t="str">
        <x:v>Review required</x:v>
      </x:c>
      <x:c r="N910" s="9" t="str">
        <x:v>Concentration not explicit on both saved identities</x:v>
      </x:c>
      <x:c r="O910" s="9" t="str">
        <x:v>https://www.parfumo.com/Perfumes/Amouage/Interlude_Man</x:v>
      </x:c>
      <x:c r="P910" s="9" t="str">
        <x:v>https://www.fragrantica.com/perfume/Amouage/Interlude-Man-15294.html</x:v>
      </x:c>
      <x:c r="Q910" s="9" t="str">
        <x:v>https://media.parfumo.com/perfumes/96/961065-interlude-man-amouage_1200.jpg?width=720&amp;aspect_ratio=1:1</x:v>
      </x:c>
      <x:c r="R910" s="9" t="str">
        <x:v>https://fimgs.net/mdimg/perfume-thumbs/375x500.15294.jpg</x:v>
      </x:c>
      <x:c r="S910" s="9" t="str">
        <x:v>Interlude Man</x:v>
      </x:c>
      <x:c r="T910" s="11" t="str">
        <x:v>2012</x:v>
      </x:c>
      <x:c r="U910" s="10" t="n">
        <x:v>93</x:v>
      </x:c>
      <x:c r="V910" s="14" t="n">
        <x:f>IF(AND(ISNUMBER(G910),G910&gt;0),LOG10(G910)*'Method'!$B$8,"")</x:f>
        <x:v>3.9811746518653917</x:v>
      </x:c>
      <x:c r="W910" s="14" t="n">
        <x:f>IF(AND(ISNUMBER(I910),I910&gt;0),LOG10(I910)*'Method'!$B$9,"")</x:f>
        <x:v>3.148244552231936</x:v>
      </x:c>
      <x:c r="X910" s="10" t="str">
        <x:f>IF(ISNUMBER(J910),SUM(G910,I910),"")</x:f>
      </x:c>
      <x:c r="Y910" s="10" t="str">
        <x:f>IF(ISNUMBER(K910),COUNTIFS($K$7:$K$1929,"&gt;"&amp;K910)+1,"")</x:f>
      </x:c>
      <x:c r="Z910" s="9" t="str"/>
      <x:c r="AA910" s="15" t="n">
        <x:v>46108</x:v>
      </x:c>
      <x:c r="AB910" s="9" t="str">
        <x:v>Unknown</x:v>
      </x:c>
    </x:row>
    <x:row r="911" ht="50" customHeight="1">
      <x:c r="A911" s="10" t="n">
        <x:f>IF(ISNUMBER(F911),RANK(F911,$F$7:$F$1929,0),"")</x:f>
        <x:v>899</x:v>
      </x:c>
      <x:c r="B911" s="9" t="str">
        <x:v>Versace</x:v>
      </x:c>
      <x:c r="C911" s="9" t="str">
        <x:v>Versace pour Homme</x:v>
      </x:c>
      <x:c r="D911" s="9" t="str">
        <x:v>Eau de Toilette</x:v>
      </x:c>
      <x:c r="E911" s="11" t="n">
        <x:v>2008</x:v>
      </x:c>
      <x:c r="F911" s="13" t="n">
        <x:v>7.8</x:v>
      </x:c>
      <x:c r="G911" s="10" t="n">
        <x:v>2049</x:v>
      </x:c>
      <x:c r="H911" s="12" t="n">
        <x:v>4.27</x:v>
      </x:c>
      <x:c r="I911" s="10" t="n">
        <x:v>20977</x:v>
      </x:c>
      <x:c r="J911" s="12" t="str">
        <x:f>IF(AND(M911="URL identity aligns",ISNUMBER(F911),ISNUMBER(H911),G911&gt;0,I911&gt;0,SUM(V911:W911)&gt;0),(F911*V911+((H911-1)/4*10)*W911)/SUM(V911:W911),"")</x:f>
      </x:c>
      <x:c r="K911" s="12" t="str">
        <x:f>IF(ISNUMBER(J911),(X911*J911+'Method'!$B$10*'Method'!$B$11)/(X911+'Method'!$B$10),"")</x:f>
      </x:c>
      <x:c r="L911" s="10" t="str">
        <x:f>IF(ISNUMBER(J911),COUNTIFS($J$7:$J$1929,"&gt;"&amp;J911)+1,"")</x:f>
      </x:c>
      <x:c r="M911" s="9" t="str">
        <x:v>Review required</x:v>
      </x:c>
      <x:c r="N911" s="9" t="str">
        <x:v>Concentration not explicit on both saved identities</x:v>
      </x:c>
      <x:c r="O911" s="9" t="str">
        <x:v>https://www.parfumo.com/Perfumes/Versace/Versace_pour_Homme</x:v>
      </x:c>
      <x:c r="P911" s="9" t="str">
        <x:v>https://www.fragrantica.com/perfume/Versace/Versace-Pour-Homme-2318.html</x:v>
      </x:c>
      <x:c r="Q911" s="9" t="str">
        <x:v>https://media.parfumo.com/perfumes/f8/f80a72-versace-pour-homme-eau-de-toilette-versace_1200.jpg?width=720&amp;aspect_ratio=1:1</x:v>
      </x:c>
      <x:c r="R911" s="9" t="str">
        <x:v>https://fimgs.net/mdimg/perfume-thumbs/375x500.2318.jpg</x:v>
      </x:c>
      <x:c r="S911" s="9" t="str">
        <x:v>Versace pour Homme</x:v>
      </x:c>
      <x:c r="T911" s="11" t="str">
        <x:v>2008</x:v>
      </x:c>
      <x:c r="U911" s="10" t="n">
        <x:v>404</x:v>
      </x:c>
      <x:c r="V911" s="14" t="n">
        <x:f>IF(AND(ISNUMBER(G911),G911&gt;0),LOG10(G911)*'Method'!$B$8,"")</x:f>
        <x:v>3.973850350081428</x:v>
      </x:c>
      <x:c r="W911" s="14" t="n">
        <x:f>IF(AND(ISNUMBER(I911),I911&gt;0),LOG10(I911)*'Method'!$B$9,"")</x:f>
        <x:v>3.457394702563384</x:v>
      </x:c>
      <x:c r="X911" s="10" t="str">
        <x:f>IF(ISNUMBER(J911),SUM(G911,I911),"")</x:f>
      </x:c>
      <x:c r="Y911" s="10" t="str">
        <x:f>IF(ISNUMBER(K911),COUNTIFS($K$7:$K$1929,"&gt;"&amp;K911)+1,"")</x:f>
      </x:c>
      <x:c r="Z911" s="9" t="str"/>
      <x:c r="AA911" s="15" t="n">
        <x:v>46108</x:v>
      </x:c>
      <x:c r="AB911" s="9" t="str">
        <x:v>Unknown</x:v>
      </x:c>
    </x:row>
    <x:row r="912" ht="50" customHeight="1">
      <x:c r="A912" s="10" t="n">
        <x:f>IF(ISNUMBER(F912),RANK(F912,$F$7:$F$1929,0),"")</x:f>
        <x:v>899</x:v>
      </x:c>
      <x:c r="B912" s="9" t="str">
        <x:v>Parfums de Marly</x:v>
      </x:c>
      <x:c r="C912" s="9" t="str">
        <x:v>Greenley</x:v>
      </x:c>
      <x:c r="D912" s="9" t="str">
        <x:v>Parfum</x:v>
      </x:c>
      <x:c r="E912" s="11" t="n">
        <x:v>2020</x:v>
      </x:c>
      <x:c r="F912" s="13" t="n">
        <x:v>7.8</x:v>
      </x:c>
      <x:c r="G912" s="10" t="n">
        <x:v>1902</x:v>
      </x:c>
      <x:c r="H912" s="12" t="n">
        <x:v>4.2</x:v>
      </x:c>
      <x:c r="I912" s="10" t="n">
        <x:v>6280</x:v>
      </x:c>
      <x:c r="J912" s="12" t="str">
        <x:f>IF(AND(M912="URL identity aligns",ISNUMBER(F912),ISNUMBER(H912),G912&gt;0,I912&gt;0,SUM(V912:W912)&gt;0),(F912*V912+((H912-1)/4*10)*W912)/SUM(V912:W912),"")</x:f>
      </x:c>
      <x:c r="K912" s="12" t="str">
        <x:f>IF(ISNUMBER(J912),(X912*J912+'Method'!$B$10*'Method'!$B$11)/(X912+'Method'!$B$10),"")</x:f>
      </x:c>
      <x:c r="L912" s="10" t="str">
        <x:f>IF(ISNUMBER(J912),COUNTIFS($J$7:$J$1929,"&gt;"&amp;J912)+1,"")</x:f>
      </x:c>
      <x:c r="M912" s="9" t="str">
        <x:v>Review required</x:v>
      </x:c>
      <x:c r="N912" s="9" t="str">
        <x:v>Concentration not explicit on both saved identities</x:v>
      </x:c>
      <x:c r="O912" s="9" t="str">
        <x:v>https://www.parfumo.com/Perfumes/Parfums_de_Marly/greenley</x:v>
      </x:c>
      <x:c r="P912" s="9" t="str">
        <x:v>https://www.fragrantica.com/perfume/Parfums-de-Marly/Greenley-62101.html</x:v>
      </x:c>
      <x:c r="Q912" s="9" t="str">
        <x:v>https://media.parfumo.com/perfumes/47/479f49-greenley-parfums-de-marly_1200.jpg?width=720&amp;aspect_ratio=1:1</x:v>
      </x:c>
      <x:c r="R912" s="9" t="str">
        <x:v>https://fimgs.net/mdimg/perfume-thumbs/375x500.62101.jpg</x:v>
      </x:c>
      <x:c r="S912" s="9" t="str">
        <x:v>Greenley</x:v>
      </x:c>
      <x:c r="T912" s="11" t="str">
        <x:v>2020</x:v>
      </x:c>
      <x:c r="U912" s="10" t="n">
        <x:v>207</x:v>
      </x:c>
      <x:c r="V912" s="14" t="n">
        <x:f>IF(AND(ISNUMBER(G912),G912&gt;0),LOG10(G912)*'Method'!$B$8,"")</x:f>
        <x:v>3.9350526151216796</x:v>
      </x:c>
      <x:c r="W912" s="14" t="n">
        <x:f>IF(AND(ISNUMBER(I912),I912&gt;0),LOG10(I912)*'Method'!$B$9,"")</x:f>
        <x:v>3.0383677149897603</x:v>
      </x:c>
      <x:c r="X912" s="10" t="str">
        <x:f>IF(ISNUMBER(J912),SUM(G912,I912),"")</x:f>
      </x:c>
      <x:c r="Y912" s="10" t="str">
        <x:f>IF(ISNUMBER(K912),COUNTIFS($K$7:$K$1929,"&gt;"&amp;K912)+1,"")</x:f>
      </x:c>
      <x:c r="Z912" s="9" t="str"/>
      <x:c r="AA912" s="15" t="n">
        <x:v>46108</x:v>
      </x:c>
      <x:c r="AB912" s="9" t="str">
        <x:v>Unknown</x:v>
      </x:c>
    </x:row>
    <x:row r="913" ht="50" customHeight="1">
      <x:c r="A913" s="10" t="n">
        <x:f>IF(ISNUMBER(F913),RANK(F913,$F$7:$F$1929,0),"")</x:f>
        <x:v>899</x:v>
      </x:c>
      <x:c r="B913" s="9" t="str">
        <x:v>Creed</x:v>
      </x:c>
      <x:c r="C913" s="9" t="str">
        <x:v>Viking</x:v>
      </x:c>
      <x:c r="D913" s="9" t="str">
        <x:v>Not recorded</x:v>
      </x:c>
      <x:c r="E913" s="11" t="n">
        <x:v>2017</x:v>
      </x:c>
      <x:c r="F913" s="13" t="n">
        <x:v>7.8</x:v>
      </x:c>
      <x:c r="G913" s="10" t="n">
        <x:v>1759</x:v>
      </x:c>
      <x:c r="H913" s="12" t="n">
        <x:v>3.96</x:v>
      </x:c>
      <x:c r="I913" s="10" t="n">
        <x:v>4065</x:v>
      </x:c>
      <x:c r="J913" s="12" t="str">
        <x:f>IF(AND(M913="URL identity aligns",ISNUMBER(F913),ISNUMBER(H913),G913&gt;0,I913&gt;0,SUM(V913:W913)&gt;0),(F913*V913+((H913-1)/4*10)*W913)/SUM(V913:W913),"")</x:f>
      </x:c>
      <x:c r="K913" s="12" t="str">
        <x:f>IF(ISNUMBER(J913),(X913*J913+'Method'!$B$10*'Method'!$B$11)/(X913+'Method'!$B$10),"")</x:f>
      </x:c>
      <x:c r="L913" s="10" t="str">
        <x:f>IF(ISNUMBER(J913),COUNTIFS($J$7:$J$1929,"&gt;"&amp;J913)+1,"")</x:f>
      </x:c>
      <x:c r="M913" s="9" t="str">
        <x:v>Review required</x:v>
      </x:c>
      <x:c r="N913" s="9" t="str">
        <x:v>Concentration not explicit on both saved identities</x:v>
      </x:c>
      <x:c r="O913" s="9" t="str">
        <x:v>https://www.parfumo.com/Perfumes/Creed/Viking</x:v>
      </x:c>
      <x:c r="P913" s="9" t="str">
        <x:v>https://www.fragrantica.com/perfume/Creed/Viking-41698.html</x:v>
      </x:c>
      <x:c r="Q913" s="9" t="str">
        <x:v>https://media.parfumo.com/perfumes/59/593bf7-viking-creed_1200.jpg?width=720&amp;aspect_ratio=1:1</x:v>
      </x:c>
      <x:c r="R913" s="9" t="str">
        <x:v>https://fimgs.net/mdimg/perfume-thumbs/375x500.41698.jpg</x:v>
      </x:c>
      <x:c r="S913" s="9" t="str">
        <x:v>Viking</x:v>
      </x:c>
      <x:c r="T913" s="11" t="str">
        <x:v>2017</x:v>
      </x:c>
      <x:c r="U913" s="10" t="n">
        <x:v>1414</x:v>
      </x:c>
      <x:c r="V913" s="14" t="n">
        <x:f>IF(AND(ISNUMBER(G913),G913&gt;0),LOG10(G913)*'Method'!$B$8,"")</x:f>
        <x:v>3.8943190073489515</x:v>
      </x:c>
      <x:c r="W913" s="14" t="n">
        <x:f>IF(AND(ISNUMBER(I913),I913&gt;0),LOG10(I913)*'Method'!$B$9,"")</x:f>
        <x:v>2.887248439944072</x:v>
      </x:c>
      <x:c r="X913" s="10" t="str">
        <x:f>IF(ISNUMBER(J913),SUM(G913,I913),"")</x:f>
      </x:c>
      <x:c r="Y913" s="10" t="str">
        <x:f>IF(ISNUMBER(K913),COUNTIFS($K$7:$K$1929,"&gt;"&amp;K913)+1,"")</x:f>
      </x:c>
      <x:c r="Z913" s="9" t="str"/>
      <x:c r="AA913" s="15" t="n">
        <x:v>46108</x:v>
      </x:c>
      <x:c r="AB913" s="9" t="str">
        <x:v>Unknown</x:v>
      </x:c>
    </x:row>
    <x:row r="914" ht="50" customHeight="1">
      <x:c r="A914" s="10" t="n">
        <x:f>IF(ISNUMBER(F914),RANK(F914,$F$7:$F$1929,0),"")</x:f>
        <x:v>899</x:v>
      </x:c>
      <x:c r="B914" s="9" t="str">
        <x:v>Hermès</x:v>
      </x:c>
      <x:c r="C914" s="9" t="str">
        <x:v>Un Jardin sur le Nil</x:v>
      </x:c>
      <x:c r="D914" s="9" t="str">
        <x:v>Eau de Toilette</x:v>
      </x:c>
      <x:c r="E914" s="11" t="n">
        <x:v>2005</x:v>
      </x:c>
      <x:c r="F914" s="13" t="n">
        <x:v>7.8</x:v>
      </x:c>
      <x:c r="G914" s="10" t="n">
        <x:v>1737</x:v>
      </x:c>
      <x:c r="H914" s="12" t="n">
        <x:v>4.11</x:v>
      </x:c>
      <x:c r="I914" s="10" t="n">
        <x:v>14657</x:v>
      </x:c>
      <x:c r="J914" s="12" t="str">
        <x:f>IF(AND(M914="URL identity aligns",ISNUMBER(F914),ISNUMBER(H914),G914&gt;0,I914&gt;0,SUM(V914:W914)&gt;0),(F914*V914+((H914-1)/4*10)*W914)/SUM(V914:W914),"")</x:f>
      </x:c>
      <x:c r="K914" s="12" t="str">
        <x:f>IF(ISNUMBER(J914),(X914*J914+'Method'!$B$10*'Method'!$B$11)/(X914+'Method'!$B$10),"")</x:f>
      </x:c>
      <x:c r="L914" s="10" t="str">
        <x:f>IF(ISNUMBER(J914),COUNTIFS($J$7:$J$1929,"&gt;"&amp;J914)+1,"")</x:f>
      </x:c>
      <x:c r="M914" s="9" t="str">
        <x:v>Review required</x:v>
      </x:c>
      <x:c r="N914" s="9" t="str">
        <x:v>Concentration not explicit on both saved identities</x:v>
      </x:c>
      <x:c r="O914" s="9" t="str">
        <x:v>https://www.parfumo.com/Perfumes/Hermes/un-jardin-sur-le-nil-eau-de-toilette</x:v>
      </x:c>
      <x:c r="P914" s="9" t="str">
        <x:v>https://www.fragrantica.com/perfume/Hermes/Un-Jardin-Sur-Le-Nil-18.html</x:v>
      </x:c>
      <x:c r="Q914" s="9" t="str">
        <x:v>https://media.parfumo.com/perfumes/9b/9b166d-un-jardin-sur-le-nil-hermes_1200.jpg?width=720&amp;aspect_ratio=1:1</x:v>
      </x:c>
      <x:c r="R914" s="9" t="str">
        <x:v>https://fimgs.net/mdimg/perfume-thumbs/375x500.18.jpg</x:v>
      </x:c>
      <x:c r="S914" s="9" t="str">
        <x:v>Un Jardin sur le Nil</x:v>
      </x:c>
      <x:c r="T914" s="11" t="str">
        <x:v>2005</x:v>
      </x:c>
      <x:c r="U914" s="10" t="n">
        <x:v>1709</x:v>
      </x:c>
      <x:c r="V914" s="14" t="n">
        <x:f>IF(AND(ISNUMBER(G914),G914&gt;0),LOG10(G914)*'Method'!$B$8,"")</x:f>
        <x:v>3.88775978213652</x:v>
      </x:c>
      <x:c r="W914" s="14" t="n">
        <x:f>IF(AND(ISNUMBER(I914),I914&gt;0),LOG10(I914)*'Method'!$B$9,"")</x:f>
        <x:v>3.332836070280976</x:v>
      </x:c>
      <x:c r="X914" s="10" t="str">
        <x:f>IF(ISNUMBER(J914),SUM(G914,I914),"")</x:f>
      </x:c>
      <x:c r="Y914" s="10" t="str">
        <x:f>IF(ISNUMBER(K914),COUNTIFS($K$7:$K$1929,"&gt;"&amp;K914)+1,"")</x:f>
      </x:c>
      <x:c r="Z914" s="9" t="str"/>
      <x:c r="AA914" s="15" t="n">
        <x:v>46108</x:v>
      </x:c>
      <x:c r="AB914" s="9" t="str">
        <x:v>Unknown</x:v>
      </x:c>
    </x:row>
    <x:row r="915" ht="50" customHeight="1">
      <x:c r="A915" s="10" t="n">
        <x:f>IF(ISNUMBER(F915),RANK(F915,$F$7:$F$1929,0),"")</x:f>
        <x:v>899</x:v>
      </x:c>
      <x:c r="B915" s="9" t="str">
        <x:v>Davidoff</x:v>
      </x:c>
      <x:c r="C915" s="9" t="str">
        <x:v>Zino</x:v>
      </x:c>
      <x:c r="D915" s="9" t="str">
        <x:v>Eau de Toilette</x:v>
      </x:c>
      <x:c r="E915" s="11" t="n">
        <x:v>1986</x:v>
      </x:c>
      <x:c r="F915" s="13" t="n">
        <x:v>7.8</x:v>
      </x:c>
      <x:c r="G915" s="10" t="n">
        <x:v>1726</x:v>
      </x:c>
      <x:c r="H915" s="12" t="n">
        <x:v>4.16</x:v>
      </x:c>
      <x:c r="I915" s="10" t="n">
        <x:v>5221</x:v>
      </x:c>
      <x:c r="J915" s="12" t="str">
        <x:f>IF(AND(M915="URL identity aligns",ISNUMBER(F915),ISNUMBER(H915),G915&gt;0,I915&gt;0,SUM(V915:W915)&gt;0),(F915*V915+((H915-1)/4*10)*W915)/SUM(V915:W915),"")</x:f>
      </x:c>
      <x:c r="K915" s="12" t="str">
        <x:f>IF(ISNUMBER(J915),(X915*J915+'Method'!$B$10*'Method'!$B$11)/(X915+'Method'!$B$10),"")</x:f>
      </x:c>
      <x:c r="L915" s="10" t="str">
        <x:f>IF(ISNUMBER(J915),COUNTIFS($J$7:$J$1929,"&gt;"&amp;J915)+1,"")</x:f>
      </x:c>
      <x:c r="M915" s="9" t="str">
        <x:v>Review required</x:v>
      </x:c>
      <x:c r="N915" s="9" t="str">
        <x:v>Concentration not explicit on both saved identities</x:v>
      </x:c>
      <x:c r="O915" s="9" t="str">
        <x:v>https://www.parfumo.com/Perfumes/Davidoff/Zino_Eau_de_Toilette</x:v>
      </x:c>
      <x:c r="P915" s="9" t="str">
        <x:v>https://www.fragrantica.com/perfume/Davidoff/Zino-Davidoff-590.html</x:v>
      </x:c>
      <x:c r="Q915" s="9" t="str">
        <x:v>https://media.parfumo.com/perfumes/da/da32f3-zino-eau-de-toilette-davidoff_1200.jpg?width=720&amp;aspect_ratio=1:1</x:v>
      </x:c>
      <x:c r="R915" s="9" t="str">
        <x:v>https://fimgs.net/mdimg/perfume-thumbs/375x500.590.jpg</x:v>
      </x:c>
      <x:c r="S915" s="9" t="str">
        <x:v>Zino</x:v>
      </x:c>
      <x:c r="T915" s="11" t="str">
        <x:v>1986</x:v>
      </x:c>
      <x:c r="U915" s="10" t="n">
        <x:v>304</x:v>
      </x:c>
      <x:c r="V915" s="14" t="n">
        <x:f>IF(AND(ISNUMBER(G915),G915&gt;0),LOG10(G915)*'Method'!$B$8,"")</x:f>
        <x:v>3.884448949655028</x:v>
      </x:c>
      <x:c r="W915" s="14" t="n">
        <x:f>IF(AND(ISNUMBER(I915),I915&gt;0),LOG10(I915)*'Method'!$B$9,"")</x:f>
        <x:v>2.974202954568576</x:v>
      </x:c>
      <x:c r="X915" s="10" t="str">
        <x:f>IF(ISNUMBER(J915),SUM(G915,I915),"")</x:f>
      </x:c>
      <x:c r="Y915" s="10" t="str">
        <x:f>IF(ISNUMBER(K915),COUNTIFS($K$7:$K$1929,"&gt;"&amp;K915)+1,"")</x:f>
      </x:c>
      <x:c r="Z915" s="9" t="str"/>
      <x:c r="AA915" s="15" t="n">
        <x:v>46108</x:v>
      </x:c>
      <x:c r="AB915" s="9" t="str">
        <x:v>Unknown</x:v>
      </x:c>
    </x:row>
    <x:row r="916" ht="50" customHeight="1">
      <x:c r="A916" s="10" t="n">
        <x:f>IF(ISNUMBER(F916),RANK(F916,$F$7:$F$1929,0),"")</x:f>
        <x:v>899</x:v>
      </x:c>
      <x:c r="B916" s="9" t="str">
        <x:v>Versace</x:v>
      </x:c>
      <x:c r="C916" s="9" t="str">
        <x:v>Eros</x:v>
      </x:c>
      <x:c r="D916" s="9" t="str">
        <x:v>Eau de Parfum</x:v>
      </x:c>
      <x:c r="E916" s="11" t="n">
        <x:v>2020</x:v>
      </x:c>
      <x:c r="F916" s="13" t="n">
        <x:v>7.8</x:v>
      </x:c>
      <x:c r="G916" s="10" t="n">
        <x:v>1725</x:v>
      </x:c>
      <x:c r="H916" s="12" t="n">
        <x:v>4.32</x:v>
      </x:c>
      <x:c r="I916" s="10" t="n">
        <x:v>7991</x:v>
      </x:c>
      <x:c r="J916" s="12" t="n">
        <x:f>IF(AND(M916="URL identity aligns",ISNUMBER(F916),ISNUMBER(H916),G916&gt;0,I916&gt;0,SUM(V916:W916)&gt;0),(F916*V916+((H916-1)/4*10)*W916)/SUM(V916:W916),"")</x:f>
        <x:v>8.022807549443135</x:v>
      </x:c>
      <x:c r="K916" s="12" t="n">
        <x:f>IF(ISNUMBER(J916),(X916*J916+'Method'!$B$10*'Method'!$B$11)/(X916+'Method'!$B$10),"")</x:f>
        <x:v>8.00160990718794</x:v>
      </x:c>
      <x:c r="L916" s="10" t="n">
        <x:f>IF(ISNUMBER(J916),COUNTIFS($J$7:$J$1929,"&gt;"&amp;J916)+1,"")</x:f>
        <x:v>74</x:v>
      </x:c>
      <x:c r="M916" s="9" t="str">
        <x:v>URL identity aligns</x:v>
      </x:c>
      <x:c r="N916" s="9" t="str">
        <x:v>Brand, name tokens and concentration agree in saved URLs</x:v>
      </x:c>
      <x:c r="O916" s="9" t="str">
        <x:v>https://www.parfumo.com/Perfumes/Versace/eros-eau-de-parfum</x:v>
      </x:c>
      <x:c r="P916" s="9" t="str">
        <x:v>https://www.fragrantica.com/perfume/Versace/Eros-Eau-de-Parfum-62762.html</x:v>
      </x:c>
      <x:c r="Q916" s="9" t="str">
        <x:v>https://media.parfumo.com/perfumes/cb/cb01df-eros-eau-de-parfum-versace_1200.jpg?width=480&amp;aspect_ratio=1:1</x:v>
      </x:c>
      <x:c r="R916" s="9" t="str">
        <x:v>https://fimgs.net/mdimg/perfume-thumbs/375x500.62762.jpg</x:v>
      </x:c>
      <x:c r="S916" s="9" t="str">
        <x:v>Eros</x:v>
      </x:c>
      <x:c r="T916" s="11" t="str">
        <x:v>2020</x:v>
      </x:c>
      <x:c r="U916" s="10" t="n">
        <x:v>1900</x:v>
      </x:c>
      <x:c r="V916" s="14" t="n">
        <x:f>IF(AND(ISNUMBER(G916),G916&gt;0),LOG10(G916)*'Method'!$B$8,"")</x:f>
        <x:v>3.884146919291148</x:v>
      </x:c>
      <x:c r="W916" s="14" t="n">
        <x:f>IF(AND(ISNUMBER(I916),I916&gt;0),LOG10(I916)*'Method'!$B$9,"")</x:f>
        <x:v>3.122080904533224</x:v>
      </x:c>
      <x:c r="X916" s="10" t="n">
        <x:f>IF(ISNUMBER(J916),SUM(G916,I916),"")</x:f>
        <x:v>9716</x:v>
      </x:c>
      <x:c r="Y916" s="10" t="n">
        <x:f>IF(ISNUMBER(K916),COUNTIFS($K$7:$K$1929,"&gt;"&amp;K916)+1,"")</x:f>
        <x:v>53</x:v>
      </x:c>
      <x:c r="Z916" s="9" t="str"/>
      <x:c r="AA916" s="15" t="n">
        <x:v>46108</x:v>
      </x:c>
      <x:c r="AB916" s="9" t="str">
        <x:v>Unknown</x:v>
      </x:c>
    </x:row>
    <x:row r="917" ht="50" customHeight="1">
      <x:c r="A917" s="10" t="n">
        <x:f>IF(ISNUMBER(F917),RANK(F917,$F$7:$F$1929,0),"")</x:f>
        <x:v>899</x:v>
      </x:c>
      <x:c r="B917" s="9" t="str">
        <x:v>Dior</x:v>
      </x:c>
      <x:c r="C917" s="9" t="str">
        <x:v>Homme</x:v>
      </x:c>
      <x:c r="D917" s="9" t="str">
        <x:v>Eau de Toilette</x:v>
      </x:c>
      <x:c r="E917" s="11" t="n">
        <x:v>2020</x:v>
      </x:c>
      <x:c r="F917" s="13" t="n">
        <x:v>7.8</x:v>
      </x:c>
      <x:c r="G917" s="10" t="n">
        <x:v>1637</x:v>
      </x:c>
      <x:c r="H917" s="12" t="n">
        <x:v>4.22</x:v>
      </x:c>
      <x:c r="I917" s="10" t="n">
        <x:v>8818</x:v>
      </x:c>
      <x:c r="J917" s="12" t="str">
        <x:f>IF(AND(M917="URL identity aligns",ISNUMBER(F917),ISNUMBER(H917),G917&gt;0,I917&gt;0,SUM(V917:W917)&gt;0),(F917*V917+((H917-1)/4*10)*W917)/SUM(V917:W917),"")</x:f>
      </x:c>
      <x:c r="K917" s="12" t="str">
        <x:f>IF(ISNUMBER(J917),(X917*J917+'Method'!$B$10*'Method'!$B$11)/(X917+'Method'!$B$10),"")</x:f>
      </x:c>
      <x:c r="L917" s="10" t="str">
        <x:f>IF(ISNUMBER(J917),COUNTIFS($J$7:$J$1929,"&gt;"&amp;J917)+1,"")</x:f>
      </x:c>
      <x:c r="M917" s="9" t="str">
        <x:v>Review required</x:v>
      </x:c>
      <x:c r="N917" s="9" t="str">
        <x:v>Concentration not explicit on both saved identities</x:v>
      </x:c>
      <x:c r="O917" s="9" t="str">
        <x:v>https://www.parfumo.com/Perfumes/Dior/dior-homme-2020-eau-de-toilette</x:v>
      </x:c>
      <x:c r="P917" s="9" t="str">
        <x:v>https://www.fragrantica.com/perfume/Dior/Dior-Homme-2020-58714.html</x:v>
      </x:c>
      <x:c r="Q917" s="9" t="str">
        <x:v>https://media.parfumo.com/perfumes/ce/ce012e-dior-homme-2020-eau-de-toilette-dior_1200.jpg?width=720&amp;aspect_ratio=1:1</x:v>
      </x:c>
      <x:c r="R917" s="9" t="str">
        <x:v>https://fimgs.net/mdimg/perfume-thumbs/375x500.58714.jpg</x:v>
      </x:c>
      <x:c r="S917" s="9" t="str">
        <x:v>Homme</x:v>
      </x:c>
      <x:c r="T917" s="11" t="str">
        <x:v>2020</x:v>
      </x:c>
      <x:c r="U917" s="10" t="n">
        <x:v>1790</x:v>
      </x:c>
      <x:c r="V917" s="14" t="n">
        <x:f>IF(AND(ISNUMBER(G917),G917&gt;0),LOG10(G917)*'Method'!$B$8,"")</x:f>
        <x:v>3.8568584152943277</x:v>
      </x:c>
      <x:c r="W917" s="14" t="n">
        <x:f>IF(AND(ISNUMBER(I917),I917&gt;0),LOG10(I917)*'Method'!$B$9,"")</x:f>
        <x:v>3.1562960755922402</x:v>
      </x:c>
      <x:c r="X917" s="10" t="str">
        <x:f>IF(ISNUMBER(J917),SUM(G917,I917),"")</x:f>
      </x:c>
      <x:c r="Y917" s="10" t="str">
        <x:f>IF(ISNUMBER(K917),COUNTIFS($K$7:$K$1929,"&gt;"&amp;K917)+1,"")</x:f>
      </x:c>
      <x:c r="Z917" s="9" t="str"/>
      <x:c r="AA917" s="15" t="n">
        <x:v>46108</x:v>
      </x:c>
      <x:c r="AB917" s="9" t="str">
        <x:v>Unknown</x:v>
      </x:c>
    </x:row>
    <x:row r="918" ht="50" customHeight="1">
      <x:c r="A918" s="10" t="n">
        <x:f>IF(ISNUMBER(F918),RANK(F918,$F$7:$F$1929,0),"")</x:f>
        <x:v>899</x:v>
      </x:c>
      <x:c r="B918" s="9" t="str">
        <x:v>Prada</x:v>
      </x:c>
      <x:c r="C918" s="9" t="str">
        <x:v>Luna Rossa Carbon</x:v>
      </x:c>
      <x:c r="D918" s="9" t="str">
        <x:v>Eau de Toilette</x:v>
      </x:c>
      <x:c r="E918" s="11" t="n">
        <x:v>2017</x:v>
      </x:c>
      <x:c r="F918" s="13" t="n">
        <x:v>7.8</x:v>
      </x:c>
      <x:c r="G918" s="10" t="n">
        <x:v>1548</x:v>
      </x:c>
      <x:c r="H918" s="12" t="n">
        <x:v>4.31</x:v>
      </x:c>
      <x:c r="I918" s="10" t="n">
        <x:v>7789</x:v>
      </x:c>
      <x:c r="J918" s="12" t="n">
        <x:f>IF(AND(M918="URL identity aligns",ISNUMBER(F918),ISNUMBER(H918),G918&gt;0,I918&gt;0,SUM(V918:W918)&gt;0),(F918*V918+((H918-1)/4*10)*W918)/SUM(V918:W918),"")</x:f>
        <x:v>8.013050297245867</x:v>
      </x:c>
      <x:c r="K918" s="12" t="n">
        <x:f>IF(ISNUMBER(J918),(X918*J918+'Method'!$B$10*'Method'!$B$11)/(X918+'Method'!$B$10),"")</x:f>
        <x:v>7.992937230240987</x:v>
      </x:c>
      <x:c r="L918" s="10" t="n">
        <x:f>IF(ISNUMBER(J918),COUNTIFS($J$7:$J$1929,"&gt;"&amp;J918)+1,"")</x:f>
        <x:v>76</x:v>
      </x:c>
      <x:c r="M918" s="9" t="str">
        <x:v>URL identity aligns</x:v>
      </x:c>
      <x:c r="N918" s="9" t="str">
        <x:v>Brand, name tokens and concentration agree in saved URLs</x:v>
      </x:c>
      <x:c r="O918" s="9" t="str">
        <x:v>https://www.parfumo.com/Perfumes/Prada/luna-rossa-carbon-eau-de-toilette</x:v>
      </x:c>
      <x:c r="P918" s="9" t="str">
        <x:v>https://www.fragrantica.com/perfume/Prada/Luna-Rossa-Carbon-Eau-de-Toilette-43402.html</x:v>
      </x:c>
      <x:c r="Q918" s="9" t="str">
        <x:v>https://media.parfumo.com/perfumes/40/40b85a-luna-rossa-carbon-prada_1200.jpg?width=720&amp;aspect_ratio=1:1</x:v>
      </x:c>
      <x:c r="R918" s="9" t="str">
        <x:v>https://fimgs.net/mdimg/perfume-thumbs/375x500.43402.jpg</x:v>
      </x:c>
      <x:c r="S918" s="9" t="str">
        <x:v>Luna Rossa Carbon</x:v>
      </x:c>
      <x:c r="T918" s="11" t="str">
        <x:v>2017</x:v>
      </x:c>
      <x:c r="U918" s="10" t="n">
        <x:v>21</x:v>
      </x:c>
      <x:c r="V918" s="14" t="n">
        <x:f>IF(AND(ISNUMBER(G918),G918&gt;0),LOG10(G918)*'Method'!$B$8,"")</x:f>
        <x:v>3.8277251476162437</x:v>
      </x:c>
      <x:c r="W918" s="14" t="n">
        <x:f>IF(AND(ISNUMBER(I918),I918&gt;0),LOG10(I918)*'Method'!$B$9,"")</x:f>
        <x:v>3.1131853630716164</x:v>
      </x:c>
      <x:c r="X918" s="10" t="n">
        <x:f>IF(ISNUMBER(J918),SUM(G918,I918),"")</x:f>
        <x:v>9337</x:v>
      </x:c>
      <x:c r="Y918" s="10" t="n">
        <x:f>IF(ISNUMBER(K918),COUNTIFS($K$7:$K$1929,"&gt;"&amp;K918)+1,"")</x:f>
        <x:v>57</x:v>
      </x:c>
      <x:c r="Z918" s="9" t="str"/>
      <x:c r="AA918" s="15" t="n">
        <x:v>46108</x:v>
      </x:c>
      <x:c r="AB918" s="9" t="str">
        <x:v>Unknown</x:v>
      </x:c>
    </x:row>
    <x:row r="919" ht="50" customHeight="1">
      <x:c r="A919" s="10" t="n">
        <x:f>IF(ISNUMBER(F919),RANK(F919,$F$7:$F$1929,0),"")</x:f>
        <x:v>899</x:v>
      </x:c>
      <x:c r="B919" s="9" t="str">
        <x:v>Zadig  Voltaire</x:v>
      </x:c>
      <x:c r="C919" s="9" t="str">
        <x:v>This Is Him! Zadig &amp; Voltaire</x:v>
      </x:c>
      <x:c r="D919" s="9" t="str">
        <x:v>Not recorded</x:v>
      </x:c>
      <x:c r="E919" s="11" t="n">
        <x:v>2016</x:v>
      </x:c>
      <x:c r="F919" s="13" t="n">
        <x:v>7.8</x:v>
      </x:c>
      <x:c r="G919" s="10" t="n">
        <x:v>1367</x:v>
      </x:c>
      <x:c r="H919" s="12" t="n">
        <x:v>4.11</x:v>
      </x:c>
      <x:c r="I919" s="10" t="n">
        <x:v>3555</x:v>
      </x:c>
      <x:c r="J919" s="12" t="str">
        <x:f>IF(AND(M919="URL identity aligns",ISNUMBER(F919),ISNUMBER(H919),G919&gt;0,I919&gt;0,SUM(V919:W919)&gt;0),(F919*V919+((H919-1)/4*10)*W919)/SUM(V919:W919),"")</x:f>
      </x:c>
      <x:c r="K919" s="12" t="str">
        <x:f>IF(ISNUMBER(J919),(X919*J919+'Method'!$B$10*'Method'!$B$11)/(X919+'Method'!$B$10),"")</x:f>
      </x:c>
      <x:c r="L919" s="10" t="str">
        <x:f>IF(ISNUMBER(J919),COUNTIFS($J$7:$J$1929,"&gt;"&amp;J919)+1,"")</x:f>
      </x:c>
      <x:c r="M919" s="9" t="str">
        <x:v>Review required</x:v>
      </x:c>
      <x:c r="N919" s="9" t="str">
        <x:v>Concentration not explicit on both saved identities</x:v>
      </x:c>
      <x:c r="O919" s="9" t="str">
        <x:v>https://www.parfumo.com/Perfumes/Zadig__Voltaire/This_is_Him</x:v>
      </x:c>
      <x:c r="P919" s="9" t="str">
        <x:v>https://www.fragrantica.com/perfume/Zadig-Voltaire/This-is-Him-39359.html</x:v>
      </x:c>
      <x:c r="Q919" s="9" t="str">
        <x:v>https://media.parfumo.com/perfumes/a2/a244ea-this-is-him-zadig-voltaire_1200.jpg?width=720&amp;aspect_ratio=1:1</x:v>
      </x:c>
      <x:c r="R919" s="9" t="str">
        <x:v>https://fimgs.net/mdimg/perfume-thumbs/375x500.39359.jpg</x:v>
      </x:c>
      <x:c r="S919" s="9" t="str">
        <x:v>This Is Him! Zadig &amp; Voltaire</x:v>
      </x:c>
      <x:c r="T919" s="11" t="str">
        <x:v>2016</x:v>
      </x:c>
      <x:c r="U919" s="10" t="n">
        <x:v>795</x:v>
      </x:c>
      <x:c r="V919" s="14" t="n">
        <x:f>IF(AND(ISNUMBER(G919),G919&gt;0),LOG10(G919)*'Method'!$B$8,"")</x:f>
        <x:v>3.7629222174813837</x:v>
      </x:c>
      <x:c r="W919" s="14" t="n">
        <x:f>IF(AND(ISNUMBER(I919),I919&gt;0),LOG10(I919)*'Method'!$B$9,"")</x:f>
        <x:v>2.8406716840526243</x:v>
      </x:c>
      <x:c r="X919" s="10" t="str">
        <x:f>IF(ISNUMBER(J919),SUM(G919,I919),"")</x:f>
      </x:c>
      <x:c r="Y919" s="10" t="str">
        <x:f>IF(ISNUMBER(K919),COUNTIFS($K$7:$K$1929,"&gt;"&amp;K919)+1,"")</x:f>
      </x:c>
      <x:c r="Z919" s="9" t="str"/>
      <x:c r="AA919" s="15" t="n">
        <x:v>46108</x:v>
      </x:c>
      <x:c r="AB919" s="9" t="str">
        <x:v>Unknown</x:v>
      </x:c>
    </x:row>
    <x:row r="920" ht="50" customHeight="1">
      <x:c r="A920" s="10" t="n">
        <x:f>IF(ISNUMBER(F920),RANK(F920,$F$7:$F$1929,0),"")</x:f>
        <x:v>899</x:v>
      </x:c>
      <x:c r="B920" s="9" t="str">
        <x:v>John Varvatos</x:v>
      </x:c>
      <x:c r="C920" s="9" t="str">
        <x:v>Artisan Pure</x:v>
      </x:c>
      <x:c r="D920" s="9" t="str">
        <x:v>Not recorded</x:v>
      </x:c>
      <x:c r="E920" s="11" t="n">
        <x:v>2017</x:v>
      </x:c>
      <x:c r="F920" s="13" t="n">
        <x:v>7.8</x:v>
      </x:c>
      <x:c r="G920" s="10" t="n">
        <x:v>1290</x:v>
      </x:c>
      <x:c r="H920" s="12" t="n">
        <x:v>4.19</x:v>
      </x:c>
      <x:c r="I920" s="10" t="n">
        <x:v>4467</x:v>
      </x:c>
      <x:c r="J920" s="12" t="str">
        <x:f>IF(AND(M920="URL identity aligns",ISNUMBER(F920),ISNUMBER(H920),G920&gt;0,I920&gt;0,SUM(V920:W920)&gt;0),(F920*V920+((H920-1)/4*10)*W920)/SUM(V920:W920),"")</x:f>
      </x:c>
      <x:c r="K920" s="12" t="str">
        <x:f>IF(ISNUMBER(J920),(X920*J920+'Method'!$B$10*'Method'!$B$11)/(X920+'Method'!$B$10),"")</x:f>
      </x:c>
      <x:c r="L920" s="10" t="str">
        <x:f>IF(ISNUMBER(J920),COUNTIFS($J$7:$J$1929,"&gt;"&amp;J920)+1,"")</x:f>
      </x:c>
      <x:c r="M920" s="9" t="str">
        <x:v>Review required</x:v>
      </x:c>
      <x:c r="N920" s="9" t="str">
        <x:v>Concentration not explicit on both saved identities</x:v>
      </x:c>
      <x:c r="O920" s="9" t="str">
        <x:v>https://www.parfumo.com/Perfumes/John_Varvatos/Artisan_Pure</x:v>
      </x:c>
      <x:c r="P920" s="9" t="str">
        <x:v>https://www.fragrantica.com/perfume/John-Varvatos/Artisan-Pure-46623.html</x:v>
      </x:c>
      <x:c r="Q920" s="9" t="str">
        <x:v>https://media.parfumo.com/perfumes/91/918a22-artisan-pure-john-varvatos_1200.jpg?width=720&amp;aspect_ratio=1:1</x:v>
      </x:c>
      <x:c r="R920" s="9" t="str">
        <x:v>https://fimgs.net/mdimg/perfume-thumbs/375x500.46623.jpg</x:v>
      </x:c>
      <x:c r="S920" s="9" t="str">
        <x:v>Artisan Pure</x:v>
      </x:c>
      <x:c r="T920" s="11" t="str">
        <x:v>2017</x:v>
      </x:c>
      <x:c r="U920" s="10" t="n">
        <x:v>187</x:v>
      </x:c>
      <x:c r="V920" s="14" t="n">
        <x:f>IF(AND(ISNUMBER(G920),G920&gt;0),LOG10(G920)*'Method'!$B$8,"")</x:f>
        <x:v>3.7327076523591</x:v>
      </x:c>
      <x:c r="W920" s="14" t="n">
        <x:f>IF(AND(ISNUMBER(I920),I920&gt;0),LOG10(I920)*'Method'!$B$9,"")</x:f>
        <x:v>2.920012761977472</x:v>
      </x:c>
      <x:c r="X920" s="10" t="str">
        <x:f>IF(ISNUMBER(J920),SUM(G920,I920),"")</x:f>
      </x:c>
      <x:c r="Y920" s="10" t="str">
        <x:f>IF(ISNUMBER(K920),COUNTIFS($K$7:$K$1929,"&gt;"&amp;K920)+1,"")</x:f>
      </x:c>
      <x:c r="Z920" s="9" t="str"/>
      <x:c r="AA920" s="15" t="n">
        <x:v>46108</x:v>
      </x:c>
      <x:c r="AB920" s="9" t="str">
        <x:v>Unknown</x:v>
      </x:c>
    </x:row>
    <x:row r="921" ht="50" customHeight="1">
      <x:c r="A921" s="10" t="n">
        <x:f>IF(ISNUMBER(F921),RANK(F921,$F$7:$F$1929,0),"")</x:f>
        <x:v>899</x:v>
      </x:c>
      <x:c r="B921" s="9" t="str">
        <x:v>Zara</x:v>
      </x:c>
      <x:c r="C921" s="9" t="str">
        <x:v>Rich/Warm/Addictive</x:v>
      </x:c>
      <x:c r="D921" s="9" t="str">
        <x:v>Eau de Toilette</x:v>
      </x:c>
      <x:c r="E921" s="11" t="n">
        <x:v>2016</x:v>
      </x:c>
      <x:c r="F921" s="13" t="n">
        <x:v>7.8</x:v>
      </x:c>
      <x:c r="G921" s="10" t="n">
        <x:v>1258</x:v>
      </x:c>
      <x:c r="H921" s="12" t="n">
        <x:v>4.25</x:v>
      </x:c>
      <x:c r="I921" s="10" t="n">
        <x:v>3097</x:v>
      </x:c>
      <x:c r="J921" s="12" t="str">
        <x:f>IF(AND(M921="URL identity aligns",ISNUMBER(F921),ISNUMBER(H921),G921&gt;0,I921&gt;0,SUM(V921:W921)&gt;0),(F921*V921+((H921-1)/4*10)*W921)/SUM(V921:W921),"")</x:f>
      </x:c>
      <x:c r="K921" s="12" t="str">
        <x:f>IF(ISNUMBER(J921),(X921*J921+'Method'!$B$10*'Method'!$B$11)/(X921+'Method'!$B$10),"")</x:f>
      </x:c>
      <x:c r="L921" s="10" t="str">
        <x:f>IF(ISNUMBER(J921),COUNTIFS($J$7:$J$1929,"&gt;"&amp;J921)+1,"")</x:f>
      </x:c>
      <x:c r="M921" s="9" t="str">
        <x:v>Review required</x:v>
      </x:c>
      <x:c r="N921" s="9" t="str">
        <x:v>Product, variant, gender or year terms differ between URLs; Concentration not explicit on both saved identities</x:v>
      </x:c>
      <x:c r="O921" s="9" t="str">
        <x:v>https://www.parfumo.com/Perfumes/Zara/rich-warm-addictive-eau-de-toilette</x:v>
      </x:c>
      <x:c r="P921" s="9" t="str">
        <x:v>https://www.fragrantica.com/perfume/Zara/Tobacco-Collection-Rich-Warm-Addictive-40449.html</x:v>
      </x:c>
      <x:c r="Q921" s="9" t="str">
        <x:v>https://media.parfumo.com/perfumes/63/638721-rich-warm-addictive-eau-de-toilette-zara_1200.jpg?width=720&amp;aspect_ratio=1:1</x:v>
      </x:c>
      <x:c r="R921" s="9" t="str">
        <x:v>https://fimgs.net/mdimg/perfume-thumbs/375x500.40449.jpg</x:v>
      </x:c>
      <x:c r="S921" s="9" t="str">
        <x:v>Rich/Warm/Addictive</x:v>
      </x:c>
      <x:c r="T921" s="11" t="str">
        <x:v>2016</x:v>
      </x:c>
      <x:c r="U921" s="10" t="n">
        <x:v>63</x:v>
      </x:c>
      <x:c r="V921" s="14" t="n">
        <x:f>IF(AND(ISNUMBER(G921),G921&gt;0),LOG10(G921)*'Method'!$B$8,"")</x:f>
        <x:v>3.7196167693310995</x:v>
      </x:c>
      <x:c r="W921" s="14" t="n">
        <x:f>IF(AND(ISNUMBER(I921),I921&gt;0),LOG10(I921)*'Method'!$B$9,"")</x:f>
        <x:v>2.792752964285432</x:v>
      </x:c>
      <x:c r="X921" s="10" t="str">
        <x:f>IF(ISNUMBER(J921),SUM(G921,I921),"")</x:f>
      </x:c>
      <x:c r="Y921" s="10" t="str">
        <x:f>IF(ISNUMBER(K921),COUNTIFS($K$7:$K$1929,"&gt;"&amp;K921)+1,"")</x:f>
      </x:c>
      <x:c r="Z921" s="9" t="str"/>
      <x:c r="AA921" s="15" t="n">
        <x:v>46108</x:v>
      </x:c>
      <x:c r="AB921" s="9" t="str">
        <x:v>Unknown</x:v>
      </x:c>
    </x:row>
    <x:row r="922" ht="50" customHeight="1">
      <x:c r="A922" s="10" t="n">
        <x:f>IF(ISNUMBER(F922),RANK(F922,$F$7:$F$1929,0),"")</x:f>
        <x:v>899</x:v>
      </x:c>
      <x:c r="B922" s="9" t="str">
        <x:v>Kilian</x:v>
      </x:c>
      <x:c r="C922" s="9" t="str">
        <x:v>Back to Black, Aphrodisiac Kilian  Perfume</x:v>
      </x:c>
      <x:c r="D922" s="9" t="str">
        <x:v>Perfume</x:v>
      </x:c>
      <x:c r="E922" s="11" t="n">
        <x:v>2009</x:v>
      </x:c>
      <x:c r="F922" s="13" t="n">
        <x:v>7.8</x:v>
      </x:c>
      <x:c r="G922" s="10" t="n">
        <x:v>1226</x:v>
      </x:c>
      <x:c r="H922" s="12" t="n">
        <x:v>4.01</x:v>
      </x:c>
      <x:c r="I922" s="10" t="n">
        <x:v>6434</x:v>
      </x:c>
      <x:c r="J922" s="12" t="str">
        <x:f>IF(AND(M922="URL identity aligns",ISNUMBER(F922),ISNUMBER(H922),G922&gt;0,I922&gt;0,SUM(V922:W922)&gt;0),(F922*V922+((H922-1)/4*10)*W922)/SUM(V922:W922),"")</x:f>
      </x:c>
      <x:c r="K922" s="12" t="str">
        <x:f>IF(ISNUMBER(J922),(X922*J922+'Method'!$B$10*'Method'!$B$11)/(X922+'Method'!$B$10),"")</x:f>
      </x:c>
      <x:c r="L922" s="10" t="str">
        <x:f>IF(ISNUMBER(J922),COUNTIFS($J$7:$J$1929,"&gt;"&amp;J922)+1,"")</x:f>
      </x:c>
      <x:c r="M922" s="9" t="str">
        <x:v>Review required</x:v>
      </x:c>
      <x:c r="N922" s="9" t="str">
        <x:v>Product, variant, gender or year terms differ between URLs; Concentration not explicit on both saved identities</x:v>
      </x:c>
      <x:c r="O922" s="9" t="str">
        <x:v>https://www.parfumo.com/Perfumes/Kilian/back-to-black-aphrodisiac-perfume</x:v>
      </x:c>
      <x:c r="P922" s="9" t="str">
        <x:v>https://www.fragrantica.com/perfume/By-Kilian/Back-to-Black-6457.html</x:v>
      </x:c>
      <x:c r="Q922" s="9" t="str">
        <x:v>https://media.parfumo.com/perfumes/4b/4b0aaf-back-to-black-aphrodisiac-perfume-kilian_1200.jpg?width=720&amp;aspect_ratio=1:1</x:v>
      </x:c>
      <x:c r="R922" s="9" t="str">
        <x:v>https://fimgs.net/mdimg/perfume-thumbs/375x500.6457.jpg</x:v>
      </x:c>
      <x:c r="S922" s="9" t="str">
        <x:v>Back to Black, Aphrodisiac Kilian  Perfume</x:v>
      </x:c>
      <x:c r="T922" s="11" t="str">
        <x:v>2009</x:v>
      </x:c>
      <x:c r="U922" s="10" t="n">
        <x:v>492</x:v>
      </x:c>
      <x:c r="V922" s="14" t="n">
        <x:f>IF(AND(ISNUMBER(G922),G922&gt;0),LOG10(G922)*'Method'!$B$8,"")</x:f>
        <x:v>3.7061885642188797</x:v>
      </x:c>
      <x:c r="W922" s="14" t="n">
        <x:f>IF(AND(ISNUMBER(I922),I922&gt;0),LOG10(I922)*'Method'!$B$9,"")</x:f>
        <x:v>3.0467848452527604</x:v>
      </x:c>
      <x:c r="X922" s="10" t="str">
        <x:f>IF(ISNUMBER(J922),SUM(G922,I922),"")</x:f>
      </x:c>
      <x:c r="Y922" s="10" t="str">
        <x:f>IF(ISNUMBER(K922),COUNTIFS($K$7:$K$1929,"&gt;"&amp;K922)+1,"")</x:f>
      </x:c>
      <x:c r="Z922" s="9" t="str"/>
      <x:c r="AA922" s="15" t="n">
        <x:v>46108</x:v>
      </x:c>
      <x:c r="AB922" s="9" t="str">
        <x:v>Unknown</x:v>
      </x:c>
    </x:row>
    <x:row r="923" ht="50" customHeight="1">
      <x:c r="A923" s="10" t="n">
        <x:f>IF(ISNUMBER(F923),RANK(F923,$F$7:$F$1929,0),"")</x:f>
        <x:v>899</x:v>
      </x:c>
      <x:c r="B923" s="9" t="str">
        <x:v>Bvlgari</x:v>
      </x:c>
      <x:c r="C923" s="9" t="str">
        <x:v>Aqva Amara</x:v>
      </x:c>
      <x:c r="D923" s="9" t="str">
        <x:v>Eau de Toilette</x:v>
      </x:c>
      <x:c r="E923" s="11" t="n">
        <x:v>2014</x:v>
      </x:c>
      <x:c r="F923" s="13" t="n">
        <x:v>7.8</x:v>
      </x:c>
      <x:c r="G923" s="10" t="n">
        <x:v>1206</x:v>
      </x:c>
      <x:c r="H923" s="12" t="n">
        <x:v>4.12</x:v>
      </x:c>
      <x:c r="I923" s="10" t="n">
        <x:v>4892</x:v>
      </x:c>
      <x:c r="J923" s="12" t="str">
        <x:f>IF(AND(M923="URL identity aligns",ISNUMBER(F923),ISNUMBER(H923),G923&gt;0,I923&gt;0,SUM(V923:W923)&gt;0),(F923*V923+((H923-1)/4*10)*W923)/SUM(V923:W923),"")</x:f>
      </x:c>
      <x:c r="K923" s="12" t="str">
        <x:f>IF(ISNUMBER(J923),(X923*J923+'Method'!$B$10*'Method'!$B$11)/(X923+'Method'!$B$10),"")</x:f>
      </x:c>
      <x:c r="L923" s="10" t="str">
        <x:f>IF(ISNUMBER(J923),COUNTIFS($J$7:$J$1929,"&gt;"&amp;J923)+1,"")</x:f>
      </x:c>
      <x:c r="M923" s="9" t="str">
        <x:v>Review required</x:v>
      </x:c>
      <x:c r="N923" s="9" t="str">
        <x:v>Concentration not explicit on both saved identities</x:v>
      </x:c>
      <x:c r="O923" s="9" t="str">
        <x:v>https://www.parfumo.com/Perfumes/Bvlgari/aqva-amara-eau-de-toilette</x:v>
      </x:c>
      <x:c r="P923" s="9" t="str">
        <x:v>https://www.fragrantica.com/perfume/Bvlgari/Aqva-Amara-22675.html</x:v>
      </x:c>
      <x:c r="Q923" s="9" t="str">
        <x:v>https://media.parfumo.com/perfumes/3d/3deeb4-aqva-amara-eau-de-toilette-bvlgari_1200.jpg?width=720&amp;aspect_ratio=1:1</x:v>
      </x:c>
      <x:c r="R923" s="9" t="str">
        <x:v>https://fimgs.net/mdimg/perfume-thumbs/375x500.22675.jpg</x:v>
      </x:c>
      <x:c r="S923" s="9" t="str">
        <x:v>Aqva Amara</x:v>
      </x:c>
      <x:c r="T923" s="11" t="str">
        <x:v>2014</x:v>
      </x:c>
      <x:c r="U923" s="10" t="n">
        <x:v>454</x:v>
      </x:c>
      <x:c r="V923" s="14" t="n">
        <x:f>IF(AND(ISNUMBER(G923),G923&gt;0),LOG10(G923)*'Method'!$B$8,"")</x:f>
        <x:v>3.6976167693649558</x:v>
      </x:c>
      <x:c r="W923" s="14" t="n">
        <x:f>IF(AND(ISNUMBER(I923),I923&gt;0),LOG10(I923)*'Method'!$B$9,"")</x:f>
        <x:v>2.9515891586914003</x:v>
      </x:c>
      <x:c r="X923" s="10" t="str">
        <x:f>IF(ISNUMBER(J923),SUM(G923,I923),"")</x:f>
      </x:c>
      <x:c r="Y923" s="10" t="str">
        <x:f>IF(ISNUMBER(K923),COUNTIFS($K$7:$K$1929,"&gt;"&amp;K923)+1,"")</x:f>
      </x:c>
      <x:c r="Z923" s="9" t="str"/>
      <x:c r="AA923" s="15" t="n">
        <x:v>46108</x:v>
      </x:c>
      <x:c r="AB923" s="9" t="str">
        <x:v>Unknown</x:v>
      </x:c>
    </x:row>
    <x:row r="924" ht="50" customHeight="1">
      <x:c r="A924" s="10" t="n">
        <x:f>IF(ISNUMBER(F924),RANK(F924,$F$7:$F$1929,0),"")</x:f>
        <x:v>899</x:v>
      </x:c>
      <x:c r="B924" s="9" t="str">
        <x:v>Nishane</x:v>
      </x:c>
      <x:c r="C924" s="9" t="str">
        <x:v>Fan Your Flames</x:v>
      </x:c>
      <x:c r="D924" s="9" t="str">
        <x:v>Not recorded</x:v>
      </x:c>
      <x:c r="E924" s="11" t="n">
        <x:v>2016</x:v>
      </x:c>
      <x:c r="F924" s="13" t="n">
        <x:v>7.8</x:v>
      </x:c>
      <x:c r="G924" s="10" t="n">
        <x:v>1183</x:v>
      </x:c>
      <x:c r="H924" s="12" t="n">
        <x:v>4.03</x:v>
      </x:c>
      <x:c r="I924" s="10" t="n">
        <x:v>3458</x:v>
      </x:c>
      <x:c r="J924" s="12" t="str">
        <x:f>IF(AND(M924="URL identity aligns",ISNUMBER(F924),ISNUMBER(H924),G924&gt;0,I924&gt;0,SUM(V924:W924)&gt;0),(F924*V924+((H924-1)/4*10)*W924)/SUM(V924:W924),"")</x:f>
      </x:c>
      <x:c r="K924" s="12" t="str">
        <x:f>IF(ISNUMBER(J924),(X924*J924+'Method'!$B$10*'Method'!$B$11)/(X924+'Method'!$B$10),"")</x:f>
      </x:c>
      <x:c r="L924" s="10" t="str">
        <x:f>IF(ISNUMBER(J924),COUNTIFS($J$7:$J$1929,"&gt;"&amp;J924)+1,"")</x:f>
      </x:c>
      <x:c r="M924" s="9" t="str">
        <x:v>Review required</x:v>
      </x:c>
      <x:c r="N924" s="9" t="str">
        <x:v>Concentration not explicit on both saved identities</x:v>
      </x:c>
      <x:c r="O924" s="9" t="str">
        <x:v>https://www.parfumo.com/Perfumes/Nishane/Fan_Your_Flames</x:v>
      </x:c>
      <x:c r="P924" s="9" t="str">
        <x:v>https://www.fragrantica.com/perfume/Nishane/Fan-Your-Flames-37603.html</x:v>
      </x:c>
      <x:c r="Q924" s="9" t="str">
        <x:v>https://media.parfumo.com/perfumes/d9/d9a637-fan-your-flames-nishane_1200.jpg?width=720&amp;aspect_ratio=1:1</x:v>
      </x:c>
      <x:c r="R924" s="9" t="str">
        <x:v>https://fimgs.net/mdimg/perfume-thumbs/375x500.37603.jpg</x:v>
      </x:c>
      <x:c r="S924" s="9" t="str">
        <x:v>Fan Your Flames</x:v>
      </x:c>
      <x:c r="T924" s="11" t="str">
        <x:v>2016</x:v>
      </x:c>
      <x:c r="U924" s="10" t="n">
        <x:v>1436</x:v>
      </x:c>
      <x:c r="V924" s="14" t="n">
        <x:f>IF(AND(ISNUMBER(G924),G924&gt;0),LOG10(G924)*'Method'!$B$8,"")</x:f>
        <x:v>3.6875816935535157</x:v>
      </x:c>
      <x:c r="W924" s="14" t="n">
        <x:f>IF(AND(ISNUMBER(I924),I924&gt;0),LOG10(I924)*'Method'!$B$9,"")</x:f>
        <x:v>2.8310599911503203</x:v>
      </x:c>
      <x:c r="X924" s="10" t="str">
        <x:f>IF(ISNUMBER(J924),SUM(G924,I924),"")</x:f>
      </x:c>
      <x:c r="Y924" s="10" t="str">
        <x:f>IF(ISNUMBER(K924),COUNTIFS($K$7:$K$1929,"&gt;"&amp;K924)+1,"")</x:f>
      </x:c>
      <x:c r="Z924" s="9" t="str"/>
      <x:c r="AA924" s="15" t="n">
        <x:v>46108</x:v>
      </x:c>
      <x:c r="AB924" s="9" t="str">
        <x:v>Unknown</x:v>
      </x:c>
    </x:row>
    <x:row r="925" ht="50" customHeight="1">
      <x:c r="A925" s="10" t="n">
        <x:f>IF(ISNUMBER(F925),RANK(F925,$F$7:$F$1929,0),"")</x:f>
        <x:v>899</x:v>
      </x:c>
      <x:c r="B925" s="9" t="str">
        <x:v>Acqua di Parma</x:v>
      </x:c>
      <x:c r="C925" s="9" t="str">
        <x:v>Arancia di Capri</x:v>
      </x:c>
      <x:c r="D925" s="9" t="str">
        <x:v>Not recorded</x:v>
      </x:c>
      <x:c r="E925" s="11" t="n">
        <x:v>1999</x:v>
      </x:c>
      <x:c r="F925" s="13" t="n">
        <x:v>7.8</x:v>
      </x:c>
      <x:c r="G925" s="10" t="n">
        <x:v>1163</x:v>
      </x:c>
      <x:c r="H925" s="12" t="n">
        <x:v>4.15</x:v>
      </x:c>
      <x:c r="I925" s="10" t="n">
        <x:v>3737</x:v>
      </x:c>
      <x:c r="J925" s="12" t="str">
        <x:f>IF(AND(M925="URL identity aligns",ISNUMBER(F925),ISNUMBER(H925),G925&gt;0,I925&gt;0,SUM(V925:W925)&gt;0),(F925*V925+((H925-1)/4*10)*W925)/SUM(V925:W925),"")</x:f>
      </x:c>
      <x:c r="K925" s="12" t="str">
        <x:f>IF(ISNUMBER(J925),(X925*J925+'Method'!$B$10*'Method'!$B$11)/(X925+'Method'!$B$10),"")</x:f>
      </x:c>
      <x:c r="L925" s="10" t="str">
        <x:f>IF(ISNUMBER(J925),COUNTIFS($J$7:$J$1929,"&gt;"&amp;J925)+1,"")</x:f>
      </x:c>
      <x:c r="M925" s="9" t="str">
        <x:v>Review required</x:v>
      </x:c>
      <x:c r="N925" s="9" t="str">
        <x:v>Product, variant, gender or year terms differ between URLs; Concentration not explicit on both saved identities</x:v>
      </x:c>
      <x:c r="O925" s="9" t="str">
        <x:v>https://www.parfumo.com/Perfumes/Acqua_di_Parma/arancia-di-capri</x:v>
      </x:c>
      <x:c r="P925" s="9" t="str">
        <x:v>https://www.fragrantica.com/perfume/Acqua-di-Parma/Acqua-di-Parma-Blu-Mediterraneo-Arancia-di-Capri-1685.html</x:v>
      </x:c>
      <x:c r="Q925" s="9" t="str">
        <x:v>https://media.parfumo.com/perfumes/54/547d67-arancia-di-capri-acqua-di-parma_1200.jpg?width=720&amp;aspect_ratio=1:1</x:v>
      </x:c>
      <x:c r="R925" s="9" t="str">
        <x:v>https://fimgs.net/mdimg/perfume-thumbs/375x500.1685.jpg</x:v>
      </x:c>
      <x:c r="S925" s="9" t="str">
        <x:v>Arancia di Capri</x:v>
      </x:c>
      <x:c r="T925" s="11" t="str">
        <x:v>1999</x:v>
      </x:c>
      <x:c r="U925" s="10" t="n">
        <x:v>4</x:v>
      </x:c>
      <x:c r="V925" s="14" t="n">
        <x:f>IF(AND(ISNUMBER(G925),G925&gt;0),LOG10(G925)*'Method'!$B$8,"")</x:f>
        <x:v>3.6786956576741394</x:v>
      </x:c>
      <x:c r="W925" s="14" t="n">
        <x:f>IF(AND(ISNUMBER(I925),I925&gt;0),LOG10(I925)*'Method'!$B$9,"")</x:f>
        <x:v>2.8580184782797122</x:v>
      </x:c>
      <x:c r="X925" s="10" t="str">
        <x:f>IF(ISNUMBER(J925),SUM(G925,I925),"")</x:f>
      </x:c>
      <x:c r="Y925" s="10" t="str">
        <x:f>IF(ISNUMBER(K925),COUNTIFS($K$7:$K$1929,"&gt;"&amp;K925)+1,"")</x:f>
      </x:c>
      <x:c r="Z925" s="9" t="str"/>
      <x:c r="AA925" s="15" t="n">
        <x:v>46108</x:v>
      </x:c>
      <x:c r="AB925" s="9" t="str">
        <x:v>Unknown</x:v>
      </x:c>
    </x:row>
    <x:row r="926" ht="50" customHeight="1">
      <x:c r="A926" s="10" t="n">
        <x:f>IF(ISNUMBER(F926),RANK(F926,$F$7:$F$1929,0),"")</x:f>
        <x:v>899</x:v>
      </x:c>
      <x:c r="B926" s="9" t="str">
        <x:v>Giorgio Armani</x:v>
      </x:c>
      <x:c r="C926" s="9" t="str">
        <x:v>Armani Code Parfum</x:v>
      </x:c>
      <x:c r="D926" s="9" t="str">
        <x:v>Parfum</x:v>
      </x:c>
      <x:c r="E926" s="11" t="n">
        <x:v>2022</x:v>
      </x:c>
      <x:c r="F926" s="13" t="n">
        <x:v>7.8</x:v>
      </x:c>
      <x:c r="G926" s="10" t="n">
        <x:v>1105</x:v>
      </x:c>
      <x:c r="H926" s="12" t="n">
        <x:v>4.41</x:v>
      </x:c>
      <x:c r="I926" s="10" t="n">
        <x:v>6250</x:v>
      </x:c>
      <x:c r="J926" s="12" t="n">
        <x:f>IF(AND(M926="URL identity aligns",ISNUMBER(F926),ISNUMBER(H926),G926&gt;0,I926&gt;0,SUM(V926:W926)&gt;0),(F926*V926+((H926-1)/4*10)*W926)/SUM(V926:W926),"")</x:f>
        <x:v>8.129151801732762</x:v>
      </x:c>
      <x:c r="K926" s="12" t="n">
        <x:f>IF(ISNUMBER(J926),(X926*J926+'Method'!$B$10*'Method'!$B$11)/(X926+'Method'!$B$10),"")</x:f>
        <x:v>8.07909052336168</x:v>
      </x:c>
      <x:c r="L926" s="10" t="n">
        <x:f>IF(ISNUMBER(J926),COUNTIFS($J$7:$J$1929,"&gt;"&amp;J926)+1,"")</x:f>
        <x:v>57</x:v>
      </x:c>
      <x:c r="M926" s="9" t="str">
        <x:v>URL identity aligns</x:v>
      </x:c>
      <x:c r="N926" s="9" t="str">
        <x:v>Brand, name tokens and concentration agree in saved URLs</x:v>
      </x:c>
      <x:c r="O926" s="9" t="str">
        <x:v>https://www.parfumo.com/Perfumes/Giorgio_Armani/armani-code-parfum</x:v>
      </x:c>
      <x:c r="P926" s="9" t="str">
        <x:v>https://www.fragrantica.com/perfume/Giorgio-Armani/Armani-Code-Parfum-75126.html</x:v>
      </x:c>
      <x:c r="Q926" s="9" t="str">
        <x:v>https://media.parfumo.com/perfumes/29/298968-armani-code-parfum-giorgio-armani_1200.jpg?width=720&amp;aspect_ratio=1:1</x:v>
      </x:c>
      <x:c r="R926" s="9" t="str">
        <x:v>https://fimgs.net/mdimg/perfume-thumbs/375x500.75126.jpg</x:v>
      </x:c>
      <x:c r="S926" s="9" t="str">
        <x:v>Armani Code Parfum</x:v>
      </x:c>
      <x:c r="T926" s="11" t="str">
        <x:v>2022</x:v>
      </x:c>
      <x:c r="U926" s="10" t="n">
        <x:v>865</x:v>
      </x:c>
      <x:c r="V926" s="14" t="n">
        <x:f>IF(AND(ISNUMBER(G926),G926&gt;0),LOG10(G926)*'Method'!$B$8,"")</x:f>
        <x:v>3.6520347336253556</x:v>
      </x:c>
      <x:c r="W926" s="14" t="n">
        <x:f>IF(AND(ISNUMBER(I926),I926&gt;0),LOG10(I926)*'Method'!$B$9,"")</x:f>
        <x:v>3.0367040138752563</x:v>
      </x:c>
      <x:c r="X926" s="10" t="n">
        <x:f>IF(ISNUMBER(J926),SUM(G926,I926),"")</x:f>
        <x:v>7355</x:v>
      </x:c>
      <x:c r="Y926" s="10" t="n">
        <x:f>IF(ISNUMBER(K926),COUNTIFS($K$7:$K$1929,"&gt;"&amp;K926)+1,"")</x:f>
        <x:v>32</x:v>
      </x:c>
      <x:c r="Z926" s="9" t="str"/>
      <x:c r="AA926" s="15" t="n">
        <x:v>46108</x:v>
      </x:c>
      <x:c r="AB926" s="9" t="str">
        <x:v>Unknown</x:v>
      </x:c>
    </x:row>
    <x:row r="927" ht="50" customHeight="1">
      <x:c r="A927" s="10" t="n">
        <x:f>IF(ISNUMBER(F927),RANK(F927,$F$7:$F$1929,0),"")</x:f>
        <x:v>899</x:v>
      </x:c>
      <x:c r="B927" s="9" t="str">
        <x:v>Mancera</x:v>
      </x:c>
      <x:c r="C927" s="9" t="str">
        <x:v>Aoud Lemon Mint</x:v>
      </x:c>
      <x:c r="D927" s="9" t="str">
        <x:v>Not recorded</x:v>
      </x:c>
      <x:c r="E927" s="11" t="n">
        <x:v>2016</x:v>
      </x:c>
      <x:c r="F927" s="13" t="n">
        <x:v>7.8</x:v>
      </x:c>
      <x:c r="G927" s="10" t="n">
        <x:v>1100</x:v>
      </x:c>
      <x:c r="H927" s="12" t="n">
        <x:v>4.1</x:v>
      </x:c>
      <x:c r="I927" s="10" t="n">
        <x:v>4262</x:v>
      </x:c>
      <x:c r="J927" s="12" t="str">
        <x:f>IF(AND(M927="URL identity aligns",ISNUMBER(F927),ISNUMBER(H927),G927&gt;0,I927&gt;0,SUM(V927:W927)&gt;0),(F927*V927+((H927-1)/4*10)*W927)/SUM(V927:W927),"")</x:f>
      </x:c>
      <x:c r="K927" s="12" t="str">
        <x:f>IF(ISNUMBER(J927),(X927*J927+'Method'!$B$10*'Method'!$B$11)/(X927+'Method'!$B$10),"")</x:f>
      </x:c>
      <x:c r="L927" s="10" t="str">
        <x:f>IF(ISNUMBER(J927),COUNTIFS($J$7:$J$1929,"&gt;"&amp;J927)+1,"")</x:f>
      </x:c>
      <x:c r="M927" s="9" t="str">
        <x:v>Review required</x:v>
      </x:c>
      <x:c r="N927" s="9" t="str">
        <x:v>Concentration not explicit on both saved identities</x:v>
      </x:c>
      <x:c r="O927" s="9" t="str">
        <x:v>https://www.parfumo.com/Perfumes/Mancera/Aoud_Lemon_Mint</x:v>
      </x:c>
      <x:c r="P927" s="9" t="str">
        <x:v>https://www.fragrantica.com/perfume/Mancera/Aoud-Lemon-Mint-39181.html</x:v>
      </x:c>
      <x:c r="Q927" s="9" t="str">
        <x:v>https://media.parfumo.com/perfumes/34/344a4f-aoud-lemon-mint-mancera_1200.jpg?width=720&amp;aspect_ratio=1:1</x:v>
      </x:c>
      <x:c r="R927" s="9" t="str">
        <x:v>https://fimgs.net/mdimg/perfume-thumbs/375x500.39181.jpg</x:v>
      </x:c>
      <x:c r="S927" s="9" t="str">
        <x:v>Aoud Lemon Mint</x:v>
      </x:c>
      <x:c r="T927" s="11" t="str">
        <x:v>2016</x:v>
      </x:c>
      <x:c r="U927" s="10" t="n">
        <x:v>189</x:v>
      </x:c>
      <x:c r="V927" s="14" t="n">
        <x:f>IF(AND(ISNUMBER(G927),G927&gt;0),LOG10(G927)*'Method'!$B$8,"")</x:f>
        <x:v>3.649671222189864</x:v>
      </x:c>
      <x:c r="W927" s="14" t="n">
        <x:f>IF(AND(ISNUMBER(I927),I927&gt;0),LOG10(I927)*'Method'!$B$9,"")</x:f>
        <x:v>2.9036907563025443</x:v>
      </x:c>
      <x:c r="X927" s="10" t="str">
        <x:f>IF(ISNUMBER(J927),SUM(G927,I927),"")</x:f>
      </x:c>
      <x:c r="Y927" s="10" t="str">
        <x:f>IF(ISNUMBER(K927),COUNTIFS($K$7:$K$1929,"&gt;"&amp;K927)+1,"")</x:f>
      </x:c>
      <x:c r="Z927" s="9" t="str"/>
      <x:c r="AA927" s="15" t="n">
        <x:v>46108</x:v>
      </x:c>
      <x:c r="AB927" s="9" t="str">
        <x:v>Unknown</x:v>
      </x:c>
    </x:row>
    <x:row r="928" ht="50" customHeight="1">
      <x:c r="A928" s="10" t="n">
        <x:f>IF(ISNUMBER(F928),RANK(F928,$F$7:$F$1929,0),"")</x:f>
        <x:v>899</x:v>
      </x:c>
      <x:c r="B928" s="9" t="str">
        <x:v>Amouage</x:v>
      </x:c>
      <x:c r="C928" s="9" t="str">
        <x:v>Guidance</x:v>
      </x:c>
      <x:c r="D928" s="9" t="str">
        <x:v>Eau de Parfum</x:v>
      </x:c>
      <x:c r="E928" s="11" t="n">
        <x:v>2023</x:v>
      </x:c>
      <x:c r="F928" s="13" t="n">
        <x:v>7.8</x:v>
      </x:c>
      <x:c r="G928" s="10" t="n">
        <x:v>1095</x:v>
      </x:c>
      <x:c r="H928" s="12" t="n">
        <x:v>3.83</x:v>
      </x:c>
      <x:c r="I928" s="10" t="n">
        <x:v>7057</x:v>
      </x:c>
      <x:c r="J928" s="12" t="str">
        <x:f>IF(AND(M928="URL identity aligns",ISNUMBER(F928),ISNUMBER(H928),G928&gt;0,I928&gt;0,SUM(V928:W928)&gt;0),(F928*V928+((H928-1)/4*10)*W928)/SUM(V928:W928),"")</x:f>
      </x:c>
      <x:c r="K928" s="12" t="str">
        <x:f>IF(ISNUMBER(J928),(X928*J928+'Method'!$B$10*'Method'!$B$11)/(X928+'Method'!$B$10),"")</x:f>
      </x:c>
      <x:c r="L928" s="10" t="str">
        <x:f>IF(ISNUMBER(J928),COUNTIFS($J$7:$J$1929,"&gt;"&amp;J928)+1,"")</x:f>
      </x:c>
      <x:c r="M928" s="9" t="str">
        <x:v>Review required</x:v>
      </x:c>
      <x:c r="N928" s="9" t="str">
        <x:v>Concentration not explicit on both saved identities</x:v>
      </x:c>
      <x:c r="O928" s="9" t="str">
        <x:v>https://www.parfumo.com/Perfumes/Amouage/guidance-eau-de-parfum</x:v>
      </x:c>
      <x:c r="P928" s="9" t="str">
        <x:v>https://www.fragrantica.com/perfume/Amouage/Guidance-78656.html</x:v>
      </x:c>
      <x:c r="Q928" s="9" t="str">
        <x:v>https://media.parfumo.com/perfumes/30/30d4f9-guidance-eau-de-parfum-amouage_1200.jpg?width=720&amp;aspect_ratio=1:1</x:v>
      </x:c>
      <x:c r="R928" s="9" t="str">
        <x:v>https://fimgs.net/mdimg/perfume-thumbs/375x500.78656.jpg</x:v>
      </x:c>
      <x:c r="S928" s="9" t="str">
        <x:v>Guidance</x:v>
      </x:c>
      <x:c r="T928" s="11" t="str">
        <x:v>2023</x:v>
      </x:c>
      <x:c r="U928" s="10" t="n">
        <x:v>266</x:v>
      </x:c>
      <x:c r="V928" s="14" t="n">
        <x:f>IF(AND(ISNUMBER(G928),G928&gt;0),LOG10(G928)*'Method'!$B$8,"")</x:f>
        <x:v>3.6472969430113675</x:v>
      </x:c>
      <x:c r="W928" s="14" t="n">
        <x:f>IF(AND(ISNUMBER(I928),I928&gt;0),LOG10(I928)*'Method'!$B$9,"")</x:f>
        <x:v>3.078896093947304</x:v>
      </x:c>
      <x:c r="X928" s="10" t="str">
        <x:f>IF(ISNUMBER(J928),SUM(G928,I928),"")</x:f>
      </x:c>
      <x:c r="Y928" s="10" t="str">
        <x:f>IF(ISNUMBER(K928),COUNTIFS($K$7:$K$1929,"&gt;"&amp;K928)+1,"")</x:f>
      </x:c>
      <x:c r="Z928" s="9" t="str"/>
      <x:c r="AA928" s="15" t="n">
        <x:v>46108</x:v>
      </x:c>
      <x:c r="AB928" s="9" t="str">
        <x:v>Unknown</x:v>
      </x:c>
    </x:row>
    <x:row r="929" ht="50" customHeight="1">
      <x:c r="A929" s="10" t="n">
        <x:f>IF(ISNUMBER(F929),RANK(F929,$F$7:$F$1929,0),"")</x:f>
        <x:v>899</x:v>
      </x:c>
      <x:c r="B929" s="9" t="str">
        <x:v>Giorgio Armani</x:v>
      </x:c>
      <x:c r="C929" s="9" t="str">
        <x:v>Armani Code Profumo</x:v>
      </x:c>
      <x:c r="D929" s="9" t="str">
        <x:v>Not recorded</x:v>
      </x:c>
      <x:c r="E929" s="11" t="n">
        <x:v>2016</x:v>
      </x:c>
      <x:c r="F929" s="13" t="n">
        <x:v>7.8</x:v>
      </x:c>
      <x:c r="G929" s="10" t="n">
        <x:v>1042</x:v>
      </x:c>
      <x:c r="H929" s="12" t="n">
        <x:v>4.27</x:v>
      </x:c>
      <x:c r="I929" s="10" t="n">
        <x:v>5426</x:v>
      </x:c>
      <x:c r="J929" s="12" t="str">
        <x:f>IF(AND(M929="URL identity aligns",ISNUMBER(F929),ISNUMBER(H929),G929&gt;0,I929&gt;0,SUM(V929:W929)&gt;0),(F929*V929+((H929-1)/4*10)*W929)/SUM(V929:W929),"")</x:f>
      </x:c>
      <x:c r="K929" s="12" t="str">
        <x:f>IF(ISNUMBER(J929),(X929*J929+'Method'!$B$10*'Method'!$B$11)/(X929+'Method'!$B$10),"")</x:f>
      </x:c>
      <x:c r="L929" s="10" t="str">
        <x:f>IF(ISNUMBER(J929),COUNTIFS($J$7:$J$1929,"&gt;"&amp;J929)+1,"")</x:f>
      </x:c>
      <x:c r="M929" s="9" t="str">
        <x:v>Review required</x:v>
      </x:c>
      <x:c r="N929" s="9" t="str">
        <x:v>Concentration not explicit on both saved identities</x:v>
      </x:c>
      <x:c r="O929" s="9" t="str">
        <x:v>https://www.parfumo.com/Perfumes/Giorgio_Armani/Armani_Code_Profumo</x:v>
      </x:c>
      <x:c r="P929" s="9" t="str">
        <x:v>https://www.fragrantica.com/perfume/Giorgio-Armani/Armani-Code-Profumo-34761.html</x:v>
      </x:c>
      <x:c r="Q929" s="9" t="str">
        <x:v>https://media.parfumo.com/perfumes/fd/fd3732-armani-code-profumo-giorgio-armani_1200.jpg?width=720&amp;aspect_ratio=1:1</x:v>
      </x:c>
      <x:c r="R929" s="9" t="str">
        <x:v>https://fimgs.net/mdimg/perfume-thumbs/375x500.34761.jpg</x:v>
      </x:c>
      <x:c r="S929" s="9" t="str">
        <x:v>Armani Code Profumo</x:v>
      </x:c>
      <x:c r="T929" s="11" t="str">
        <x:v>2016</x:v>
      </x:c>
      <x:c r="U929" s="10" t="n">
        <x:v>395</x:v>
      </x:c>
      <x:c r="V929" s="14" t="n">
        <x:f>IF(AND(ISNUMBER(G929),G929&gt;0),LOG10(G929)*'Method'!$B$8,"")</x:f>
        <x:v>3.621441262756212</x:v>
      </x:c>
      <x:c r="W929" s="14" t="n">
        <x:f>IF(AND(ISNUMBER(I929),I929&gt;0),LOG10(I929)*'Method'!$B$9,"")</x:f>
        <x:v>2.987583831540464</x:v>
      </x:c>
      <x:c r="X929" s="10" t="str">
        <x:f>IF(ISNUMBER(J929),SUM(G929,I929),"")</x:f>
      </x:c>
      <x:c r="Y929" s="10" t="str">
        <x:f>IF(ISNUMBER(K929),COUNTIFS($K$7:$K$1929,"&gt;"&amp;K929)+1,"")</x:f>
      </x:c>
      <x:c r="Z929" s="9" t="str"/>
      <x:c r="AA929" s="15" t="n">
        <x:v>46108</x:v>
      </x:c>
      <x:c r="AB929" s="9" t="str">
        <x:v>Unknown</x:v>
      </x:c>
    </x:row>
    <x:row r="930" ht="50" customHeight="1">
      <x:c r="A930" s="10" t="n">
        <x:f>IF(ISNUMBER(F930),RANK(F930,$F$7:$F$1929,0),"")</x:f>
        <x:v>899</x:v>
      </x:c>
      <x:c r="B930" s="9" t="str">
        <x:v>Dior</x:v>
      </x:c>
      <x:c r="C930" s="9" t="str">
        <x:v>Sauvage Parfum</x:v>
      </x:c>
      <x:c r="D930" s="9" t="str">
        <x:v>Parfum</x:v>
      </x:c>
      <x:c r="E930" s="11" t="n">
        <x:v>2019</x:v>
      </x:c>
      <x:c r="F930" s="13" t="n">
        <x:v>7.8</x:v>
      </x:c>
      <x:c r="G930" s="10" t="n">
        <x:v>1003</x:v>
      </x:c>
      <x:c r="H930" s="12" t="n">
        <x:v>4.1</x:v>
      </x:c>
      <x:c r="I930" s="10" t="n">
        <x:v>5721</x:v>
      </x:c>
      <x:c r="J930" s="12" t="n">
        <x:f>IF(AND(M930="URL identity aligns",ISNUMBER(F930),ISNUMBER(H930),G930&gt;0,I930&gt;0,SUM(V930:W930)&gt;0),(F930*V930+((H930-1)/4*10)*W930)/SUM(V930:W930),"")</x:f>
        <x:v>7.777253424423415</x:v>
      </x:c>
      <x:c r="K930" s="12" t="n">
        <x:f>IF(ISNUMBER(J930),(X930*J930+'Method'!$B$10*'Method'!$B$11)/(X930+'Method'!$B$10),"")</x:f>
        <x:v>7.807174742495247</x:v>
      </x:c>
      <x:c r="L930" s="10" t="n">
        <x:f>IF(ISNUMBER(J930),COUNTIFS($J$7:$J$1929,"&gt;"&amp;J930)+1,"")</x:f>
        <x:v>106</x:v>
      </x:c>
      <x:c r="M930" s="9" t="str">
        <x:v>URL identity aligns</x:v>
      </x:c>
      <x:c r="N930" s="9" t="str">
        <x:v>Brand, name tokens and concentration agree in saved URLs</x:v>
      </x:c>
      <x:c r="O930" s="9" t="str">
        <x:v>https://www.parfumo.com/Perfumes/Dior/sauvage-parfum</x:v>
      </x:c>
      <x:c r="P930" s="9" t="str">
        <x:v>https://www.fragrantica.com/perfume/Dior/Sauvage-Parfum-56324.html</x:v>
      </x:c>
      <x:c r="Q930" s="9" t="str">
        <x:v>https://media.parfumo.com/perfumes/7b/7b614e-sauvage-parfum-dior_1200.jpg?width=720&amp;aspect_ratio=1:1</x:v>
      </x:c>
      <x:c r="R930" s="9" t="str">
        <x:v>https://fimgs.net/mdimg/perfume-thumbs/375x500.56324.jpg</x:v>
      </x:c>
      <x:c r="S930" s="9" t="str">
        <x:v>Sauvage Parfum</x:v>
      </x:c>
      <x:c r="T930" s="11" t="str">
        <x:v>2019</x:v>
      </x:c>
      <x:c r="U930" s="10" t="n">
        <x:v>1539</x:v>
      </x:c>
      <x:c r="V930" s="14" t="n">
        <x:f>IF(AND(ISNUMBER(G930),G930&gt;0),LOG10(G930)*'Method'!$B$8,"")</x:f>
        <x:v>3.601561119624504</x:v>
      </x:c>
      <x:c r="W930" s="14" t="n">
        <x:f>IF(AND(ISNUMBER(I930),I930&gt;0),LOG10(I930)*'Method'!$B$9,"")</x:f>
        <x:v>3.0059775582125363</x:v>
      </x:c>
      <x:c r="X930" s="10" t="n">
        <x:f>IF(ISNUMBER(J930),SUM(G930,I930),"")</x:f>
        <x:v>6724</x:v>
      </x:c>
      <x:c r="Y930" s="10" t="n">
        <x:f>IF(ISNUMBER(K930),COUNTIFS($K$7:$K$1929,"&gt;"&amp;K930)+1,"")</x:f>
        <x:v>117</x:v>
      </x:c>
      <x:c r="Z930" s="9" t="str"/>
      <x:c r="AA930" s="15" t="n">
        <x:v>46108</x:v>
      </x:c>
      <x:c r="AB930" s="9" t="str">
        <x:v>Unknown</x:v>
      </x:c>
    </x:row>
    <x:row r="931" ht="50" customHeight="1">
      <x:c r="A931" s="10" t="n">
        <x:f>IF(ISNUMBER(F931),RANK(F931,$F$7:$F$1929,0),"")</x:f>
        <x:v>899</x:v>
      </x:c>
      <x:c r="B931" s="9" t="str">
        <x:v>Etat Libre d'Orange</x:v>
      </x:c>
      <x:c r="C931" s="9" t="str">
        <x:v>You or Someone like You</x:v>
      </x:c>
      <x:c r="D931" s="9" t="str">
        <x:v>Not recorded</x:v>
      </x:c>
      <x:c r="E931" s="11" t="n">
        <x:v>2017</x:v>
      </x:c>
      <x:c r="F931" s="13" t="n">
        <x:v>7.8</x:v>
      </x:c>
      <x:c r="G931" s="10" t="n">
        <x:v>1003</x:v>
      </x:c>
      <x:c r="H931" s="12" t="n">
        <x:v>4.08</x:v>
      </x:c>
      <x:c r="I931" s="10" t="n">
        <x:v>6535</x:v>
      </x:c>
      <x:c r="J931" s="12" t="str">
        <x:f>IF(AND(M931="URL identity aligns",ISNUMBER(F931),ISNUMBER(H931),G931&gt;0,I931&gt;0,SUM(V931:W931)&gt;0),(F931*V931+((H931-1)/4*10)*W931)/SUM(V931:W931),"")</x:f>
      </x:c>
      <x:c r="K931" s="12" t="str">
        <x:f>IF(ISNUMBER(J931),(X931*J931+'Method'!$B$10*'Method'!$B$11)/(X931+'Method'!$B$10),"")</x:f>
      </x:c>
      <x:c r="L931" s="10" t="str">
        <x:f>IF(ISNUMBER(J931),COUNTIFS($J$7:$J$1929,"&gt;"&amp;J931)+1,"")</x:f>
      </x:c>
      <x:c r="M931" s="9" t="str">
        <x:v>Review required</x:v>
      </x:c>
      <x:c r="N931" s="9" t="str">
        <x:v>Concentration not explicit on both saved identities</x:v>
      </x:c>
      <x:c r="O931" s="9" t="str">
        <x:v>https://www.parfumo.com/Perfumes/Etat_Libre_d_Orange/you-or-someone-like-you</x:v>
      </x:c>
      <x:c r="P931" s="9" t="str">
        <x:v>https://www.fragrantica.com/perfume/Etat-Libre-d-Orange/You-Or-Someone-Like-You-43531.html</x:v>
      </x:c>
      <x:c r="Q931" s="9" t="str">
        <x:v>https://media.parfumo.com/perfumes/ec/ec09ca-you-or-someone-like-you-etat-libre-d-orange_1200.jpg?width=720&amp;aspect_ratio=1:1</x:v>
      </x:c>
      <x:c r="R931" s="9" t="str">
        <x:v>https://fimgs.net/mdimg/perfume-thumbs/375x500.43531.jpg</x:v>
      </x:c>
      <x:c r="S931" s="9" t="str">
        <x:v>You or Someone like You</x:v>
      </x:c>
      <x:c r="T931" s="11" t="str">
        <x:v>2017</x:v>
      </x:c>
      <x:c r="U931" s="10" t="n">
        <x:v>374</x:v>
      </x:c>
      <x:c r="V931" s="14" t="n">
        <x:f>IF(AND(ISNUMBER(G931),G931&gt;0),LOG10(G931)*'Method'!$B$8,"")</x:f>
        <x:v>3.601561119624504</x:v>
      </x:c>
      <x:c r="W931" s="14" t="n">
        <x:f>IF(AND(ISNUMBER(I931),I931&gt;0),LOG10(I931)*'Method'!$B$9,"")</x:f>
        <x:v>3.0521964735332485</x:v>
      </x:c>
      <x:c r="X931" s="10" t="str">
        <x:f>IF(ISNUMBER(J931),SUM(G931,I931),"")</x:f>
      </x:c>
      <x:c r="Y931" s="10" t="str">
        <x:f>IF(ISNUMBER(K931),COUNTIFS($K$7:$K$1929,"&gt;"&amp;K931)+1,"")</x:f>
      </x:c>
      <x:c r="Z931" s="9" t="str"/>
      <x:c r="AA931" s="15" t="n">
        <x:v>46108</x:v>
      </x:c>
      <x:c r="AB931" s="9" t="str">
        <x:v>Unknown</x:v>
      </x:c>
    </x:row>
    <x:row r="932" ht="50" customHeight="1">
      <x:c r="A932" s="10" t="n">
        <x:f>IF(ISNUMBER(F932),RANK(F932,$F$7:$F$1929,0),"")</x:f>
        <x:v>899</x:v>
      </x:c>
      <x:c r="B932" s="9" t="str">
        <x:v>Parfums de Marly</x:v>
      </x:c>
      <x:c r="C932" s="9" t="str">
        <x:v>Godolphin</x:v>
      </x:c>
      <x:c r="D932" s="9" t="str">
        <x:v>Parfum</x:v>
      </x:c>
      <x:c r="E932" s="11" t="n">
        <x:v>2011</x:v>
      </x:c>
      <x:c r="F932" s="13" t="n">
        <x:v>7.8</x:v>
      </x:c>
      <x:c r="G932" s="10" t="n">
        <x:v>993</x:v>
      </x:c>
      <x:c r="H932" s="12" t="n">
        <x:v>4.11</x:v>
      </x:c>
      <x:c r="I932" s="10" t="n">
        <x:v>2519</x:v>
      </x:c>
      <x:c r="J932" s="12" t="str">
        <x:f>IF(AND(M932="URL identity aligns",ISNUMBER(F932),ISNUMBER(H932),G932&gt;0,I932&gt;0,SUM(V932:W932)&gt;0),(F932*V932+((H932-1)/4*10)*W932)/SUM(V932:W932),"")</x:f>
      </x:c>
      <x:c r="K932" s="12" t="str">
        <x:f>IF(ISNUMBER(J932),(X932*J932+'Method'!$B$10*'Method'!$B$11)/(X932+'Method'!$B$10),"")</x:f>
      </x:c>
      <x:c r="L932" s="10" t="str">
        <x:f>IF(ISNUMBER(J932),COUNTIFS($J$7:$J$1929,"&gt;"&amp;J932)+1,"")</x:f>
      </x:c>
      <x:c r="M932" s="9" t="str">
        <x:v>Review required</x:v>
      </x:c>
      <x:c r="N932" s="9" t="str">
        <x:v>Concentration not explicit on both saved identities</x:v>
      </x:c>
      <x:c r="O932" s="9" t="str">
        <x:v>https://www.parfumo.com/Perfumes/Parfums_de_Marly/Godolphin</x:v>
      </x:c>
      <x:c r="P932" s="9" t="str">
        <x:v>https://www.fragrantica.com/perfume/Parfums-de-Marly/Godolphin-11771.html</x:v>
      </x:c>
      <x:c r="Q932" s="9" t="str">
        <x:v>https://media.parfumo.com/perfumes/b6/b6dc36-godolphin-parfums-de-marly_1200.jpg?width=720&amp;aspect_ratio=1:1</x:v>
      </x:c>
      <x:c r="R932" s="9" t="str">
        <x:v>https://fimgs.net/mdimg/perfume-thumbs/375x500.11771.jpg</x:v>
      </x:c>
      <x:c r="S932" s="9" t="str">
        <x:v>Godolphin</x:v>
      </x:c>
      <x:c r="T932" s="11" t="str">
        <x:v>2011</x:v>
      </x:c>
      <x:c r="U932" s="10" t="n">
        <x:v>1360</x:v>
      </x:c>
      <x:c r="V932" s="14" t="n">
        <x:f>IF(AND(ISNUMBER(G932),G932&gt;0),LOG10(G932)*'Method'!$B$8,"")</x:f>
        <x:v>3.596339098194456</x:v>
      </x:c>
      <x:c r="W932" s="14" t="n">
        <x:f>IF(AND(ISNUMBER(I932),I932&gt;0),LOG10(I932)*'Method'!$B$9,"")</x:f>
        <x:v>2.7209825339984883</x:v>
      </x:c>
      <x:c r="X932" s="10" t="str">
        <x:f>IF(ISNUMBER(J932),SUM(G932,I932),"")</x:f>
      </x:c>
      <x:c r="Y932" s="10" t="str">
        <x:f>IF(ISNUMBER(K932),COUNTIFS($K$7:$K$1929,"&gt;"&amp;K932)+1,"")</x:f>
      </x:c>
      <x:c r="Z932" s="9" t="str"/>
      <x:c r="AA932" s="15" t="n">
        <x:v>46108</x:v>
      </x:c>
      <x:c r="AB932" s="9" t="str">
        <x:v>Unknown</x:v>
      </x:c>
    </x:row>
    <x:row r="933" ht="50" customHeight="1">
      <x:c r="A933" s="10" t="n">
        <x:f>IF(ISNUMBER(F933),RANK(F933,$F$7:$F$1929,0),"")</x:f>
        <x:v>899</x:v>
      </x:c>
      <x:c r="B933" s="9" t="str">
        <x:v>Louis Vuitton</x:v>
      </x:c>
      <x:c r="C933" s="9" t="str">
        <x:v>Météore</x:v>
      </x:c>
      <x:c r="D933" s="9" t="str">
        <x:v>Not recorded</x:v>
      </x:c>
      <x:c r="E933" s="11" t="n">
        <x:v>2020</x:v>
      </x:c>
      <x:c r="F933" s="13" t="n">
        <x:v>7.8</x:v>
      </x:c>
      <x:c r="G933" s="10" t="n">
        <x:v>992</x:v>
      </x:c>
      <x:c r="H933" s="12" t="n">
        <x:v>4.24</x:v>
      </x:c>
      <x:c r="I933" s="10" t="n">
        <x:v>2330</x:v>
      </x:c>
      <x:c r="J933" s="12" t="str">
        <x:f>IF(AND(M933="URL identity aligns",ISNUMBER(F933),ISNUMBER(H933),G933&gt;0,I933&gt;0,SUM(V933:W933)&gt;0),(F933*V933+((H933-1)/4*10)*W933)/SUM(V933:W933),"")</x:f>
      </x:c>
      <x:c r="K933" s="12" t="str">
        <x:f>IF(ISNUMBER(J933),(X933*J933+'Method'!$B$10*'Method'!$B$11)/(X933+'Method'!$B$10),"")</x:f>
      </x:c>
      <x:c r="L933" s="10" t="str">
        <x:f>IF(ISNUMBER(J933),COUNTIFS($J$7:$J$1929,"&gt;"&amp;J933)+1,"")</x:f>
      </x:c>
      <x:c r="M933" s="9" t="str">
        <x:v>Review required</x:v>
      </x:c>
      <x:c r="N933" s="9" t="str">
        <x:v>Concentration not explicit on both saved identities</x:v>
      </x:c>
      <x:c r="O933" s="9" t="str">
        <x:v>https://www.parfumo.com/Perfumes/Louis_Vuitton/meteore</x:v>
      </x:c>
      <x:c r="P933" s="9" t="str">
        <x:v>https://www.fragrantica.com/perfume/Louis-Vuitton/Meteore-62251.html</x:v>
      </x:c>
      <x:c r="Q933" s="9" t="str">
        <x:v>https://media.parfumo.com/perfumes/6f/6f697c-meteore-louis-vuitton_1200.jpg?width=720&amp;aspect_ratio=1:1</x:v>
      </x:c>
      <x:c r="R933" s="9" t="str">
        <x:v>https://fimgs.net/mdimg/perfume-thumbs/375x500.62251.jpg</x:v>
      </x:c>
      <x:c r="S933" s="9" t="str">
        <x:v>Météore</x:v>
      </x:c>
      <x:c r="T933" s="11" t="str">
        <x:v>2020</x:v>
      </x:c>
      <x:c r="U933" s="10" t="n">
        <x:v>5</x:v>
      </x:c>
      <x:c r="V933" s="14" t="n">
        <x:f>IF(AND(ISNUMBER(G933),G933&gt;0),LOG10(G933)*'Method'!$B$8,"")</x:f>
        <x:v>3.5958140065850155</x:v>
      </x:c>
      <x:c r="W933" s="14" t="n">
        <x:f>IF(AND(ISNUMBER(I933),I933&gt;0),LOG10(I933)*'Method'!$B$9,"")</x:f>
        <x:v>2.6938847368208165</x:v>
      </x:c>
      <x:c r="X933" s="10" t="str">
        <x:f>IF(ISNUMBER(J933),SUM(G933,I933),"")</x:f>
      </x:c>
      <x:c r="Y933" s="10" t="str">
        <x:f>IF(ISNUMBER(K933),COUNTIFS($K$7:$K$1929,"&gt;"&amp;K933)+1,"")</x:f>
      </x:c>
      <x:c r="Z933" s="9" t="str"/>
      <x:c r="AA933" s="15" t="n">
        <x:v>46108</x:v>
      </x:c>
      <x:c r="AB933" s="9" t="str">
        <x:v>Unknown</x:v>
      </x:c>
    </x:row>
    <x:row r="934" ht="50" customHeight="1">
      <x:c r="A934" s="10" t="n">
        <x:f>IF(ISNUMBER(F934),RANK(F934,$F$7:$F$1929,0),"")</x:f>
        <x:v>899</x:v>
      </x:c>
      <x:c r="B934" s="9" t="str">
        <x:v>Amouage</x:v>
      </x:c>
      <x:c r="C934" s="9" t="str">
        <x:v>Lyric Man</x:v>
      </x:c>
      <x:c r="D934" s="9" t="str">
        <x:v>Not recorded</x:v>
      </x:c>
      <x:c r="E934" s="11" t="n">
        <x:v>2008</x:v>
      </x:c>
      <x:c r="F934" s="13" t="n">
        <x:v>7.8</x:v>
      </x:c>
      <x:c r="G934" s="10" t="n">
        <x:v>974</x:v>
      </x:c>
      <x:c r="H934" s="12" t="n">
        <x:v>4.14</x:v>
      </x:c>
      <x:c r="I934" s="10" t="n">
        <x:v>3979</x:v>
      </x:c>
      <x:c r="J934" s="12" t="str">
        <x:f>IF(AND(M934="URL identity aligns",ISNUMBER(F934),ISNUMBER(H934),G934&gt;0,I934&gt;0,SUM(V934:W934)&gt;0),(F934*V934+((H934-1)/4*10)*W934)/SUM(V934:W934),"")</x:f>
      </x:c>
      <x:c r="K934" s="12" t="str">
        <x:f>IF(ISNUMBER(J934),(X934*J934+'Method'!$B$10*'Method'!$B$11)/(X934+'Method'!$B$10),"")</x:f>
      </x:c>
      <x:c r="L934" s="10" t="str">
        <x:f>IF(ISNUMBER(J934),COUNTIFS($J$7:$J$1929,"&gt;"&amp;J934)+1,"")</x:f>
      </x:c>
      <x:c r="M934" s="9" t="str">
        <x:v>Review required</x:v>
      </x:c>
      <x:c r="N934" s="9" t="str">
        <x:v>Concentration not explicit on both saved identities</x:v>
      </x:c>
      <x:c r="O934" s="9" t="str">
        <x:v>https://www.parfumo.com/Perfumes/Amouage/Lyric_Man</x:v>
      </x:c>
      <x:c r="P934" s="9" t="str">
        <x:v>https://www.fragrantica.com/perfume/Amouage/Lyric-Man-4622.html</x:v>
      </x:c>
      <x:c r="Q934" s="9" t="str">
        <x:v>https://media.parfumo.com/perfumes/c9/c9a08f-lyric-man-amouage_1200.jpg?width=720&amp;aspect_ratio=1:1</x:v>
      </x:c>
      <x:c r="R934" s="9" t="str">
        <x:v>https://fimgs.net/mdimg/perfume-thumbs/375x500.4622.jpg</x:v>
      </x:c>
      <x:c r="S934" s="9" t="str">
        <x:v>Lyric Man</x:v>
      </x:c>
      <x:c r="T934" s="11" t="str">
        <x:v>2008</x:v>
      </x:c>
      <x:c r="U934" s="10" t="n">
        <x:v>922</x:v>
      </x:c>
      <x:c r="V934" s="14" t="n">
        <x:f>IF(AND(ISNUMBER(G934),G934&gt;0),LOG10(G934)*'Method'!$B$8,"")</x:f>
        <x:v>3.586270748254344</x:v>
      </x:c>
      <x:c r="W934" s="14" t="n">
        <x:f>IF(AND(ISNUMBER(I934),I934&gt;0),LOG10(I934)*'Method'!$B$9,"")</x:f>
        <x:v>2.879819151317112</x:v>
      </x:c>
      <x:c r="X934" s="10" t="str">
        <x:f>IF(ISNUMBER(J934),SUM(G934,I934),"")</x:f>
      </x:c>
      <x:c r="Y934" s="10" t="str">
        <x:f>IF(ISNUMBER(K934),COUNTIFS($K$7:$K$1929,"&gt;"&amp;K934)+1,"")</x:f>
      </x:c>
      <x:c r="Z934" s="9" t="str"/>
      <x:c r="AA934" s="15" t="n">
        <x:v>46108</x:v>
      </x:c>
      <x:c r="AB934" s="9" t="str">
        <x:v>Unknown</x:v>
      </x:c>
    </x:row>
    <x:row r="935" ht="50" customHeight="1">
      <x:c r="A935" s="10" t="n">
        <x:f>IF(ISNUMBER(F935),RANK(F935,$F$7:$F$1929,0),"")</x:f>
        <x:v>899</x:v>
      </x:c>
      <x:c r="B935" s="9" t="str">
        <x:v>Al Haramain</x:v>
      </x:c>
      <x:c r="C935" s="9" t="str">
        <x:v>L'Aventure</x:v>
      </x:c>
      <x:c r="D935" s="9" t="str">
        <x:v>Parfum</x:v>
      </x:c>
      <x:c r="E935" s="11" t="n">
        <x:v>2016</x:v>
      </x:c>
      <x:c r="F935" s="13" t="n">
        <x:v>7.8</x:v>
      </x:c>
      <x:c r="G935" s="10" t="n">
        <x:v>943</x:v>
      </x:c>
      <x:c r="H935" s="12" t="n">
        <x:v>4.17</x:v>
      </x:c>
      <x:c r="I935" s="10" t="n">
        <x:v>2681</x:v>
      </x:c>
      <x:c r="J935" s="12" t="str">
        <x:f>IF(AND(M935="URL identity aligns",ISNUMBER(F935),ISNUMBER(H935),G935&gt;0,I935&gt;0,SUM(V935:W935)&gt;0),(F935*V935+((H935-1)/4*10)*W935)/SUM(V935:W935),"")</x:f>
      </x:c>
      <x:c r="K935" s="12" t="str">
        <x:f>IF(ISNUMBER(J935),(X935*J935+'Method'!$B$10*'Method'!$B$11)/(X935+'Method'!$B$10),"")</x:f>
      </x:c>
      <x:c r="L935" s="10" t="str">
        <x:f>IF(ISNUMBER(J935),COUNTIFS($J$7:$J$1929,"&gt;"&amp;J935)+1,"")</x:f>
      </x:c>
      <x:c r="M935" s="9" t="str">
        <x:v>Review required</x:v>
      </x:c>
      <x:c r="N935" s="9" t="str">
        <x:v>Brand differs between product URLs; Concentration not explicit on both saved identities</x:v>
      </x:c>
      <x:c r="O935" s="9" t="str">
        <x:v>https://www.parfumo.com/Perfumes/Al_Haramain/L_Aventure</x:v>
      </x:c>
      <x:c r="P935" s="9" t="str">
        <x:v>https://www.fragrantica.com/perfume/Al-Haramain-Perfumes/L-Aventure-40405.html</x:v>
      </x:c>
      <x:c r="Q935" s="9" t="str">
        <x:v>https://media.parfumo.com/perfumes/5d/5dd9de-l-aventure-al-haramain_1200.jpg?width=720&amp;aspect_ratio=1:1</x:v>
      </x:c>
      <x:c r="R935" s="9" t="str">
        <x:v>https://fimgs.net/mdimg/perfume-thumbs/375x500.40405.jpg</x:v>
      </x:c>
      <x:c r="S935" s="9" t="str">
        <x:v>L'Aventure</x:v>
      </x:c>
      <x:c r="T935" s="11" t="str">
        <x:v>2016</x:v>
      </x:c>
      <x:c r="U935" s="10" t="n">
        <x:v>1641</x:v>
      </x:c>
      <x:c r="V935" s="14" t="n">
        <x:f>IF(AND(ISNUMBER(G935),G935&gt;0),LOG10(G935)*'Method'!$B$8,"")</x:f>
        <x:v>3.5694140312847957</x:v>
      </x:c>
      <x:c r="W935" s="14" t="n">
        <x:f>IF(AND(ISNUMBER(I935),I935&gt;0),LOG10(I935)*'Method'!$B$9,"")</x:f>
        <x:v>2.7426374511863045</x:v>
      </x:c>
      <x:c r="X935" s="10" t="str">
        <x:f>IF(ISNUMBER(J935),SUM(G935,I935),"")</x:f>
      </x:c>
      <x:c r="Y935" s="10" t="str">
        <x:f>IF(ISNUMBER(K935),COUNTIFS($K$7:$K$1929,"&gt;"&amp;K935)+1,"")</x:f>
      </x:c>
      <x:c r="Z935" s="9" t="str"/>
      <x:c r="AA935" s="15" t="n">
        <x:v>46108</x:v>
      </x:c>
      <x:c r="AB935" s="9" t="str">
        <x:v>Unknown</x:v>
      </x:c>
    </x:row>
    <x:row r="936" ht="50" customHeight="1">
      <x:c r="A936" s="10" t="n">
        <x:f>IF(ISNUMBER(F936),RANK(F936,$F$7:$F$1929,0),"")</x:f>
        <x:v>899</x:v>
      </x:c>
      <x:c r="B936" s="9" t="str">
        <x:v>Kilian</x:v>
      </x:c>
      <x:c r="C936" s="9" t="str">
        <x:v>Straight to Heaven, White Cristal Kilian  Perfume</x:v>
      </x:c>
      <x:c r="D936" s="9" t="str">
        <x:v>Perfume</x:v>
      </x:c>
      <x:c r="E936" s="11" t="n">
        <x:v>2007</x:v>
      </x:c>
      <x:c r="F936" s="13" t="n">
        <x:v>7.8</x:v>
      </x:c>
      <x:c r="G936" s="10" t="n">
        <x:v>918</x:v>
      </x:c>
      <x:c r="H936" s="12" t="n">
        <x:v>4.03</x:v>
      </x:c>
      <x:c r="I936" s="10" t="n">
        <x:v>4636</x:v>
      </x:c>
      <x:c r="J936" s="12" t="str">
        <x:f>IF(AND(M936="URL identity aligns",ISNUMBER(F936),ISNUMBER(H936),G936&gt;0,I936&gt;0,SUM(V936:W936)&gt;0),(F936*V936+((H936-1)/4*10)*W936)/SUM(V936:W936),"")</x:f>
      </x:c>
      <x:c r="K936" s="12" t="str">
        <x:f>IF(ISNUMBER(J936),(X936*J936+'Method'!$B$10*'Method'!$B$11)/(X936+'Method'!$B$10),"")</x:f>
      </x:c>
      <x:c r="L936" s="10" t="str">
        <x:f>IF(ISNUMBER(J936),COUNTIFS($J$7:$J$1929,"&gt;"&amp;J936)+1,"")</x:f>
      </x:c>
      <x:c r="M936" s="9" t="str">
        <x:v>Review required</x:v>
      </x:c>
      <x:c r="N936" s="9" t="str">
        <x:v>Product, variant, gender or year terms differ between URLs; Concentration not explicit on both saved identities</x:v>
      </x:c>
      <x:c r="O936" s="9" t="str">
        <x:v>https://www.parfumo.com/Perfumes/Kilian/straight-to-heaven-white-cristal-perfume</x:v>
      </x:c>
      <x:c r="P936" s="9" t="str">
        <x:v>https://www.fragrantica.com/perfume/By-Kilian/Straight-to-Heaven-4323.html</x:v>
      </x:c>
      <x:c r="Q936" s="9" t="str">
        <x:v>https://media.parfumo.com/perfumes/ba/ba92a2-straight-to-heaven-white-cristal-perfume-kilian_1200.jpg?width=720&amp;aspect_ratio=1:1</x:v>
      </x:c>
      <x:c r="R936" s="9" t="str">
        <x:v>https://fimgs.net/mdimg/perfume-thumbs/375x500.4323.jpg</x:v>
      </x:c>
      <x:c r="S936" s="9" t="str">
        <x:v>Straight to Heaven, White Cristal Kilian  Perfume</x:v>
      </x:c>
      <x:c r="T936" s="11" t="str">
        <x:v>2007</x:v>
      </x:c>
      <x:c r="U936" s="10" t="n">
        <x:v>1853</x:v>
      </x:c>
      <x:c r="V936" s="14" t="n">
        <x:f>IF(AND(ISNUMBER(G936),G936&gt;0),LOG10(G936)*'Method'!$B$8,"")</x:f>
        <x:v>3.555411217441488</x:v>
      </x:c>
      <x:c r="W936" s="14" t="n">
        <x:f>IF(AND(ISNUMBER(I936),I936&gt;0),LOG10(I936)*'Method'!$B$9,"")</x:f>
        <x:v>2.932914741833248</x:v>
      </x:c>
      <x:c r="X936" s="10" t="str">
        <x:f>IF(ISNUMBER(J936),SUM(G936,I936),"")</x:f>
      </x:c>
      <x:c r="Y936" s="10" t="str">
        <x:f>IF(ISNUMBER(K936),COUNTIFS($K$7:$K$1929,"&gt;"&amp;K936)+1,"")</x:f>
      </x:c>
      <x:c r="Z936" s="9" t="str"/>
      <x:c r="AA936" s="15" t="n">
        <x:v>46108</x:v>
      </x:c>
      <x:c r="AB936" s="9" t="str">
        <x:v>Unknown</x:v>
      </x:c>
    </x:row>
    <x:row r="937" ht="50" customHeight="1">
      <x:c r="A937" s="10" t="n">
        <x:f>IF(ISNUMBER(F937),RANK(F937,$F$7:$F$1929,0),"")</x:f>
        <x:v>899</x:v>
      </x:c>
      <x:c r="B937" s="9" t="str">
        <x:v>Versace</x:v>
      </x:c>
      <x:c r="C937" s="9" t="str">
        <x:v>Versace pour Homme Oud Noir</x:v>
      </x:c>
      <x:c r="D937" s="9" t="str">
        <x:v>Not recorded</x:v>
      </x:c>
      <x:c r="E937" s="11" t="n">
        <x:v>2013</x:v>
      </x:c>
      <x:c r="F937" s="13" t="n">
        <x:v>7.8</x:v>
      </x:c>
      <x:c r="G937" s="10" t="n">
        <x:v>895</x:v>
      </x:c>
      <x:c r="H937" s="12" t="n">
        <x:v>4.22</x:v>
      </x:c>
      <x:c r="I937" s="10" t="n">
        <x:v>3671</x:v>
      </x:c>
      <x:c r="J937" s="12" t="str">
        <x:f>IF(AND(M937="URL identity aligns",ISNUMBER(F937),ISNUMBER(H937),G937&gt;0,I937&gt;0,SUM(V937:W937)&gt;0),(F937*V937+((H937-1)/4*10)*W937)/SUM(V937:W937),"")</x:f>
      </x:c>
      <x:c r="K937" s="12" t="str">
        <x:f>IF(ISNUMBER(J937),(X937*J937+'Method'!$B$10*'Method'!$B$11)/(X937+'Method'!$B$10),"")</x:f>
      </x:c>
      <x:c r="L937" s="10" t="str">
        <x:f>IF(ISNUMBER(J937),COUNTIFS($J$7:$J$1929,"&gt;"&amp;J937)+1,"")</x:f>
      </x:c>
      <x:c r="M937" s="9" t="str">
        <x:v>Review required</x:v>
      </x:c>
      <x:c r="N937" s="9" t="str">
        <x:v>Concentration not explicit on both saved identities</x:v>
      </x:c>
      <x:c r="O937" s="9" t="str">
        <x:v>https://www.parfumo.com/Perfumes/Versace/Versace_pour_Homme_Oud_Noir</x:v>
      </x:c>
      <x:c r="P937" s="9" t="str">
        <x:v>https://www.fragrantica.com/perfume/Versace/Versace-Pour-Homme-Oud-Noir-17338.html</x:v>
      </x:c>
      <x:c r="Q937" s="9" t="str">
        <x:v>https://media.parfumo.com/perfumes/80/80d488-versace-pour-homme-oud-noir-versace_1200.jpg?width=720&amp;aspect_ratio=1:1</x:v>
      </x:c>
      <x:c r="R937" s="9" t="str">
        <x:v>https://fimgs.net/mdimg/perfume-thumbs/375x500.17338.jpg</x:v>
      </x:c>
      <x:c r="S937" s="9" t="str">
        <x:v>Versace pour Homme Oud Noir</x:v>
      </x:c>
      <x:c r="T937" s="11" t="str">
        <x:v>2013</x:v>
      </x:c>
      <x:c r="U937" s="10" t="n">
        <x:v>72</x:v>
      </x:c>
      <x:c r="V937" s="14" t="n">
        <x:f>IF(AND(ISNUMBER(G937),G937&gt;0),LOG10(G937)*'Method'!$B$8,"")</x:f>
        <x:v>3.542187642379092</x:v>
      </x:c>
      <x:c r="W937" s="14" t="n">
        <x:f>IF(AND(ISNUMBER(I937),I937&gt;0),LOG10(I937)*'Method'!$B$9,"")</x:f>
        <x:v>2.851827507603192</x:v>
      </x:c>
      <x:c r="X937" s="10" t="str">
        <x:f>IF(ISNUMBER(J937),SUM(G937,I937),"")</x:f>
      </x:c>
      <x:c r="Y937" s="10" t="str">
        <x:f>IF(ISNUMBER(K937),COUNTIFS($K$7:$K$1929,"&gt;"&amp;K937)+1,"")</x:f>
      </x:c>
      <x:c r="Z937" s="9" t="str"/>
      <x:c r="AA937" s="15" t="n">
        <x:v>46108</x:v>
      </x:c>
      <x:c r="AB937" s="9" t="str">
        <x:v>Unknown</x:v>
      </x:c>
    </x:row>
    <x:row r="938" ht="50" customHeight="1">
      <x:c r="A938" s="10" t="n">
        <x:f>IF(ISNUMBER(F938),RANK(F938,$F$7:$F$1929,0),"")</x:f>
        <x:v>899</x:v>
      </x:c>
      <x:c r="B938" s="9" t="str">
        <x:v>Maison Margiela</x:v>
      </x:c>
      <x:c r="C938" s="9" t="str">
        <x:v>Whispers in the Library</x:v>
      </x:c>
      <x:c r="D938" s="9" t="str">
        <x:v>Not recorded</x:v>
      </x:c>
      <x:c r="E938" s="11" t="n">
        <x:v>2019</x:v>
      </x:c>
      <x:c r="F938" s="13" t="n">
        <x:v>7.8</x:v>
      </x:c>
      <x:c r="G938" s="10" t="n">
        <x:v>796</x:v>
      </x:c>
      <x:c r="H938" s="12" t="n">
        <x:v>4.13</x:v>
      </x:c>
      <x:c r="I938" s="10" t="n">
        <x:v>4004</x:v>
      </x:c>
      <x:c r="J938" s="12" t="str">
        <x:f>IF(AND(M938="URL identity aligns",ISNUMBER(F938),ISNUMBER(H938),G938&gt;0,I938&gt;0,SUM(V938:W938)&gt;0),(F938*V938+((H938-1)/4*10)*W938)/SUM(V938:W938),"")</x:f>
      </x:c>
      <x:c r="K938" s="12" t="str">
        <x:f>IF(ISNUMBER(J938),(X938*J938+'Method'!$B$10*'Method'!$B$11)/(X938+'Method'!$B$10),"")</x:f>
      </x:c>
      <x:c r="L938" s="10" t="str">
        <x:f>IF(ISNUMBER(J938),COUNTIFS($J$7:$J$1929,"&gt;"&amp;J938)+1,"")</x:f>
      </x:c>
      <x:c r="M938" s="9" t="str">
        <x:v>Review required</x:v>
      </x:c>
      <x:c r="N938" s="9" t="str">
        <x:v>Brand differs between product URLs; Concentration not explicit on both saved identities</x:v>
      </x:c>
      <x:c r="O938" s="9" t="str">
        <x:v>https://www.parfumo.com/Perfumes/Maison_Margiela/whispers-in-the-library</x:v>
      </x:c>
      <x:c r="P938" s="9" t="str">
        <x:v>https://www.fragrantica.com/perfume/Maison-Martin-Margiela/Whispers-in-the-Library-53537.html</x:v>
      </x:c>
      <x:c r="Q938" s="9" t="str">
        <x:v>https://media.parfumo.com/perfumes/cb/cb85ff-whispers-in-the-library-maison-margiela_1200.jpg?width=720&amp;aspect_ratio=1:1</x:v>
      </x:c>
      <x:c r="R938" s="9" t="str">
        <x:v>https://fimgs.net/mdimg/perfume-thumbs/375x500.53537.jpg</x:v>
      </x:c>
      <x:c r="S938" s="9" t="str">
        <x:v>Whispers in the Library</x:v>
      </x:c>
      <x:c r="T938" s="11" t="str">
        <x:v>2019</x:v>
      </x:c>
      <x:c r="U938" s="10" t="n">
        <x:v>103</x:v>
      </x:c>
      <x:c r="V938" s="14" t="n">
        <x:f>IF(AND(ISNUMBER(G938),G938&gt;0),LOG10(G938)*'Method'!$B$8,"")</x:f>
        <x:v>3.481095681285204</x:v>
      </x:c>
      <x:c r="W938" s="14" t="n">
        <x:f>IF(AND(ISNUMBER(I938),I938&gt;0),LOG10(I938)*'Method'!$B$9,"")</x:f>
        <x:v>2.8819952550458243</x:v>
      </x:c>
      <x:c r="X938" s="10" t="str">
        <x:f>IF(ISNUMBER(J938),SUM(G938,I938),"")</x:f>
      </x:c>
      <x:c r="Y938" s="10" t="str">
        <x:f>IF(ISNUMBER(K938),COUNTIFS($K$7:$K$1929,"&gt;"&amp;K938)+1,"")</x:f>
      </x:c>
      <x:c r="Z938" s="9" t="str"/>
      <x:c r="AA938" s="15" t="n">
        <x:v>46108</x:v>
      </x:c>
      <x:c r="AB938" s="9" t="str">
        <x:v>Unknown</x:v>
      </x:c>
    </x:row>
    <x:row r="939" ht="50" customHeight="1">
      <x:c r="A939" s="10" t="n">
        <x:f>IF(ISNUMBER(F939),RANK(F939,$F$7:$F$1929,0),"")</x:f>
        <x:v>899</x:v>
      </x:c>
      <x:c r="B939" s="9" t="str">
        <x:v>Issey Miyake</x:v>
      </x:c>
      <x:c r="C939" s="9" t="str">
        <x:v>Le Sel d'Issey</x:v>
      </x:c>
      <x:c r="D939" s="9" t="str">
        <x:v>Eau de Toilette</x:v>
      </x:c>
      <x:c r="E939" s="11" t="n">
        <x:v>2024</x:v>
      </x:c>
      <x:c r="F939" s="13" t="n">
        <x:v>7.8</x:v>
      </x:c>
      <x:c r="G939" s="10" t="n">
        <x:v>737</x:v>
      </x:c>
      <x:c r="H939" s="12" t="n">
        <x:v>4.29</x:v>
      </x:c>
      <x:c r="I939" s="10" t="n">
        <x:v>3098</x:v>
      </x:c>
      <x:c r="J939" s="12" t="str">
        <x:f>IF(AND(M939="URL identity aligns",ISNUMBER(F939),ISNUMBER(H939),G939&gt;0,I939&gt;0,SUM(V939:W939)&gt;0),(F939*V939+((H939-1)/4*10)*W939)/SUM(V939:W939),"")</x:f>
      </x:c>
      <x:c r="K939" s="12" t="str">
        <x:f>IF(ISNUMBER(J939),(X939*J939+'Method'!$B$10*'Method'!$B$11)/(X939+'Method'!$B$10),"")</x:f>
      </x:c>
      <x:c r="L939" s="10" t="str">
        <x:f>IF(ISNUMBER(J939),COUNTIFS($J$7:$J$1929,"&gt;"&amp;J939)+1,"")</x:f>
      </x:c>
      <x:c r="M939" s="9" t="str">
        <x:v>Review required</x:v>
      </x:c>
      <x:c r="N939" s="9" t="str">
        <x:v>Concentration not explicit on both saved identities</x:v>
      </x:c>
      <x:c r="O939" s="9" t="str">
        <x:v>https://www.parfumo.com/Perfumes/Issey_Miyake/le-sel-d-issey-eau-de-toilette</x:v>
      </x:c>
      <x:c r="P939" s="9" t="str">
        <x:v>https://www.fragrantica.com/perfume/Issey-Miyake/Le-Sel-d-Issey-95642.html</x:v>
      </x:c>
      <x:c r="Q939" s="9" t="str">
        <x:v>https://media.parfumo.com/perfumes/5d/5dabd8-le-sel-d-issey-issey-miyake_1200.jpg?width=720&amp;aspect_ratio=1:1</x:v>
      </x:c>
      <x:c r="R939" s="9" t="str">
        <x:v>https://fimgs.net/mdimg/perfume-thumbs/375x500.95642.jpg</x:v>
      </x:c>
      <x:c r="S939" s="9" t="str">
        <x:v>Le Sel d'Issey</x:v>
      </x:c>
      <x:c r="T939" s="11" t="str">
        <x:v>2024</x:v>
      </x:c>
      <x:c r="U939" s="10" t="n">
        <x:v>1847</x:v>
      </x:c>
      <x:c r="V939" s="14" t="n">
        <x:f>IF(AND(ISNUMBER(G939),G939&gt;0),LOG10(G939)*'Method'!$B$8,"")</x:f>
        <x:v>3.44096098543086</x:v>
      </x:c>
      <x:c r="W939" s="14" t="n">
        <x:f>IF(AND(ISNUMBER(I939),I939&gt;0),LOG10(I939)*'Method'!$B$9,"")</x:f>
        <x:v>2.792865130738552</x:v>
      </x:c>
      <x:c r="X939" s="10" t="str">
        <x:f>IF(ISNUMBER(J939),SUM(G939,I939),"")</x:f>
      </x:c>
      <x:c r="Y939" s="10" t="str">
        <x:f>IF(ISNUMBER(K939),COUNTIFS($K$7:$K$1929,"&gt;"&amp;K939)+1,"")</x:f>
      </x:c>
      <x:c r="Z939" s="9" t="str"/>
      <x:c r="AA939" s="15" t="n">
        <x:v>46108</x:v>
      </x:c>
      <x:c r="AB939" s="9" t="str">
        <x:v>Unknown</x:v>
      </x:c>
    </x:row>
    <x:row r="940" ht="50" customHeight="1">
      <x:c r="A940" s="10" t="n">
        <x:f>IF(ISNUMBER(F940),RANK(F940,$F$7:$F$1929,0),"")</x:f>
        <x:v>899</x:v>
      </x:c>
      <x:c r="B940" s="9" t="str">
        <x:v>Giorgio Armani</x:v>
      </x:c>
      <x:c r="C940" s="9" t="str">
        <x:v>Acqua di Giò pour Homme</x:v>
      </x:c>
      <x:c r="D940" s="9" t="str">
        <x:v>Eau de Parfum</x:v>
      </x:c>
      <x:c r="E940" s="11" t="n">
        <x:v>2022</x:v>
      </x:c>
      <x:c r="F940" s="13" t="n">
        <x:v>7.8</x:v>
      </x:c>
      <x:c r="G940" s="10" t="n">
        <x:v>712</x:v>
      </x:c>
      <x:c r="H940" s="12" t="n">
        <x:v>4.06</x:v>
      </x:c>
      <x:c r="I940" s="10" t="n">
        <x:v>3615</x:v>
      </x:c>
      <x:c r="J940" s="12" t="str">
        <x:f>IF(AND(M940="URL identity aligns",ISNUMBER(F940),ISNUMBER(H940),G940&gt;0,I940&gt;0,SUM(V940:W940)&gt;0),(F940*V940+((H940-1)/4*10)*W940)/SUM(V940:W940),"")</x:f>
      </x:c>
      <x:c r="K940" s="12" t="str">
        <x:f>IF(ISNUMBER(J940),(X940*J940+'Method'!$B$10*'Method'!$B$11)/(X940+'Method'!$B$10),"")</x:f>
      </x:c>
      <x:c r="L940" s="10" t="str">
        <x:f>IF(ISNUMBER(J940),COUNTIFS($J$7:$J$1929,"&gt;"&amp;J940)+1,"")</x:f>
      </x:c>
      <x:c r="M940" s="9" t="str">
        <x:v>Review required</x:v>
      </x:c>
      <x:c r="N940" s="9" t="str">
        <x:v>Product, variant, gender or year terms differ between URLs</x:v>
      </x:c>
      <x:c r="O940" s="9" t="str">
        <x:v>https://www.parfumo.com/Perfumes/Giorgio_Armani/acqua-di-gio-pour-homme-eau-de-parfum</x:v>
      </x:c>
      <x:c r="P940" s="9" t="str">
        <x:v>https://www.fragrantica.com/perfume/Giorgio-Armani/Acqua-di-Gio-Eau-de-Parfum-71606.html</x:v>
      </x:c>
      <x:c r="Q940" s="9" t="str">
        <x:v>https://media.parfumo.com/perfumes/a4/a407f0-acqua-di-gio-pour-homme-eau-de-parfum-giorgio-armani_1200.jpg?width=720&amp;aspect_ratio=1:1</x:v>
      </x:c>
      <x:c r="R940" s="9" t="str">
        <x:v>https://fimgs.net/mdimg/perfume-thumbs/375x500.71606.jpg</x:v>
      </x:c>
      <x:c r="S940" s="9" t="str">
        <x:v>Acqua di Giò pour Homme</x:v>
      </x:c>
      <x:c r="T940" s="11" t="str">
        <x:v>2022</x:v>
      </x:c>
      <x:c r="U940" s="10" t="n">
        <x:v>882</x:v>
      </x:c>
      <x:c r="V940" s="14" t="n">
        <x:f>IF(AND(ISNUMBER(G940),G940&gt;0),LOG10(G940)*'Method'!$B$8,"")</x:f>
        <x:v>3.4229759923642322</x:v>
      </x:c>
      <x:c r="W940" s="14" t="n">
        <x:f>IF(AND(ISNUMBER(I940),I940&gt;0),LOG10(I940)*'Method'!$B$9,"")</x:f>
        <x:v>2.8464866413044403</x:v>
      </x:c>
      <x:c r="X940" s="10" t="str">
        <x:f>IF(ISNUMBER(J940),SUM(G940,I940),"")</x:f>
      </x:c>
      <x:c r="Y940" s="10" t="str">
        <x:f>IF(ISNUMBER(K940),COUNTIFS($K$7:$K$1929,"&gt;"&amp;K940)+1,"")</x:f>
      </x:c>
      <x:c r="Z940" s="9" t="str"/>
      <x:c r="AA940" s="15" t="n">
        <x:v>46108</x:v>
      </x:c>
      <x:c r="AB940" s="9" t="str">
        <x:v>Unknown</x:v>
      </x:c>
    </x:row>
    <x:row r="941" ht="50" customHeight="1">
      <x:c r="A941" s="10" t="n">
        <x:f>IF(ISNUMBER(F941),RANK(F941,$F$7:$F$1929,0),"")</x:f>
        <x:v>899</x:v>
      </x:c>
      <x:c r="B941" s="9" t="str">
        <x:v>Nasomatto</x:v>
      </x:c>
      <x:c r="C941" s="9" t="str">
        <x:v>Blamage</x:v>
      </x:c>
      <x:c r="D941" s="9" t="str">
        <x:v>Extrait de Parfum</x:v>
      </x:c>
      <x:c r="E941" s="11" t="n">
        <x:v>2014</x:v>
      </x:c>
      <x:c r="F941" s="13" t="n">
        <x:v>7.8</x:v>
      </x:c>
      <x:c r="G941" s="10" t="n">
        <x:v>702</x:v>
      </x:c>
      <x:c r="H941" s="12" t="n">
        <x:v>4.07</x:v>
      </x:c>
      <x:c r="I941" s="10" t="n">
        <x:v>2456</x:v>
      </x:c>
      <x:c r="J941" s="12" t="str">
        <x:f>IF(AND(M941="URL identity aligns",ISNUMBER(F941),ISNUMBER(H941),G941&gt;0,I941&gt;0,SUM(V941:W941)&gt;0),(F941*V941+((H941-1)/4*10)*W941)/SUM(V941:W941),"")</x:f>
      </x:c>
      <x:c r="K941" s="12" t="str">
        <x:f>IF(ISNUMBER(J941),(X941*J941+'Method'!$B$10*'Method'!$B$11)/(X941+'Method'!$B$10),"")</x:f>
      </x:c>
      <x:c r="L941" s="10" t="str">
        <x:f>IF(ISNUMBER(J941),COUNTIFS($J$7:$J$1929,"&gt;"&amp;J941)+1,"")</x:f>
      </x:c>
      <x:c r="M941" s="9" t="str">
        <x:v>Review required</x:v>
      </x:c>
      <x:c r="N941" s="9" t="str">
        <x:v>Concentration not explicit on both saved identities</x:v>
      </x:c>
      <x:c r="O941" s="9" t="str">
        <x:v>https://www.parfumo.com/Perfumes/Nasomatto/Blamage</x:v>
      </x:c>
      <x:c r="P941" s="9" t="str">
        <x:v>https://www.fragrantica.com/perfume/Nasomatto/Blamage-25575.html</x:v>
      </x:c>
      <x:c r="Q941" s="9" t="str">
        <x:v>https://media.parfumo.com/perfumes/c1/c14be8-blamage-extrait-de-parfum-nasomatto_1200.jpg?width=720&amp;aspect_ratio=1:1</x:v>
      </x:c>
      <x:c r="R941" s="9" t="str">
        <x:v>https://fimgs.net/mdimg/perfume-thumbs/375x500.25575.jpg</x:v>
      </x:c>
      <x:c r="S941" s="9" t="str">
        <x:v>Blamage</x:v>
      </x:c>
      <x:c r="T941" s="11" t="str">
        <x:v>2014</x:v>
      </x:c>
      <x:c r="U941" s="10" t="n">
        <x:v>1276</x:v>
      </x:c>
      <x:c r="V941" s="14" t="n">
        <x:f>IF(AND(ISNUMBER(G941),G941&gt;0),LOG10(G941)*'Method'!$B$8,"")</x:f>
        <x:v>3.4156045345557597</x:v>
      </x:c>
      <x:c r="W941" s="14" t="n">
        <x:f>IF(AND(ISNUMBER(I941),I941&gt;0),LOG10(I941)*'Method'!$B$9,"")</x:f>
        <x:v>2.712182689975304</x:v>
      </x:c>
      <x:c r="X941" s="10" t="str">
        <x:f>IF(ISNUMBER(J941),SUM(G941,I941),"")</x:f>
      </x:c>
      <x:c r="Y941" s="10" t="str">
        <x:f>IF(ISNUMBER(K941),COUNTIFS($K$7:$K$1929,"&gt;"&amp;K941)+1,"")</x:f>
      </x:c>
      <x:c r="Z941" s="9" t="str"/>
      <x:c r="AA941" s="15" t="n">
        <x:v>46108</x:v>
      </x:c>
      <x:c r="AB941" s="9" t="str">
        <x:v>Unknown</x:v>
      </x:c>
    </x:row>
    <x:row r="942" ht="50" customHeight="1">
      <x:c r="A942" s="10" t="n">
        <x:f>IF(ISNUMBER(F942),RANK(F942,$F$7:$F$1929,0),"")</x:f>
        <x:v>899</x:v>
      </x:c>
      <x:c r="B942" s="9" t="str">
        <x:v>Kilian</x:v>
      </x:c>
      <x:c r="C942" s="9" t="str">
        <x:v>Moonlight in Heaven</x:v>
      </x:c>
      <x:c r="D942" s="9" t="str">
        <x:v>Not recorded</x:v>
      </x:c>
      <x:c r="E942" s="11" t="n">
        <x:v>2016</x:v>
      </x:c>
      <x:c r="F942" s="13" t="n">
        <x:v>7.8</x:v>
      </x:c>
      <x:c r="G942" s="10" t="n">
        <x:v>678</x:v>
      </x:c>
      <x:c r="H942" s="12" t="n">
        <x:v>4.01</x:v>
      </x:c>
      <x:c r="I942" s="10" t="n">
        <x:v>4980</x:v>
      </x:c>
      <x:c r="J942" s="12" t="str">
        <x:f>IF(AND(M942="URL identity aligns",ISNUMBER(F942),ISNUMBER(H942),G942&gt;0,I942&gt;0,SUM(V942:W942)&gt;0),(F942*V942+((H942-1)/4*10)*W942)/SUM(V942:W942),"")</x:f>
      </x:c>
      <x:c r="K942" s="12" t="str">
        <x:f>IF(ISNUMBER(J942),(X942*J942+'Method'!$B$10*'Method'!$B$11)/(X942+'Method'!$B$10),"")</x:f>
      </x:c>
      <x:c r="L942" s="10" t="str">
        <x:f>IF(ISNUMBER(J942),COUNTIFS($J$7:$J$1929,"&gt;"&amp;J942)+1,"")</x:f>
      </x:c>
      <x:c r="M942" s="9" t="str">
        <x:v>Review required</x:v>
      </x:c>
      <x:c r="N942" s="9" t="str">
        <x:v>Concentration not explicit on both saved identities</x:v>
      </x:c>
      <x:c r="O942" s="9" t="str">
        <x:v>https://www.parfumo.com/Perfumes/Kilian/Moonlight_in_Heaven</x:v>
      </x:c>
      <x:c r="P942" s="9" t="str">
        <x:v>https://www.fragrantica.com/perfume/By-Kilian/Moonlight-in-Heaven-35973.html</x:v>
      </x:c>
      <x:c r="Q942" s="9" t="str">
        <x:v>https://media.parfumo.com/perfumes/75/75b5ed-moonlight-in-heaven-kilian_1200.jpg?width=720&amp;aspect_ratio=1:1</x:v>
      </x:c>
      <x:c r="R942" s="9" t="str">
        <x:v>https://fimgs.net/mdimg/perfume-thumbs/375x500.35973.jpg</x:v>
      </x:c>
      <x:c r="S942" s="9" t="str">
        <x:v>Moonlight in Heaven</x:v>
      </x:c>
      <x:c r="T942" s="11" t="str">
        <x:v>2016</x:v>
      </x:c>
      <x:c r="U942" s="10" t="n">
        <x:v>1434</x:v>
      </x:c>
      <x:c r="V942" s="14" t="n">
        <x:f>IF(AND(ISNUMBER(G942),G942&gt;0),LOG10(G942)*'Method'!$B$8,"")</x:f>
        <x:v>3.3974756326404716</x:v>
      </x:c>
      <x:c r="W942" s="14" t="n">
        <x:f>IF(AND(ISNUMBER(I942),I942&gt;0),LOG10(I942)*'Method'!$B$9,"")</x:f>
        <x:v>2.957783474207776</x:v>
      </x:c>
      <x:c r="X942" s="10" t="str">
        <x:f>IF(ISNUMBER(J942),SUM(G942,I942),"")</x:f>
      </x:c>
      <x:c r="Y942" s="10" t="str">
        <x:f>IF(ISNUMBER(K942),COUNTIFS($K$7:$K$1929,"&gt;"&amp;K942)+1,"")</x:f>
      </x:c>
      <x:c r="Z942" s="9" t="str"/>
      <x:c r="AA942" s="15" t="n">
        <x:v>46108</x:v>
      </x:c>
      <x:c r="AB942" s="9" t="str">
        <x:v>Unknown</x:v>
      </x:c>
    </x:row>
    <x:row r="943" ht="50" customHeight="1">
      <x:c r="A943" s="10" t="n">
        <x:f>IF(ISNUMBER(F943),RANK(F943,$F$7:$F$1929,0),"")</x:f>
        <x:v>899</x:v>
      </x:c>
      <x:c r="B943" s="9" t="str">
        <x:v>Dolce &amp; Gabbana</x:v>
      </x:c>
      <x:c r="C943" s="9" t="str">
        <x:v>Dolce &amp; Gabbana pour Homme</x:v>
      </x:c>
      <x:c r="D943" s="9" t="str">
        <x:v>Eau de Toilette</x:v>
      </x:c>
      <x:c r="E943" s="11" t="n">
        <x:v>2012</x:v>
      </x:c>
      <x:c r="F943" s="13" t="n">
        <x:v>7.8</x:v>
      </x:c>
      <x:c r="G943" s="10" t="n">
        <x:v>658</x:v>
      </x:c>
      <x:c r="H943" s="12" t="n">
        <x:v>4.18</x:v>
      </x:c>
      <x:c r="I943" s="10" t="n">
        <x:v>5153</x:v>
      </x:c>
      <x:c r="J943" s="12" t="str">
        <x:f>IF(AND(M943="URL identity aligns",ISNUMBER(F943),ISNUMBER(H943),G943&gt;0,I943&gt;0,SUM(V943:W943)&gt;0),(F943*V943+((H943-1)/4*10)*W943)/SUM(V943:W943),"")</x:f>
      </x:c>
      <x:c r="K943" s="12" t="str">
        <x:f>IF(ISNUMBER(J943),(X943*J943+'Method'!$B$10*'Method'!$B$11)/(X943+'Method'!$B$10),"")</x:f>
      </x:c>
      <x:c r="L943" s="10" t="str">
        <x:f>IF(ISNUMBER(J943),COUNTIFS($J$7:$J$1929,"&gt;"&amp;J943)+1,"")</x:f>
      </x:c>
      <x:c r="M943" s="9" t="str">
        <x:v>Review required</x:v>
      </x:c>
      <x:c r="N943" s="9" t="str">
        <x:v>Concentration not explicit on both saved identities</x:v>
      </x:c>
      <x:c r="O943" s="9" t="str">
        <x:v>https://www.parfumo.com/Perfumes/Dolce_Gabbana/Dolce__Gabbana_pour_Homme_2012_Eau_de_Toilette</x:v>
      </x:c>
      <x:c r="P943" s="9" t="str">
        <x:v>https://www.fragrantica.com/perfume/Dolce-Gabbana/Dolce-Gabbana-Pour-Homme-2012-15336.html</x:v>
      </x:c>
      <x:c r="Q943" s="9" t="str">
        <x:v>https://media.parfumo.com/perfumes/50/5009af-dolce-gabbana-pour-homme-2012-eau-de-toilette-dolce-gabbana_1200.jpg?width=720&amp;aspect_ratio=1:1</x:v>
      </x:c>
      <x:c r="R943" s="9" t="str">
        <x:v>https://fimgs.net/mdimg/perfume-thumbs/375x500.15336.jpg</x:v>
      </x:c>
      <x:c r="S943" s="9" t="str">
        <x:v>Dolce &amp; Gabbana pour Homme</x:v>
      </x:c>
      <x:c r="T943" s="11" t="str">
        <x:v>2012</x:v>
      </x:c>
      <x:c r="U943" s="10" t="n">
        <x:v>656</x:v>
      </x:c>
      <x:c r="V943" s="14" t="n">
        <x:f>IF(AND(ISNUMBER(G943),G943&gt;0),LOG10(G943)*'Method'!$B$8,"")</x:f>
        <x:v>3.381871072336752</x:v>
      </x:c>
      <x:c r="W943" s="14" t="n">
        <x:f>IF(AND(ISNUMBER(I943),I943&gt;0),LOG10(I943)*'Method'!$B$9,"")</x:f>
        <x:v>2.9696481139688564</x:v>
      </x:c>
      <x:c r="X943" s="10" t="str">
        <x:f>IF(ISNUMBER(J943),SUM(G943,I943),"")</x:f>
      </x:c>
      <x:c r="Y943" s="10" t="str">
        <x:f>IF(ISNUMBER(K943),COUNTIFS($K$7:$K$1929,"&gt;"&amp;K943)+1,"")</x:f>
      </x:c>
      <x:c r="Z943" s="9" t="str"/>
      <x:c r="AA943" s="15" t="n">
        <x:v>46108</x:v>
      </x:c>
      <x:c r="AB943" s="9" t="str">
        <x:v>Unknown</x:v>
      </x:c>
    </x:row>
    <x:row r="944" ht="50" customHeight="1">
      <x:c r="A944" s="10" t="n">
        <x:f>IF(ISNUMBER(F944),RANK(F944,$F$7:$F$1929,0),"")</x:f>
        <x:v>899</x:v>
      </x:c>
      <x:c r="B944" s="9" t="str">
        <x:v>Ralph Lauren</x:v>
      </x:c>
      <x:c r="C944" s="9" t="str">
        <x:v>Polo</x:v>
      </x:c>
      <x:c r="D944" s="9" t="str">
        <x:v>Eau de Toilette</x:v>
      </x:c>
      <x:c r="E944" s="11" t="n">
        <x:v>1978</x:v>
      </x:c>
      <x:c r="F944" s="13" t="n">
        <x:v>7.8</x:v>
      </x:c>
      <x:c r="G944" s="10" t="n">
        <x:v>653</x:v>
      </x:c>
      <x:c r="H944" s="12" t="n">
        <x:v>3.81</x:v>
      </x:c>
      <x:c r="I944" s="10" t="n">
        <x:v>6728</x:v>
      </x:c>
      <x:c r="J944" s="12" t="str">
        <x:f>IF(AND(M944="URL identity aligns",ISNUMBER(F944),ISNUMBER(H944),G944&gt;0,I944&gt;0,SUM(V944:W944)&gt;0),(F944*V944+((H944-1)/4*10)*W944)/SUM(V944:W944),"")</x:f>
      </x:c>
      <x:c r="K944" s="12" t="str">
        <x:f>IF(ISNUMBER(J944),(X944*J944+'Method'!$B$10*'Method'!$B$11)/(X944+'Method'!$B$10),"")</x:f>
      </x:c>
      <x:c r="L944" s="10" t="str">
        <x:f>IF(ISNUMBER(J944),COUNTIFS($J$7:$J$1929,"&gt;"&amp;J944)+1,"")</x:f>
      </x:c>
      <x:c r="M944" s="9" t="str">
        <x:v>Review required</x:v>
      </x:c>
      <x:c r="N944" s="9" t="str">
        <x:v>Concentration not explicit on both saved identities</x:v>
      </x:c>
      <x:c r="O944" s="9" t="str">
        <x:v>https://www.parfumo.com/Perfumes/Ralph_Lauren/Polo_Eau_de_Toilette</x:v>
      </x:c>
      <x:c r="P944" s="9" t="str">
        <x:v>https://www.fragrantica.com/perfume/Ralph-Lauren/Polo-890.html</x:v>
      </x:c>
      <x:c r="Q944" s="9" t="str">
        <x:v>https://media.parfumo.com/perfumes/28/28aaac-polo-eau-de-toilette-ralph-lauren_1200.jpg?width=720&amp;aspect_ratio=1:1</x:v>
      </x:c>
      <x:c r="R944" s="9" t="str">
        <x:v>https://fimgs.net/mdimg/perfume-thumbs/375x500.890.jpg</x:v>
      </x:c>
      <x:c r="S944" s="9" t="str">
        <x:v>Polo</x:v>
      </x:c>
      <x:c r="T944" s="11" t="str">
        <x:v>1978</x:v>
      </x:c>
      <x:c r="U944" s="10" t="n">
        <x:v>932</x:v>
      </x:c>
      <x:c r="V944" s="14" t="n">
        <x:f>IF(AND(ISNUMBER(G944),G944&gt;0),LOG10(G944)*'Method'!$B$8,"")</x:f>
        <x:v>3.3778958175300837</x:v>
      </x:c>
      <x:c r="W944" s="14" t="n">
        <x:f>IF(AND(ISNUMBER(I944),I944&gt;0),LOG10(I944)*'Method'!$B$9,"")</x:f>
        <x:v>3.0623087862318883</x:v>
      </x:c>
      <x:c r="X944" s="10" t="str">
        <x:f>IF(ISNUMBER(J944),SUM(G944,I944),"")</x:f>
      </x:c>
      <x:c r="Y944" s="10" t="str">
        <x:f>IF(ISNUMBER(K944),COUNTIFS($K$7:$K$1929,"&gt;"&amp;K944)+1,"")</x:f>
      </x:c>
      <x:c r="Z944" s="9" t="str"/>
      <x:c r="AA944" s="15" t="n">
        <x:v>46108</x:v>
      </x:c>
      <x:c r="AB944" s="9" t="str">
        <x:v>Unknown</x:v>
      </x:c>
    </x:row>
    <x:row r="945" ht="50" customHeight="1">
      <x:c r="A945" s="10" t="n">
        <x:f>IF(ISNUMBER(F945),RANK(F945,$F$7:$F$1929,0),"")</x:f>
        <x:v>899</x:v>
      </x:c>
      <x:c r="B945" s="9" t="str">
        <x:v>Rabanne</x:v>
      </x:c>
      <x:c r="C945" s="9" t="str">
        <x:v>1 Million Elixir</x:v>
      </x:c>
      <x:c r="D945" s="9" t="str">
        <x:v>Elixir</x:v>
      </x:c>
      <x:c r="E945" s="11" t="n">
        <x:v>2022</x:v>
      </x:c>
      <x:c r="F945" s="13" t="n">
        <x:v>7.8</x:v>
      </x:c>
      <x:c r="G945" s="10" t="n">
        <x:v>634</x:v>
      </x:c>
      <x:c r="H945" s="12" t="n">
        <x:v>4.41</x:v>
      </x:c>
      <x:c r="I945" s="10" t="n">
        <x:v>5873</x:v>
      </x:c>
      <x:c r="J945" s="12" t="str">
        <x:f>IF(AND(M945="URL identity aligns",ISNUMBER(F945),ISNUMBER(H945),G945&gt;0,I945&gt;0,SUM(V945:W945)&gt;0),(F945*V945+((H945-1)/4*10)*W945)/SUM(V945:W945),"")</x:f>
      </x:c>
      <x:c r="K945" s="12" t="str">
        <x:f>IF(ISNUMBER(J945),(X945*J945+'Method'!$B$10*'Method'!$B$11)/(X945+'Method'!$B$10),"")</x:f>
      </x:c>
      <x:c r="L945" s="10" t="str">
        <x:f>IF(ISNUMBER(J945),COUNTIFS($J$7:$J$1929,"&gt;"&amp;J945)+1,"")</x:f>
      </x:c>
      <x:c r="M945" s="9" t="str">
        <x:v>Review required</x:v>
      </x:c>
      <x:c r="N945" s="9" t="str">
        <x:v>Fragrantica URL assigned to more than one Parfumo product; Concentration not explicit on both saved identities</x:v>
      </x:c>
      <x:c r="O945" s="9" t="str">
        <x:v>https://www.parfumo.com/Perfumes/Rabanne/1-million-elixir</x:v>
      </x:c>
      <x:c r="P945" s="9" t="str">
        <x:v>https://www.fragrantica.com/perfume/Rabanne/1-Million-Elixir-71708.html</x:v>
      </x:c>
      <x:c r="Q945" s="9" t="str">
        <x:v>https://media.parfumo.com/perfumes/59/5971ef-1-million-elixir-rabanne_1200.jpg?width=720&amp;aspect_ratio=1:1</x:v>
      </x:c>
      <x:c r="R945" s="9" t="str">
        <x:v>https://fimgs.net/mdimg/perfume-thumbs/375x500.71708.jpg</x:v>
      </x:c>
      <x:c r="S945" s="9" t="str">
        <x:v>1 Million Elixir</x:v>
      </x:c>
      <x:c r="T945" s="11" t="str">
        <x:v>2022</x:v>
      </x:c>
      <x:c r="U945" s="10" t="n">
        <x:v>1884</x:v>
      </x:c>
      <x:c r="V945" s="14" t="n">
        <x:f>IF(AND(ISNUMBER(G945),G945&gt;0),LOG10(G945)*'Method'!$B$8,"")</x:f>
        <x:v>3.362507109458076</x:v>
      </x:c>
      <x:c r="W945" s="14" t="n">
        <x:f>IF(AND(ISNUMBER(I945),I945&gt;0),LOG10(I945)*'Method'!$B$9,"")</x:f>
        <x:v>3.015088000674368</x:v>
      </x:c>
      <x:c r="X945" s="10" t="str">
        <x:f>IF(ISNUMBER(J945),SUM(G945,I945),"")</x:f>
      </x:c>
      <x:c r="Y945" s="10" t="str">
        <x:f>IF(ISNUMBER(K945),COUNTIFS($K$7:$K$1929,"&gt;"&amp;K945)+1,"")</x:f>
      </x:c>
      <x:c r="Z945" s="9" t="str"/>
      <x:c r="AA945" s="15" t="n">
        <x:v>46108</x:v>
      </x:c>
      <x:c r="AB945" s="9" t="str">
        <x:v>Unknown</x:v>
      </x:c>
    </x:row>
    <x:row r="946" ht="50" customHeight="1">
      <x:c r="A946" s="10" t="n">
        <x:f>IF(ISNUMBER(F946),RANK(F946,$F$7:$F$1929,0),"")</x:f>
        <x:v>899</x:v>
      </x:c>
      <x:c r="B946" s="9" t="str">
        <x:v>Maison Francis Kurkdjian</x:v>
      </x:c>
      <x:c r="C946" s="9" t="str">
        <x:v>Aqua Media Cologne Forte</x:v>
      </x:c>
      <x:c r="D946" s="9" t="str">
        <x:v>Eau de Cologne</x:v>
      </x:c>
      <x:c r="E946" s="11" t="n">
        <x:v>2023</x:v>
      </x:c>
      <x:c r="F946" s="13" t="n">
        <x:v>7.8</x:v>
      </x:c>
      <x:c r="G946" s="10" t="n">
        <x:v>634</x:v>
      </x:c>
      <x:c r="H946" s="12" t="n">
        <x:v>3.91</x:v>
      </x:c>
      <x:c r="I946" s="10" t="n">
        <x:v>1785</x:v>
      </x:c>
      <x:c r="J946" s="12" t="n">
        <x:f>IF(AND(M946="URL identity aligns",ISNUMBER(F946),ISNUMBER(H946),G946&gt;0,I946&gt;0,SUM(V946:W946)&gt;0),(F946*V946+((H946-1)/4*10)*W946)/SUM(V946:W946),"")</x:f>
        <x:v>7.5710043927338395</x:v>
      </x:c>
      <x:c r="K946" s="12" t="n">
        <x:f>IF(ISNUMBER(J946),(X946*J946+'Method'!$B$10*'Method'!$B$11)/(X946+'Method'!$B$10),"")</x:f>
        <x:v>7.725166071243787</x:v>
      </x:c>
      <x:c r="L946" s="10" t="n">
        <x:f>IF(ISNUMBER(J946),COUNTIFS($J$7:$J$1929,"&gt;"&amp;J946)+1,"")</x:f>
        <x:v>126</x:v>
      </x:c>
      <x:c r="M946" s="9" t="str">
        <x:v>URL identity aligns</x:v>
      </x:c>
      <x:c r="N946" s="9" t="str">
        <x:v>Brand, name tokens and concentration agree in saved URLs</x:v>
      </x:c>
      <x:c r="O946" s="9" t="str">
        <x:v>https://www.parfumo.com/Perfumes/Maison_Francis_Kurkdjian/aqua-media-cologne-forte</x:v>
      </x:c>
      <x:c r="P946" s="9" t="str">
        <x:v>https://www.fragrantica.com/perfume/Maison-Francis-Kurkdjian/Aqua-Media-Cologne-Forte-82030.html</x:v>
      </x:c>
      <x:c r="Q946" s="9" t="str">
        <x:v>https://media.parfumo.com/perfumes/9a/9a81e0-aqua-media-cologne-forte-maison-francis-kurkdjian_1200.jpg?width=720&amp;aspect_ratio=1:1</x:v>
      </x:c>
      <x:c r="R946" s="9" t="str">
        <x:v>https://fimgs.net/mdimg/perfume-thumbs/375x500.82030.jpg</x:v>
      </x:c>
      <x:c r="S946" s="9" t="str">
        <x:v>Aqua Media Cologne Forte</x:v>
      </x:c>
      <x:c r="T946" s="11" t="str">
        <x:v>2023</x:v>
      </x:c>
      <x:c r="U946" s="10" t="n">
        <x:v>988</x:v>
      </x:c>
      <x:c r="V946" s="14" t="n">
        <x:f>IF(AND(ISNUMBER(G946),G946&gt;0),LOG10(G946)*'Method'!$B$8,"")</x:f>
        <x:v>3.362507109458076</x:v>
      </x:c>
      <x:c r="W946" s="14" t="n">
        <x:f>IF(AND(ISNUMBER(I946),I946&gt;0),LOG10(I946)*'Method'!$B$9,"")</x:f>
        <x:v>2.601310576358568</x:v>
      </x:c>
      <x:c r="X946" s="10" t="n">
        <x:f>IF(ISNUMBER(J946),SUM(G946,I946),"")</x:f>
        <x:v>2419</x:v>
      </x:c>
      <x:c r="Y946" s="10" t="n">
        <x:f>IF(ISNUMBER(K946),COUNTIFS($K$7:$K$1929,"&gt;"&amp;K946)+1,"")</x:f>
        <x:v>133</x:v>
      </x:c>
      <x:c r="Z946" s="9" t="str"/>
      <x:c r="AA946" s="15" t="n">
        <x:v>46108</x:v>
      </x:c>
      <x:c r="AB946" s="9" t="str">
        <x:v>Unknown</x:v>
      </x:c>
    </x:row>
    <x:row r="947" ht="50" customHeight="1">
      <x:c r="A947" s="10" t="n">
        <x:f>IF(ISNUMBER(F947),RANK(F947,$F$7:$F$1929,0),"")</x:f>
        <x:v>899</x:v>
      </x:c>
      <x:c r="B947" s="9" t="str">
        <x:v>Editions de Parfums Frédéric Malle</x:v>
      </x:c>
      <x:c r="C947" s="9" t="str">
        <x:v>En Passant</x:v>
      </x:c>
      <x:c r="D947" s="9" t="str">
        <x:v>Parfum</x:v>
      </x:c>
      <x:c r="E947" s="11" t="n">
        <x:v>2000</x:v>
      </x:c>
      <x:c r="F947" s="13" t="n">
        <x:v>7.8</x:v>
      </x:c>
      <x:c r="G947" s="10" t="n">
        <x:v>632</x:v>
      </x:c>
      <x:c r="H947" s="12" t="n">
        <x:v>4.17</x:v>
      </x:c>
      <x:c r="I947" s="10" t="n">
        <x:v>4111</x:v>
      </x:c>
      <x:c r="J947" s="12" t="str">
        <x:f>IF(AND(M947="URL identity aligns",ISNUMBER(F947),ISNUMBER(H947),G947&gt;0,I947&gt;0,SUM(V947:W947)&gt;0),(F947*V947+((H947-1)/4*10)*W947)/SUM(V947:W947),"")</x:f>
      </x:c>
      <x:c r="K947" s="12" t="str">
        <x:f>IF(ISNUMBER(J947),(X947*J947+'Method'!$B$10*'Method'!$B$11)/(X947+'Method'!$B$10),"")</x:f>
      </x:c>
      <x:c r="L947" s="10" t="str">
        <x:f>IF(ISNUMBER(J947),COUNTIFS($J$7:$J$1929,"&gt;"&amp;J947)+1,"")</x:f>
      </x:c>
      <x:c r="M947" s="9" t="str">
        <x:v>Review required</x:v>
      </x:c>
      <x:c r="N947" s="9" t="str">
        <x:v>Brand differs between product URLs; Export brand differs from Parfumo URL; Concentration not explicit on both saved identities</x:v>
      </x:c>
      <x:c r="O947" s="9" t="str">
        <x:v>https://www.parfumo.com/Perfumes/Editions_de_Parfum_Frederic_Malle/En_Passant</x:v>
      </x:c>
      <x:c r="P947" s="9" t="str">
        <x:v>https://www.fragrantica.com/perfume/Frederic-Malle/En-Passant-2793.html</x:v>
      </x:c>
      <x:c r="Q947" s="9" t="str">
        <x:v>https://media.parfumo.com/perfumes/82/8226f1-en-passant-editions-de-parfums-frederic-malle_1200.jpg?width=720&amp;aspect_ratio=1:1</x:v>
      </x:c>
      <x:c r="R947" s="9" t="str">
        <x:v>https://fimgs.net/mdimg/perfume-thumbs/375x500.2793.jpg?t=1772749483</x:v>
      </x:c>
      <x:c r="S947" s="9" t="str">
        <x:v>En Passant</x:v>
      </x:c>
      <x:c r="T947" s="11" t="str">
        <x:v>2000</x:v>
      </x:c>
      <x:c r="U947" s="10" t="n">
        <x:v>532</x:v>
      </x:c>
      <x:c r="V947" s="14" t="n">
        <x:f>IF(AND(ISNUMBER(G947),G947&gt;0),LOG10(G947)*'Method'!$B$8,"")</x:f>
        <x:v>3.3608604939388558</x:v>
      </x:c>
      <x:c r="W947" s="14" t="n">
        <x:f>IF(AND(ISNUMBER(I947),I947&gt;0),LOG10(I947)*'Method'!$B$9,"")</x:f>
        <x:v>2.8911579814242803</x:v>
      </x:c>
      <x:c r="X947" s="10" t="str">
        <x:f>IF(ISNUMBER(J947),SUM(G947,I947),"")</x:f>
      </x:c>
      <x:c r="Y947" s="10" t="str">
        <x:f>IF(ISNUMBER(K947),COUNTIFS($K$7:$K$1929,"&gt;"&amp;K947)+1,"")</x:f>
      </x:c>
      <x:c r="Z947" s="9" t="str"/>
      <x:c r="AA947" s="15" t="n">
        <x:v>46108</x:v>
      </x:c>
      <x:c r="AB947" s="9" t="str">
        <x:v>Unknown</x:v>
      </x:c>
    </x:row>
    <x:row r="948" ht="50" customHeight="1">
      <x:c r="A948" s="10" t="n">
        <x:f>IF(ISNUMBER(F948),RANK(F948,$F$7:$F$1929,0),"")</x:f>
        <x:v>899</x:v>
      </x:c>
      <x:c r="B948" s="9" t="str">
        <x:v>Comme des Garçons</x:v>
      </x:c>
      <x:c r="C948" s="9" t="str">
        <x:v>Floriental</x:v>
      </x:c>
      <x:c r="D948" s="9" t="str">
        <x:v>Not recorded</x:v>
      </x:c>
      <x:c r="E948" s="11" t="n">
        <x:v>2015</x:v>
      </x:c>
      <x:c r="F948" s="13" t="n">
        <x:v>7.8</x:v>
      </x:c>
      <x:c r="G948" s="10" t="n">
        <x:v>631</x:v>
      </x:c>
      <x:c r="H948" s="12" t="n">
        <x:v>4.11</x:v>
      </x:c>
      <x:c r="I948" s="10" t="n">
        <x:v>2031</x:v>
      </x:c>
      <x:c r="J948" s="12" t="str">
        <x:f>IF(AND(M948="URL identity aligns",ISNUMBER(F948),ISNUMBER(H948),G948&gt;0,I948&gt;0,SUM(V948:W948)&gt;0),(F948*V948+((H948-1)/4*10)*W948)/SUM(V948:W948),"")</x:f>
      </x:c>
      <x:c r="K948" s="12" t="str">
        <x:f>IF(ISNUMBER(J948),(X948*J948+'Method'!$B$10*'Method'!$B$11)/(X948+'Method'!$B$10),"")</x:f>
      </x:c>
      <x:c r="L948" s="10" t="str">
        <x:f>IF(ISNUMBER(J948),COUNTIFS($J$7:$J$1929,"&gt;"&amp;J948)+1,"")</x:f>
      </x:c>
      <x:c r="M948" s="9" t="str">
        <x:v>Review required</x:v>
      </x:c>
      <x:c r="N948" s="9" t="str">
        <x:v>Concentration not explicit on both saved identities</x:v>
      </x:c>
      <x:c r="O948" s="9" t="str">
        <x:v>https://www.parfumo.com/Perfumes/Comme_des_Garons/Floriental</x:v>
      </x:c>
      <x:c r="P948" s="9" t="str">
        <x:v>https://www.fragrantica.com/perfume/Comme-des-Garcons/Floriental-31541.html</x:v>
      </x:c>
      <x:c r="Q948" s="9" t="str">
        <x:v>https://media.parfumo.com/perfumes/34/34555d-floriental-comme-des-garcons_1200.jpg?width=720&amp;aspect_ratio=1:1</x:v>
      </x:c>
      <x:c r="R948" s="9" t="str">
        <x:v>https://fimgs.net/mdimg/perfume-thumbs/375x500.31541.jpg</x:v>
      </x:c>
      <x:c r="S948" s="9" t="str">
        <x:v>Floriental</x:v>
      </x:c>
      <x:c r="T948" s="11" t="str">
        <x:v>2015</x:v>
      </x:c>
      <x:c r="U948" s="10" t="n">
        <x:v>1359</x:v>
      </x:c>
      <x:c r="V948" s="14" t="n">
        <x:f>IF(AND(ISNUMBER(G948),G948&gt;0),LOG10(G948)*'Method'!$B$8,"")</x:f>
        <x:v>3.3600352310929558</x:v>
      </x:c>
      <x:c r="W948" s="14" t="n">
        <x:f>IF(AND(ISNUMBER(I948),I948&gt;0),LOG10(I948)*'Method'!$B$9,"")</x:f>
        <x:v>2.646167938723848</x:v>
      </x:c>
      <x:c r="X948" s="10" t="str">
        <x:f>IF(ISNUMBER(J948),SUM(G948,I948),"")</x:f>
      </x:c>
      <x:c r="Y948" s="10" t="str">
        <x:f>IF(ISNUMBER(K948),COUNTIFS($K$7:$K$1929,"&gt;"&amp;K948)+1,"")</x:f>
      </x:c>
      <x:c r="Z948" s="9" t="str"/>
      <x:c r="AA948" s="15" t="n">
        <x:v>46108</x:v>
      </x:c>
      <x:c r="AB948" s="9" t="str">
        <x:v>Unknown</x:v>
      </x:c>
    </x:row>
    <x:row r="949" ht="50" customHeight="1">
      <x:c r="A949" s="10" t="n">
        <x:f>IF(ISNUMBER(F949),RANK(F949,$F$7:$F$1929,0),"")</x:f>
        <x:v>899</x:v>
      </x:c>
      <x:c r="B949" s="9" t="str">
        <x:v>Byredo</x:v>
      </x:c>
      <x:c r="C949" s="9" t="str">
        <x:v>La Tulipe</x:v>
      </x:c>
      <x:c r="D949" s="9" t="str">
        <x:v>Eau de Parfum</x:v>
      </x:c>
      <x:c r="E949" s="11" t="n">
        <x:v>2010</x:v>
      </x:c>
      <x:c r="F949" s="13" t="n">
        <x:v>7.8</x:v>
      </x:c>
      <x:c r="G949" s="10" t="n">
        <x:v>617</x:v>
      </x:c>
      <x:c r="H949" s="12" t="n">
        <x:v>4.07</x:v>
      </x:c>
      <x:c r="I949" s="10" t="n">
        <x:v>6153</x:v>
      </x:c>
      <x:c r="J949" s="12" t="str">
        <x:f>IF(AND(M949="URL identity aligns",ISNUMBER(F949),ISNUMBER(H949),G949&gt;0,I949&gt;0,SUM(V949:W949)&gt;0),(F949*V949+((H949-1)/4*10)*W949)/SUM(V949:W949),"")</x:f>
      </x:c>
      <x:c r="K949" s="12" t="str">
        <x:f>IF(ISNUMBER(J949),(X949*J949+'Method'!$B$10*'Method'!$B$11)/(X949+'Method'!$B$10),"")</x:f>
      </x:c>
      <x:c r="L949" s="10" t="str">
        <x:f>IF(ISNUMBER(J949),COUNTIFS($J$7:$J$1929,"&gt;"&amp;J949)+1,"")</x:f>
      </x:c>
      <x:c r="M949" s="9" t="str">
        <x:v>Review required</x:v>
      </x:c>
      <x:c r="N949" s="9" t="str">
        <x:v>Concentration not explicit on both saved identities</x:v>
      </x:c>
      <x:c r="O949" s="9" t="str">
        <x:v>https://www.parfumo.com/Perfumes/Byredo/La_Tulipe_Eau_de_Parfum</x:v>
      </x:c>
      <x:c r="P949" s="9" t="str">
        <x:v>https://www.fragrantica.com/perfume/Byredo/La-Tulipe-8441.html</x:v>
      </x:c>
      <x:c r="Q949" s="9" t="str">
        <x:v>https://media.parfumo.com/perfumes/9e/9ec070-la-tulipe-eau-de-parfum-byredo_1200.jpg?width=720&amp;aspect_ratio=1:1</x:v>
      </x:c>
      <x:c r="R949" s="9" t="str">
        <x:v>https://fimgs.net/mdimg/perfume-thumbs/375x500.8441.jpg</x:v>
      </x:c>
      <x:c r="S949" s="9" t="str">
        <x:v>La Tulipe</x:v>
      </x:c>
      <x:c r="T949" s="11" t="str">
        <x:v>2010</x:v>
      </x:c>
      <x:c r="U949" s="10" t="n">
        <x:v>336</x:v>
      </x:c>
      <x:c r="V949" s="14" t="n">
        <x:f>IF(AND(ISNUMBER(G949),G949&gt;0),LOG10(G949)*'Method'!$B$8,"")</x:f>
        <x:v>3.3483421968398877</x:v>
      </x:c>
      <x:c r="W949" s="14" t="n">
        <x:f>IF(AND(ISNUMBER(I949),I949&gt;0),LOG10(I949)*'Method'!$B$9,"")</x:f>
        <x:v>3.031269532070424</x:v>
      </x:c>
      <x:c r="X949" s="10" t="str">
        <x:f>IF(ISNUMBER(J949),SUM(G949,I949),"")</x:f>
      </x:c>
      <x:c r="Y949" s="10" t="str">
        <x:f>IF(ISNUMBER(K949),COUNTIFS($K$7:$K$1929,"&gt;"&amp;K949)+1,"")</x:f>
      </x:c>
      <x:c r="Z949" s="9" t="str"/>
      <x:c r="AA949" s="15" t="n">
        <x:v>46108</x:v>
      </x:c>
      <x:c r="AB949" s="9" t="str">
        <x:v>Unknown</x:v>
      </x:c>
    </x:row>
    <x:row r="950" ht="50" customHeight="1">
      <x:c r="A950" s="10" t="n">
        <x:f>IF(ISNUMBER(F950),RANK(F950,$F$7:$F$1929,0),"")</x:f>
        <x:v>899</x:v>
      </x:c>
      <x:c r="B950" s="9" t="str">
        <x:v>Comme des Garçons</x:v>
      </x:c>
      <x:c r="C950" s="9" t="str">
        <x:v>2 Man</x:v>
      </x:c>
      <x:c r="D950" s="9" t="str">
        <x:v>Not recorded</x:v>
      </x:c>
      <x:c r="E950" s="11" t="n">
        <x:v>2004</x:v>
      </x:c>
      <x:c r="F950" s="13" t="n">
        <x:v>7.8</x:v>
      </x:c>
      <x:c r="G950" s="10" t="n">
        <x:v>616</x:v>
      </x:c>
      <x:c r="H950" s="12" t="n">
        <x:v>4.24</x:v>
      </x:c>
      <x:c r="I950" s="10" t="n">
        <x:v>3007</x:v>
      </x:c>
      <x:c r="J950" s="12" t="str">
        <x:f>IF(AND(M950="URL identity aligns",ISNUMBER(F950),ISNUMBER(H950),G950&gt;0,I950&gt;0,SUM(V950:W950)&gt;0),(F950*V950+((H950-1)/4*10)*W950)/SUM(V950:W950),"")</x:f>
      </x:c>
      <x:c r="K950" s="12" t="str">
        <x:f>IF(ISNUMBER(J950),(X950*J950+'Method'!$B$10*'Method'!$B$11)/(X950+'Method'!$B$10),"")</x:f>
      </x:c>
      <x:c r="L950" s="10" t="str">
        <x:f>IF(ISNUMBER(J950),COUNTIFS($J$7:$J$1929,"&gt;"&amp;J950)+1,"")</x:f>
      </x:c>
      <x:c r="M950" s="9" t="str">
        <x:v>Review required</x:v>
      </x:c>
      <x:c r="N950" s="9" t="str">
        <x:v>Concentration not explicit on both saved identities</x:v>
      </x:c>
      <x:c r="O950" s="9" t="str">
        <x:v>https://www.parfumo.com/Perfumes/Comme_des_Garons/Comme_des_Garons_2_Man</x:v>
      </x:c>
      <x:c r="P950" s="9" t="str">
        <x:v>https://www.fragrantica.com/perfume/Comme-des-Garcons/Comme-des-Garcons-2-Man-391.html</x:v>
      </x:c>
      <x:c r="Q950" s="9" t="str">
        <x:v>https://media.parfumo.com/perfumes/e5/e5b820-comme-des-garcons-2-man-comme-des-garcons_1200.jpg?width=720&amp;aspect_ratio=1:1</x:v>
      </x:c>
      <x:c r="R950" s="9" t="str">
        <x:v>https://fimgs.net/mdimg/perfume-thumbs/375x500.391.jpg</x:v>
      </x:c>
      <x:c r="S950" s="9" t="str">
        <x:v>2 Man</x:v>
      </x:c>
      <x:c r="T950" s="11" t="str">
        <x:v>2004</x:v>
      </x:c>
      <x:c r="U950" s="10" t="n">
        <x:v>64</x:v>
      </x:c>
      <x:c r="V950" s="14" t="n">
        <x:f>IF(AND(ISNUMBER(G950),G950&gt;0),LOG10(G950)*'Method'!$B$8,"")</x:f>
        <x:v>3.347496854597316</x:v>
      </x:c>
      <x:c r="W950" s="14" t="n">
        <x:f>IF(AND(ISNUMBER(I950),I950&gt;0),LOG10(I950)*'Method'!$B$9,"")</x:f>
        <x:v>2.7825067424804164</x:v>
      </x:c>
      <x:c r="X950" s="10" t="str">
        <x:f>IF(ISNUMBER(J950),SUM(G950,I950),"")</x:f>
      </x:c>
      <x:c r="Y950" s="10" t="str">
        <x:f>IF(ISNUMBER(K950),COUNTIFS($K$7:$K$1929,"&gt;"&amp;K950)+1,"")</x:f>
      </x:c>
      <x:c r="Z950" s="9" t="str"/>
      <x:c r="AA950" s="15" t="n">
        <x:v>46108</x:v>
      </x:c>
      <x:c r="AB950" s="9" t="str">
        <x:v>Unknown</x:v>
      </x:c>
    </x:row>
    <x:row r="951" ht="50" customHeight="1">
      <x:c r="A951" s="10" t="n">
        <x:f>IF(ISNUMBER(F951),RANK(F951,$F$7:$F$1929,0),"")</x:f>
        <x:v>899</x:v>
      </x:c>
      <x:c r="B951" s="9" t="str">
        <x:v>Prada</x:v>
      </x:c>
      <x:c r="C951" s="9" t="str">
        <x:v>Infusion d'Homme</x:v>
      </x:c>
      <x:c r="D951" s="9" t="str">
        <x:v>Eau de Toilette</x:v>
      </x:c>
      <x:c r="E951" s="11" t="n">
        <x:v>2008</x:v>
      </x:c>
      <x:c r="F951" s="13" t="n">
        <x:v>7.8</x:v>
      </x:c>
      <x:c r="G951" s="10" t="n">
        <x:v>610</x:v>
      </x:c>
      <x:c r="H951" s="12" t="n">
        <x:v>4.25</x:v>
      </x:c>
      <x:c r="I951" s="10" t="n">
        <x:v>2612</x:v>
      </x:c>
      <x:c r="J951" s="12" t="str">
        <x:f>IF(AND(M951="URL identity aligns",ISNUMBER(F951),ISNUMBER(H951),G951&gt;0,I951&gt;0,SUM(V951:W951)&gt;0),(F951*V951+((H951-1)/4*10)*W951)/SUM(V951:W951),"")</x:f>
      </x:c>
      <x:c r="K951" s="12" t="str">
        <x:f>IF(ISNUMBER(J951),(X951*J951+'Method'!$B$10*'Method'!$B$11)/(X951+'Method'!$B$10),"")</x:f>
      </x:c>
      <x:c r="L951" s="10" t="str">
        <x:f>IF(ISNUMBER(J951),COUNTIFS($J$7:$J$1929,"&gt;"&amp;J951)+1,"")</x:f>
      </x:c>
      <x:c r="M951" s="9" t="str">
        <x:v>Review required</x:v>
      </x:c>
      <x:c r="N951" s="9" t="str">
        <x:v>Concentration not explicit on both saved identities</x:v>
      </x:c>
      <x:c r="O951" s="9" t="str">
        <x:v>https://www.parfumo.com/Perfumes/Prada/Infusion_d_Homme_Eau_de_Toilette</x:v>
      </x:c>
      <x:c r="P951" s="9" t="str">
        <x:v>https://www.fragrantica.com/perfume/Prada/Infusion-d-Homme-3794.html</x:v>
      </x:c>
      <x:c r="Q951" s="9" t="str">
        <x:v>https://media.parfumo.com/perfumes/87/8768b4-infusion-d-homme-eau-de-toilette-prada_1200.jpg?width=720&amp;aspect_ratio=1:1</x:v>
      </x:c>
      <x:c r="R951" s="9" t="str">
        <x:v>https://fimgs.net/mdimg/perfume-thumbs/375x500.3794.jpg</x:v>
      </x:c>
      <x:c r="S951" s="9" t="str">
        <x:v>Infusion d'Homme</x:v>
      </x:c>
      <x:c r="T951" s="11" t="str">
        <x:v>2008</x:v>
      </x:c>
      <x:c r="U951" s="10" t="n">
        <x:v>1704</x:v>
      </x:c>
      <x:c r="V951" s="14" t="n">
        <x:f>IF(AND(ISNUMBER(G951),G951&gt;0),LOG10(G951)*'Method'!$B$8,"")</x:f>
        <x:v>3.342395802012924</x:v>
      </x:c>
      <x:c r="W951" s="14" t="n">
        <x:f>IF(AND(ISNUMBER(I951),I951&gt;0),LOG10(I951)*'Method'!$B$9,"")</x:f>
        <x:v>2.733578538082432</x:v>
      </x:c>
      <x:c r="X951" s="10" t="str">
        <x:f>IF(ISNUMBER(J951),SUM(G951,I951),"")</x:f>
      </x:c>
      <x:c r="Y951" s="10" t="str">
        <x:f>IF(ISNUMBER(K951),COUNTIFS($K$7:$K$1929,"&gt;"&amp;K951)+1,"")</x:f>
      </x:c>
      <x:c r="Z951" s="9" t="str"/>
      <x:c r="AA951" s="15" t="n">
        <x:v>46108</x:v>
      </x:c>
      <x:c r="AB951" s="9" t="str">
        <x:v>Unknown</x:v>
      </x:c>
    </x:row>
    <x:row r="952" ht="50" customHeight="1">
      <x:c r="A952" s="10" t="n">
        <x:f>IF(ISNUMBER(F952),RANK(F952,$F$7:$F$1929,0),"")</x:f>
        <x:v>899</x:v>
      </x:c>
      <x:c r="B952" s="9" t="str">
        <x:v>Nasomatto</x:v>
      </x:c>
      <x:c r="C952" s="9" t="str">
        <x:v>Silver Musk</x:v>
      </x:c>
      <x:c r="D952" s="9" t="str">
        <x:v>Extrait de Parfum</x:v>
      </x:c>
      <x:c r="E952" s="11" t="n">
        <x:v>2007</x:v>
      </x:c>
      <x:c r="F952" s="13" t="n">
        <x:v>7.8</x:v>
      </x:c>
      <x:c r="G952" s="10" t="n">
        <x:v>610</x:v>
      </x:c>
      <x:c r="H952" s="12" t="n">
        <x:v>4.03</x:v>
      </x:c>
      <x:c r="I952" s="10" t="n">
        <x:v>1844</x:v>
      </x:c>
      <x:c r="J952" s="12" t="str">
        <x:f>IF(AND(M952="URL identity aligns",ISNUMBER(F952),ISNUMBER(H952),G952&gt;0,I952&gt;0,SUM(V952:W952)&gt;0),(F952*V952+((H952-1)/4*10)*W952)/SUM(V952:W952),"")</x:f>
      </x:c>
      <x:c r="K952" s="12" t="str">
        <x:f>IF(ISNUMBER(J952),(X952*J952+'Method'!$B$10*'Method'!$B$11)/(X952+'Method'!$B$10),"")</x:f>
      </x:c>
      <x:c r="L952" s="10" t="str">
        <x:f>IF(ISNUMBER(J952),COUNTIFS($J$7:$J$1929,"&gt;"&amp;J952)+1,"")</x:f>
      </x:c>
      <x:c r="M952" s="9" t="str">
        <x:v>Review required</x:v>
      </x:c>
      <x:c r="N952" s="9" t="str">
        <x:v>Concentration not explicit on both saved identities</x:v>
      </x:c>
      <x:c r="O952" s="9" t="str">
        <x:v>https://www.parfumo.com/Perfumes/Nasomatto/Silver_Musk</x:v>
      </x:c>
      <x:c r="P952" s="9" t="str">
        <x:v>https://www.fragrantica.com/perfume/Nasomatto/Silver-Musk-4295.html</x:v>
      </x:c>
      <x:c r="Q952" s="9" t="str">
        <x:v>https://media.parfumo.com/perfumes/37/3771e6-silver-musk-extrait-de-parfum-nasomatto_1200.jpg?width=720&amp;aspect_ratio=1:1</x:v>
      </x:c>
      <x:c r="R952" s="9" t="str">
        <x:v>https://fimgs.net/mdimg/perfume-thumbs/375x500.4295.jpg</x:v>
      </x:c>
      <x:c r="S952" s="9" t="str">
        <x:v>Silver Musk</x:v>
      </x:c>
      <x:c r="T952" s="11" t="str">
        <x:v>2007</x:v>
      </x:c>
      <x:c r="U952" s="10" t="n">
        <x:v>1626</x:v>
      </x:c>
      <x:c r="V952" s="14" t="n">
        <x:f>IF(AND(ISNUMBER(G952),G952&gt;0),LOG10(G952)*'Method'!$B$8,"")</x:f>
        <x:v>3.342395802012924</x:v>
      </x:c>
      <x:c r="W952" s="14" t="n">
        <x:f>IF(AND(ISNUMBER(I952),I952&gt;0),LOG10(I952)*'Method'!$B$9,"")</x:f>
        <x:v>2.6126087333740884</x:v>
      </x:c>
      <x:c r="X952" s="10" t="str">
        <x:f>IF(ISNUMBER(J952),SUM(G952,I952),"")</x:f>
      </x:c>
      <x:c r="Y952" s="10" t="str">
        <x:f>IF(ISNUMBER(K952),COUNTIFS($K$7:$K$1929,"&gt;"&amp;K952)+1,"")</x:f>
      </x:c>
      <x:c r="Z952" s="9" t="str"/>
      <x:c r="AA952" s="15" t="n">
        <x:v>46108</x:v>
      </x:c>
      <x:c r="AB952" s="9" t="str">
        <x:v>Unknown</x:v>
      </x:c>
    </x:row>
    <x:row r="953" ht="50" customHeight="1">
      <x:c r="A953" s="10" t="n">
        <x:f>IF(ISNUMBER(F953),RANK(F953,$F$7:$F$1929,0),"")</x:f>
        <x:v>899</x:v>
      </x:c>
      <x:c r="B953" s="9" t="str">
        <x:v>Acqua di Parma</x:v>
      </x:c>
      <x:c r="C953" s="9" t="str">
        <x:v>Colonia Oud Colonia Intensa Oud Acqua di Parma  Eau de Cologne Concentrée</x:v>
      </x:c>
      <x:c r="D953" s="9" t="str">
        <x:v>Eau de Cologne Concentrée</x:v>
      </x:c>
      <x:c r="E953" s="11" t="n">
        <x:v>2012</x:v>
      </x:c>
      <x:c r="F953" s="13" t="n">
        <x:v>7.8</x:v>
      </x:c>
      <x:c r="G953" s="10" t="n">
        <x:v>602</x:v>
      </x:c>
      <x:c r="H953" s="12" t="n">
        <x:v>4.34</x:v>
      </x:c>
      <x:c r="I953" s="10" t="n">
        <x:v>1011</x:v>
      </x:c>
      <x:c r="J953" s="12" t="str">
        <x:f>IF(AND(M953="URL identity aligns",ISNUMBER(F953),ISNUMBER(H953),G953&gt;0,I953&gt;0,SUM(V953:W953)&gt;0),(F953*V953+((H953-1)/4*10)*W953)/SUM(V953:W953),"")</x:f>
      </x:c>
      <x:c r="K953" s="12" t="str">
        <x:f>IF(ISNUMBER(J953),(X953*J953+'Method'!$B$10*'Method'!$B$11)/(X953+'Method'!$B$10),"")</x:f>
      </x:c>
      <x:c r="L953" s="10" t="str">
        <x:f>IF(ISNUMBER(J953),COUNTIFS($J$7:$J$1929,"&gt;"&amp;J953)+1,"")</x:f>
      </x:c>
      <x:c r="M953" s="9" t="str">
        <x:v>Review required</x:v>
      </x:c>
      <x:c r="N953" s="9" t="str">
        <x:v>Product, variant, gender or year terms differ between URLs</x:v>
      </x:c>
      <x:c r="O953" s="9" t="str">
        <x:v>https://www.parfumo.com/Perfumes/Acqua_di_Parma/Colonia_Oud_Colonia_Intensa_Oud</x:v>
      </x:c>
      <x:c r="P953" s="9" t="str">
        <x:v>https://www.fragrantica.com/perfume/Acqua-di-Parma/Colonia-Intensa-Oud-Eau-de-Cologne-Concentree-15519.html</x:v>
      </x:c>
      <x:c r="Q953" s="9" t="str">
        <x:v>https://media.parfumo.com/perfumes/61/610b71-colonia-oud-colonia-intensa-oud-eau-de-cologne-concentree-acqua-di-parma_1200.jpg?width=720&amp;aspect_ratio=1:1</x:v>
      </x:c>
      <x:c r="R953" s="9" t="str">
        <x:v>https://fimgs.net/mdimg/perfume-thumbs/375x500.15519.jpg</x:v>
      </x:c>
      <x:c r="S953" s="9" t="str">
        <x:v>Colonia Oud Colonia Intensa Oud Acqua di Parma  Eau de Cologne Concentrée</x:v>
      </x:c>
      <x:c r="T953" s="11" t="str">
        <x:v>2012</x:v>
      </x:c>
      <x:c r="U953" s="10" t="n">
        <x:v>1482</x:v>
      </x:c>
      <x:c r="V953" s="14" t="n">
        <x:f>IF(AND(ISNUMBER(G953),G953&gt;0),LOG10(G953)*'Method'!$B$8,"")</x:f>
        <x:v>3.3355157895093837</x:v>
      </x:c>
      <x:c r="W953" s="14" t="n">
        <x:f>IF(AND(ISNUMBER(I953),I953&gt;0),LOG10(I953)*'Method'!$B$9,"")</x:f>
        <x:v>2.4038009244728</x:v>
      </x:c>
      <x:c r="X953" s="10" t="str">
        <x:f>IF(ISNUMBER(J953),SUM(G953,I953),"")</x:f>
      </x:c>
      <x:c r="Y953" s="10" t="str">
        <x:f>IF(ISNUMBER(K953),COUNTIFS($K$7:$K$1929,"&gt;"&amp;K953)+1,"")</x:f>
      </x:c>
      <x:c r="Z953" s="9" t="str"/>
      <x:c r="AA953" s="15" t="n">
        <x:v>46108</x:v>
      </x:c>
      <x:c r="AB953" s="9" t="str">
        <x:v>Unknown</x:v>
      </x:c>
    </x:row>
    <x:row r="954" ht="50" customHeight="1">
      <x:c r="A954" s="10" t="n">
        <x:f>IF(ISNUMBER(F954),RANK(F954,$F$7:$F$1929,0),"")</x:f>
        <x:v>899</x:v>
      </x:c>
      <x:c r="B954" s="9" t="str">
        <x:v>Jean Paul Gaultier</x:v>
      </x:c>
      <x:c r="C954" s="9" t="str">
        <x:v>Le Mâle Elixir Absolu</x:v>
      </x:c>
      <x:c r="D954" s="9" t="str">
        <x:v>Elixir</x:v>
      </x:c>
      <x:c r="E954" s="11" t="n">
        <x:v>2025</x:v>
      </x:c>
      <x:c r="F954" s="13" t="n">
        <x:v>7.8</x:v>
      </x:c>
      <x:c r="G954" s="10" t="n">
        <x:v>601</x:v>
      </x:c>
      <x:c r="H954" s="12" t="n">
        <x:v>4.15</x:v>
      </x:c>
      <x:c r="I954" s="10" t="n">
        <x:v>2756</x:v>
      </x:c>
      <x:c r="J954" s="12" t="str">
        <x:f>IF(AND(M954="URL identity aligns",ISNUMBER(F954),ISNUMBER(H954),G954&gt;0,I954&gt;0,SUM(V954:W954)&gt;0),(F954*V954+((H954-1)/4*10)*W954)/SUM(V954:W954),"")</x:f>
      </x:c>
      <x:c r="K954" s="12" t="str">
        <x:f>IF(ISNUMBER(J954),(X954*J954+'Method'!$B$10*'Method'!$B$11)/(X954+'Method'!$B$10),"")</x:f>
      </x:c>
      <x:c r="L954" s="10" t="str">
        <x:f>IF(ISNUMBER(J954),COUNTIFS($J$7:$J$1929,"&gt;"&amp;J954)+1,"")</x:f>
      </x:c>
      <x:c r="M954" s="9" t="str">
        <x:v>Review required</x:v>
      </x:c>
      <x:c r="N954" s="9" t="str">
        <x:v>Concentration not explicit on both saved identities</x:v>
      </x:c>
      <x:c r="O954" s="9" t="str">
        <x:v>https://www.parfumo.com/Perfumes/Jean_Paul_Gaultier/le-male-elixir-absolu</x:v>
      </x:c>
      <x:c r="P954" s="9" t="str">
        <x:v>https://www.fragrantica.com/perfume/Jean-Paul-Gaultier/Le-Male-Elixir-Absolu-101529.html</x:v>
      </x:c>
      <x:c r="Q954" s="9" t="str">
        <x:v>https://media.parfumo.com/perfumes/c1/c102ae-le-male-elixir-absolu-jean-paul-gaultier_1200.jpg?width=720&amp;aspect_ratio=1:1</x:v>
      </x:c>
      <x:c r="R954" s="9" t="str">
        <x:v>https://fimgs.net/mdimg/perfume-thumbs/375x500.101529.jpg</x:v>
      </x:c>
      <x:c r="S954" s="9" t="str">
        <x:v>Le Mâle Elixir Absolu</x:v>
      </x:c>
      <x:c r="T954" s="11" t="str">
        <x:v>2025</x:v>
      </x:c>
      <x:c r="U954" s="10" t="n">
        <x:v>1110</x:v>
      </x:c>
      <x:c r="V954" s="14" t="n">
        <x:f>IF(AND(ISNUMBER(G954),G954&gt;0),LOG10(G954)*'Method'!$B$8,"")</x:f>
        <x:v>3.334649366403288</x:v>
      </x:c>
      <x:c r="W954" s="14" t="n">
        <x:f>IF(AND(ISNUMBER(I954),I954&gt;0),LOG10(I954)*'Method'!$B$9,"")</x:f>
        <x:v>2.752223370588472</x:v>
      </x:c>
      <x:c r="X954" s="10" t="str">
        <x:f>IF(ISNUMBER(J954),SUM(G954,I954),"")</x:f>
      </x:c>
      <x:c r="Y954" s="10" t="str">
        <x:f>IF(ISNUMBER(K954),COUNTIFS($K$7:$K$1929,"&gt;"&amp;K954)+1,"")</x:f>
      </x:c>
      <x:c r="Z954" s="9" t="str"/>
      <x:c r="AA954" s="15" t="n">
        <x:v>46108</x:v>
      </x:c>
      <x:c r="AB954" s="9" t="str">
        <x:v>Unknown</x:v>
      </x:c>
    </x:row>
    <x:row r="955" ht="50" customHeight="1">
      <x:c r="A955" s="10" t="n">
        <x:f>IF(ISNUMBER(F955),RANK(F955,$F$7:$F$1929,0),"")</x:f>
        <x:v>899</x:v>
      </x:c>
      <x:c r="B955" s="9" t="str">
        <x:v>Byredo</x:v>
      </x:c>
      <x:c r="C955" s="9" t="str">
        <x:v>Rose of No Man's Land</x:v>
      </x:c>
      <x:c r="D955" s="9" t="str">
        <x:v>Eau de Parfum</x:v>
      </x:c>
      <x:c r="E955" s="11" t="n">
        <x:v>2015</x:v>
      </x:c>
      <x:c r="F955" s="13" t="n">
        <x:v>7.8</x:v>
      </x:c>
      <x:c r="G955" s="10" t="n">
        <x:v>601</x:v>
      </x:c>
      <x:c r="H955" s="12" t="n">
        <x:v>4.01</x:v>
      </x:c>
      <x:c r="I955" s="10" t="n">
        <x:v>4509</x:v>
      </x:c>
      <x:c r="J955" s="12" t="str">
        <x:f>IF(AND(M955="URL identity aligns",ISNUMBER(F955),ISNUMBER(H955),G955&gt;0,I955&gt;0,SUM(V955:W955)&gt;0),(F955*V955+((H955-1)/4*10)*W955)/SUM(V955:W955),"")</x:f>
      </x:c>
      <x:c r="K955" s="12" t="str">
        <x:f>IF(ISNUMBER(J955),(X955*J955+'Method'!$B$10*'Method'!$B$11)/(X955+'Method'!$B$10),"")</x:f>
      </x:c>
      <x:c r="L955" s="10" t="str">
        <x:f>IF(ISNUMBER(J955),COUNTIFS($J$7:$J$1929,"&gt;"&amp;J955)+1,"")</x:f>
      </x:c>
      <x:c r="M955" s="9" t="str">
        <x:v>Review required</x:v>
      </x:c>
      <x:c r="N955" s="9" t="str">
        <x:v>Concentration not explicit on both saved identities</x:v>
      </x:c>
      <x:c r="O955" s="9" t="str">
        <x:v>https://www.parfumo.com/Perfumes/Byredo/Rose_of_No_Man_s_Land_Eau_de_Parfum</x:v>
      </x:c>
      <x:c r="P955" s="9" t="str">
        <x:v>https://www.fragrantica.com/perfume/Byredo/Rose-Of-No-Man-s-Land-31931.html</x:v>
      </x:c>
      <x:c r="Q955" s="9" t="str">
        <x:v>https://media.parfumo.com/perfumes/f1/f12880-rose-of-no-man-s-land-eau-de-parfum-byredo_1200.jpg?width=720&amp;aspect_ratio=1:1</x:v>
      </x:c>
      <x:c r="R955" s="9" t="str">
        <x:v>https://fimgs.net/mdimg/perfume-thumbs/375x500.31931.jpg</x:v>
      </x:c>
      <x:c r="S955" s="9" t="str">
        <x:v>Rose of No Man's Land</x:v>
      </x:c>
      <x:c r="T955" s="11" t="str">
        <x:v>2015</x:v>
      </x:c>
      <x:c r="U955" s="10" t="n">
        <x:v>145</x:v>
      </x:c>
      <x:c r="V955" s="14" t="n">
        <x:f>IF(AND(ISNUMBER(G955),G955&gt;0),LOG10(G955)*'Method'!$B$8,"")</x:f>
        <x:v>3.334649366403288</x:v>
      </x:c>
      <x:c r="W955" s="14" t="n">
        <x:f>IF(AND(ISNUMBER(I955),I955&gt;0),LOG10(I955)*'Method'!$B$9,"")</x:f>
        <x:v>2.923264188245256</x:v>
      </x:c>
      <x:c r="X955" s="10" t="str">
        <x:f>IF(ISNUMBER(J955),SUM(G955,I955),"")</x:f>
      </x:c>
      <x:c r="Y955" s="10" t="str">
        <x:f>IF(ISNUMBER(K955),COUNTIFS($K$7:$K$1929,"&gt;"&amp;K955)+1,"")</x:f>
      </x:c>
      <x:c r="Z955" s="9" t="str"/>
      <x:c r="AA955" s="15" t="n">
        <x:v>46108</x:v>
      </x:c>
      <x:c r="AB955" s="9" t="str">
        <x:v>Unknown</x:v>
      </x:c>
    </x:row>
    <x:row r="956" ht="50" customHeight="1">
      <x:c r="A956" s="10" t="n">
        <x:f>IF(ISNUMBER(F956),RANK(F956,$F$7:$F$1929,0),"")</x:f>
        <x:v>899</x:v>
      </x:c>
      <x:c r="B956" s="9" t="str">
        <x:v>Rasasi</x:v>
      </x:c>
      <x:c r="C956" s="9" t="str">
        <x:v>Hawas Ice</x:v>
      </x:c>
      <x:c r="D956" s="9" t="str">
        <x:v>Not recorded</x:v>
      </x:c>
      <x:c r="E956" s="11" t="n">
        <x:v>2023</x:v>
      </x:c>
      <x:c r="F956" s="13" t="n">
        <x:v>7.8</x:v>
      </x:c>
      <x:c r="G956" s="10" t="n">
        <x:v>590</x:v>
      </x:c>
      <x:c r="H956" s="12" t="n">
        <x:v>4.44</x:v>
      </x:c>
      <x:c r="I956" s="10" t="n">
        <x:v>5467</x:v>
      </x:c>
      <x:c r="J956" s="12" t="str">
        <x:f>IF(AND(M956="URL identity aligns",ISNUMBER(F956),ISNUMBER(H956),G956&gt;0,I956&gt;0,SUM(V956:W956)&gt;0),(F956*V956+((H956-1)/4*10)*W956)/SUM(V956:W956),"")</x:f>
      </x:c>
      <x:c r="K956" s="12" t="str">
        <x:f>IF(ISNUMBER(J956),(X956*J956+'Method'!$B$10*'Method'!$B$11)/(X956+'Method'!$B$10),"")</x:f>
      </x:c>
      <x:c r="L956" s="10" t="str">
        <x:f>IF(ISNUMBER(J956),COUNTIFS($J$7:$J$1929,"&gt;"&amp;J956)+1,"")</x:f>
      </x:c>
      <x:c r="M956" s="9" t="str">
        <x:v>Review required</x:v>
      </x:c>
      <x:c r="N956" s="9" t="str">
        <x:v>Concentration not explicit on both saved identities</x:v>
      </x:c>
      <x:c r="O956" s="9" t="str">
        <x:v>https://www.parfumo.com/Perfumes/Rasasi/hawas-ice</x:v>
      </x:c>
      <x:c r="P956" s="9" t="str">
        <x:v>https://www.fragrantica.com/perfume/Rasasi/Hawas-Ice-89050.html</x:v>
      </x:c>
      <x:c r="Q956" s="9" t="str">
        <x:v>https://media.parfumo.com/perfumes/43/436fef-hawas-ice-rasasi_1200.jpg?width=720&amp;aspect_ratio=1:1</x:v>
      </x:c>
      <x:c r="R956" s="9" t="str">
        <x:v>https://fimgs.net/mdimg/perfume-thumbs/375x500.89050.jpg</x:v>
      </x:c>
      <x:c r="S956" s="9" t="str">
        <x:v>Hawas Ice</x:v>
      </x:c>
      <x:c r="T956" s="11" t="str">
        <x:v>2023</x:v>
      </x:c>
      <x:c r="U956" s="10" t="n">
        <x:v>892</x:v>
      </x:c>
      <x:c r="V956" s="14" t="n">
        <x:f>IF(AND(ISNUMBER(G956),G956&gt;0),LOG10(G956)*'Method'!$B$8,"")</x:f>
        <x:v>3.3250224139705677</x:v>
      </x:c>
      <x:c r="W956" s="14" t="n">
        <x:f>IF(AND(ISNUMBER(I956),I956&gt;0),LOG10(I956)*'Method'!$B$9,"")</x:f>
        <x:v>2.9901992591132482</x:v>
      </x:c>
      <x:c r="X956" s="10" t="str">
        <x:f>IF(ISNUMBER(J956),SUM(G956,I956),"")</x:f>
      </x:c>
      <x:c r="Y956" s="10" t="str">
        <x:f>IF(ISNUMBER(K956),COUNTIFS($K$7:$K$1929,"&gt;"&amp;K956)+1,"")</x:f>
      </x:c>
      <x:c r="Z956" s="9" t="str"/>
      <x:c r="AA956" s="15" t="n">
        <x:v>46108</x:v>
      </x:c>
      <x:c r="AB956" s="9" t="str">
        <x:v>Unknown</x:v>
      </x:c>
    </x:row>
    <x:row r="957" ht="50" customHeight="1">
      <x:c r="A957" s="10" t="n">
        <x:f>IF(ISNUMBER(F957),RANK(F957,$F$7:$F$1929,0),"")</x:f>
        <x:v>899</x:v>
      </x:c>
      <x:c r="B957" s="9" t="str">
        <x:v>Jean Paul Gaultier</x:v>
      </x:c>
      <x:c r="C957" s="9" t="str">
        <x:v>Scandal pour Homme Le Parfum</x:v>
      </x:c>
      <x:c r="D957" s="9" t="str">
        <x:v>Parfum</x:v>
      </x:c>
      <x:c r="E957" s="11" t="n">
        <x:v>2022</x:v>
      </x:c>
      <x:c r="F957" s="13" t="n">
        <x:v>7.8</x:v>
      </x:c>
      <x:c r="G957" s="10" t="n">
        <x:v>575</x:v>
      </x:c>
      <x:c r="H957" s="12" t="n">
        <x:v>4.43</x:v>
      </x:c>
      <x:c r="I957" s="10" t="n">
        <x:v>3576</x:v>
      </x:c>
      <x:c r="J957" s="12" t="n">
        <x:f>IF(AND(M957="URL identity aligns",ISNUMBER(F957),ISNUMBER(H957),G957&gt;0,I957&gt;0,SUM(V957:W957)&gt;0),(F957*V957+((H957-1)/4*10)*W957)/SUM(V957:W957),"")</x:f>
        <x:v>8.15797726853422</x:v>
      </x:c>
      <x:c r="K957" s="12" t="n">
        <x:f>IF(ISNUMBER(J957),(X957*J957+'Method'!$B$10*'Method'!$B$11)/(X957+'Method'!$B$10),"")</x:f>
        <x:v>8.072566612519712</x:v>
      </x:c>
      <x:c r="L957" s="10" t="n">
        <x:f>IF(ISNUMBER(J957),COUNTIFS($J$7:$J$1929,"&gt;"&amp;J957)+1,"")</x:f>
        <x:v>48</x:v>
      </x:c>
      <x:c r="M957" s="9" t="str">
        <x:v>URL identity aligns</x:v>
      </x:c>
      <x:c r="N957" s="9" t="str">
        <x:v>Brand, name tokens and concentration agree in saved URLs</x:v>
      </x:c>
      <x:c r="O957" s="9" t="str">
        <x:v>https://www.parfumo.com/Perfumes/Jean_Paul_Gaultier/scandal-pour-homme-le-parfum</x:v>
      </x:c>
      <x:c r="P957" s="9" t="str">
        <x:v>https://www.fragrantica.com/perfume/Jean-Paul-Gaultier/Scandal-Pour-Homme-Le-Parfum-74915.html</x:v>
      </x:c>
      <x:c r="Q957" s="9" t="str">
        <x:v>https://media.parfumo.com/perfumes/1f/1f5cec-scandal-pour-homme-le-parfum-jean-paul-gaultier_1200.jpg?width=720&amp;aspect_ratio=1:1</x:v>
      </x:c>
      <x:c r="R957" s="9" t="str">
        <x:v>https://fimgs.net/mdimg/perfume-thumbs/375x500.74915.jpg</x:v>
      </x:c>
      <x:c r="S957" s="9" t="str">
        <x:v>Scandal pour Homme Le Parfum</x:v>
      </x:c>
      <x:c r="T957" s="11" t="str">
        <x:v>2022</x:v>
      </x:c>
      <x:c r="U957" s="10" t="n">
        <x:v>734</x:v>
      </x:c>
      <x:c r="V957" s="14" t="n">
        <x:f>IF(AND(ISNUMBER(G957),G957&gt;0),LOG10(G957)*'Method'!$B$8,"")</x:f>
        <x:v>3.3116014136275562</x:v>
      </x:c>
      <x:c r="W957" s="14" t="n">
        <x:f>IF(AND(ISNUMBER(I957),I957&gt;0),LOG10(I957)*'Method'!$B$9,"")</x:f>
        <x:v>2.842718008099104</x:v>
      </x:c>
      <x:c r="X957" s="10" t="n">
        <x:f>IF(ISNUMBER(J957),SUM(G957,I957),"")</x:f>
        <x:v>4151</x:v>
      </x:c>
      <x:c r="Y957" s="10" t="n">
        <x:f>IF(ISNUMBER(K957),COUNTIFS($K$7:$K$1929,"&gt;"&amp;K957)+1,"")</x:f>
        <x:v>33</x:v>
      </x:c>
      <x:c r="Z957" s="9" t="str"/>
      <x:c r="AA957" s="15" t="n">
        <x:v>46108</x:v>
      </x:c>
      <x:c r="AB957" s="9" t="str">
        <x:v>Unknown</x:v>
      </x:c>
    </x:row>
    <x:row r="958" ht="50" customHeight="1">
      <x:c r="A958" s="10" t="n">
        <x:f>IF(ISNUMBER(F958),RANK(F958,$F$7:$F$1929,0),"")</x:f>
        <x:v>899</x:v>
      </x:c>
      <x:c r="B958" s="9" t="str">
        <x:v>Montale</x:v>
      </x:c>
      <x:c r="C958" s="9" t="str">
        <x:v>Honey Aoud</x:v>
      </x:c>
      <x:c r="D958" s="9" t="str">
        <x:v>Not recorded</x:v>
      </x:c>
      <x:c r="E958" s="11" t="n">
        <x:v>2015</x:v>
      </x:c>
      <x:c r="F958" s="13" t="n">
        <x:v>7.8</x:v>
      </x:c>
      <x:c r="G958" s="10" t="n">
        <x:v>574</x:v>
      </x:c>
      <x:c r="H958" s="12" t="n">
        <x:v>4.14</x:v>
      </x:c>
      <x:c r="I958" s="10" t="n">
        <x:v>3209</x:v>
      </x:c>
      <x:c r="J958" s="12" t="str">
        <x:f>IF(AND(M958="URL identity aligns",ISNUMBER(F958),ISNUMBER(H958),G958&gt;0,I958&gt;0,SUM(V958:W958)&gt;0),(F958*V958+((H958-1)/4*10)*W958)/SUM(V958:W958),"")</x:f>
      </x:c>
      <x:c r="K958" s="12" t="str">
        <x:f>IF(ISNUMBER(J958),(X958*J958+'Method'!$B$10*'Method'!$B$11)/(X958+'Method'!$B$10),"")</x:f>
      </x:c>
      <x:c r="L958" s="10" t="str">
        <x:f>IF(ISNUMBER(J958),COUNTIFS($J$7:$J$1929,"&gt;"&amp;J958)+1,"")</x:f>
      </x:c>
      <x:c r="M958" s="9" t="str">
        <x:v>Review required</x:v>
      </x:c>
      <x:c r="N958" s="9" t="str">
        <x:v>Concentration not explicit on both saved identities</x:v>
      </x:c>
      <x:c r="O958" s="9" t="str">
        <x:v>https://www.parfumo.com/Perfumes/Montale/Honey_Aoud</x:v>
      </x:c>
      <x:c r="P958" s="9" t="str">
        <x:v>https://www.fragrantica.com/perfume/Montale/Honey-Aoud-30509.html</x:v>
      </x:c>
      <x:c r="Q958" s="9" t="str">
        <x:v>https://media.parfumo.com/perfumes/7b/7b1a75-honey-aoud-montale_1200.jpg?width=720&amp;aspect_ratio=1:1</x:v>
      </x:c>
      <x:c r="R958" s="9" t="str">
        <x:v>https://fimgs.net/mdimg/perfume-thumbs/375x500.30509.jpg</x:v>
      </x:c>
      <x:c r="S958" s="9" t="str">
        <x:v>Honey Aoud</x:v>
      </x:c>
      <x:c r="T958" s="11" t="str">
        <x:v>2015</x:v>
      </x:c>
      <x:c r="U958" s="10" t="n">
        <x:v>1285</x:v>
      </x:c>
      <x:c r="V958" s="14" t="n">
        <x:f>IF(AND(ISNUMBER(G958),G958&gt;0),LOG10(G958)*'Method'!$B$8,"")</x:f>
        <x:v>3.310694270877564</x:v>
      </x:c>
      <x:c r="W958" s="14" t="n">
        <x:f>IF(AND(ISNUMBER(I958),I958&gt;0),LOG10(I958)*'Method'!$B$9,"")</x:f>
        <x:v>2.8050957736764004</x:v>
      </x:c>
      <x:c r="X958" s="10" t="str">
        <x:f>IF(ISNUMBER(J958),SUM(G958,I958),"")</x:f>
      </x:c>
      <x:c r="Y958" s="10" t="str">
        <x:f>IF(ISNUMBER(K958),COUNTIFS($K$7:$K$1929,"&gt;"&amp;K958)+1,"")</x:f>
      </x:c>
      <x:c r="Z958" s="9" t="str"/>
      <x:c r="AA958" s="15" t="n">
        <x:v>46108</x:v>
      </x:c>
      <x:c r="AB958" s="9" t="str">
        <x:v>Unknown</x:v>
      </x:c>
    </x:row>
    <x:row r="959" ht="50" customHeight="1">
      <x:c r="A959" s="10" t="n">
        <x:f>IF(ISNUMBER(F959),RANK(F959,$F$7:$F$1929,0),"")</x:f>
        <x:v>899</x:v>
      </x:c>
      <x:c r="B959" s="9" t="str">
        <x:v>Lattafa</x:v>
      </x:c>
      <x:c r="C959" s="9" t="str">
        <x:v>Qaa'ed قايد</x:v>
      </x:c>
      <x:c r="D959" s="9" t="str">
        <x:v>Parfum</x:v>
      </x:c>
      <x:c r="E959" s="11" t="n">
        <x:v>2018</x:v>
      </x:c>
      <x:c r="F959" s="13" t="n">
        <x:v>7.8</x:v>
      </x:c>
      <x:c r="G959" s="10" t="n">
        <x:v>554</x:v>
      </x:c>
      <x:c r="H959" s="12" t="n">
        <x:v>4.1</x:v>
      </x:c>
      <x:c r="I959" s="10" t="n">
        <x:v>2143</x:v>
      </x:c>
      <x:c r="J959" s="12" t="str">
        <x:f>IF(AND(M959="URL identity aligns",ISNUMBER(F959),ISNUMBER(H959),G959&gt;0,I959&gt;0,SUM(V959:W959)&gt;0),(F959*V959+((H959-1)/4*10)*W959)/SUM(V959:W959),"")</x:f>
      </x:c>
      <x:c r="K959" s="12" t="str">
        <x:f>IF(ISNUMBER(J959),(X959*J959+'Method'!$B$10*'Method'!$B$11)/(X959+'Method'!$B$10),"")</x:f>
      </x:c>
      <x:c r="L959" s="10" t="str">
        <x:f>IF(ISNUMBER(J959),COUNTIFS($J$7:$J$1929,"&gt;"&amp;J959)+1,"")</x:f>
      </x:c>
      <x:c r="M959" s="9" t="str">
        <x:v>Review required</x:v>
      </x:c>
      <x:c r="N959" s="9" t="str">
        <x:v>Brand differs between product URLs; Concentration not explicit on both saved identities</x:v>
      </x:c>
      <x:c r="O959" s="9" t="str">
        <x:v>https://www.parfumo.com/Perfumes/Lattafa/qaa-ed</x:v>
      </x:c>
      <x:c r="P959" s="9" t="str">
        <x:v>https://www.fragrantica.com/perfume/Lattafa-Perfumes/Qaa-ed-64949.html</x:v>
      </x:c>
      <x:c r="Q959" s="9" t="str">
        <x:v>https://media.parfumo.com/perfumes/c0/c0f194-qaa-ed-lattafa_1200.jpg?width=480&amp;aspect_ratio=1:1</x:v>
      </x:c>
      <x:c r="R959" s="9" t="str">
        <x:v>https://fimgs.net/mdimg/perfume-thumbs/375x500.64949.jpg</x:v>
      </x:c>
      <x:c r="S959" s="9" t="str">
        <x:v>Qaa'ed قايد</x:v>
      </x:c>
      <x:c r="T959" s="11" t="str">
        <x:v>2018</x:v>
      </x:c>
      <x:c r="U959" s="10" t="n">
        <x:v>1112</x:v>
      </x:c>
      <x:c r="V959" s="14" t="n">
        <x:f>IF(AND(ISNUMBER(G959),G959&gt;0),LOG10(G959)*'Method'!$B$8,"")</x:f>
        <x:v>3.2922117176741157</x:v>
      </x:c>
      <x:c r="W959" s="14" t="n">
        <x:f>IF(AND(ISNUMBER(I959),I959&gt;0),LOG10(I959)*'Method'!$B$9,"")</x:f>
        <x:v>2.6648177368334642</x:v>
      </x:c>
      <x:c r="X959" s="10" t="str">
        <x:f>IF(ISNUMBER(J959),SUM(G959,I959),"")</x:f>
      </x:c>
      <x:c r="Y959" s="10" t="str">
        <x:f>IF(ISNUMBER(K959),COUNTIFS($K$7:$K$1929,"&gt;"&amp;K959)+1,"")</x:f>
      </x:c>
      <x:c r="Z959" s="9" t="str"/>
      <x:c r="AA959" s="15" t="n">
        <x:v>46108</x:v>
      </x:c>
      <x:c r="AB959" s="9" t="str">
        <x:v>Unknown</x:v>
      </x:c>
    </x:row>
    <x:row r="960" ht="50" customHeight="1">
      <x:c r="A960" s="10" t="n">
        <x:f>IF(ISNUMBER(F960),RANK(F960,$F$7:$F$1929,0),"")</x:f>
        <x:v>899</x:v>
      </x:c>
      <x:c r="B960" s="9" t="str">
        <x:v>Tom Ford</x:v>
      </x:c>
      <x:c r="C960" s="9" t="str">
        <x:v>Cherry Smoke</x:v>
      </x:c>
      <x:c r="D960" s="9" t="str">
        <x:v>Not recorded</x:v>
      </x:c>
      <x:c r="E960" s="11" t="n">
        <x:v>2023</x:v>
      </x:c>
      <x:c r="F960" s="13" t="n">
        <x:v>7.8</x:v>
      </x:c>
      <x:c r="G960" s="10" t="n">
        <x:v>540</x:v>
      </x:c>
      <x:c r="H960" s="12" t="n">
        <x:v>4.12</x:v>
      </x:c>
      <x:c r="I960" s="10" t="n">
        <x:v>2755</x:v>
      </x:c>
      <x:c r="J960" s="12" t="str">
        <x:f>IF(AND(M960="URL identity aligns",ISNUMBER(F960),ISNUMBER(H960),G960&gt;0,I960&gt;0,SUM(V960:W960)&gt;0),(F960*V960+((H960-1)/4*10)*W960)/SUM(V960:W960),"")</x:f>
      </x:c>
      <x:c r="K960" s="12" t="str">
        <x:f>IF(ISNUMBER(J960),(X960*J960+'Method'!$B$10*'Method'!$B$11)/(X960+'Method'!$B$10),"")</x:f>
      </x:c>
      <x:c r="L960" s="10" t="str">
        <x:f>IF(ISNUMBER(J960),COUNTIFS($J$7:$J$1929,"&gt;"&amp;J960)+1,"")</x:f>
      </x:c>
      <x:c r="M960" s="9" t="str">
        <x:v>Review required</x:v>
      </x:c>
      <x:c r="N960" s="9" t="str">
        <x:v>Concentration not explicit on both saved identities</x:v>
      </x:c>
      <x:c r="O960" s="9" t="str">
        <x:v>https://www.parfumo.com/Perfumes/Tom_Ford/cherry-smoke</x:v>
      </x:c>
      <x:c r="P960" s="9" t="str">
        <x:v>https://www.fragrantica.com/perfume/Tom-Ford/Cherry-Smoke-78578.html</x:v>
      </x:c>
      <x:c r="Q960" s="9" t="str">
        <x:v>https://media.parfumo.com/perfumes/fa/fa5266-cherry-smoke-tom-ford_1200.jpg?width=720&amp;aspect_ratio=1:1</x:v>
      </x:c>
      <x:c r="R960" s="9" t="str">
        <x:v>https://fimgs.net/mdimg/perfume-thumbs/375x500.78578.jpg</x:v>
      </x:c>
      <x:c r="S960" s="9" t="str">
        <x:v>Cherry Smoke</x:v>
      </x:c>
      <x:c r="T960" s="11" t="str">
        <x:v>2023</x:v>
      </x:c>
      <x:c r="U960" s="10" t="n">
        <x:v>214</x:v>
      </x:c>
      <x:c r="V960" s="14" t="n">
        <x:f>IF(AND(ISNUMBER(G960),G960&gt;0),LOG10(G960)*'Method'!$B$8,"")</x:f>
        <x:v>3.2788725117875637</x:v>
      </x:c>
      <x:c r="W960" s="14" t="n">
        <x:f>IF(AND(ISNUMBER(I960),I960&gt;0),LOG10(I960)*'Method'!$B$9,"")</x:f>
        <x:v>2.75209728255024</x:v>
      </x:c>
      <x:c r="X960" s="10" t="str">
        <x:f>IF(ISNUMBER(J960),SUM(G960,I960),"")</x:f>
      </x:c>
      <x:c r="Y960" s="10" t="str">
        <x:f>IF(ISNUMBER(K960),COUNTIFS($K$7:$K$1929,"&gt;"&amp;K960)+1,"")</x:f>
      </x:c>
      <x:c r="Z960" s="9" t="str"/>
      <x:c r="AA960" s="15" t="n">
        <x:v>46108</x:v>
      </x:c>
      <x:c r="AB960" s="9" t="str">
        <x:v>Unknown</x:v>
      </x:c>
    </x:row>
    <x:row r="961" ht="50" customHeight="1">
      <x:c r="A961" s="10" t="n">
        <x:f>IF(ISNUMBER(F961),RANK(F961,$F$7:$F$1929,0),"")</x:f>
        <x:v>899</x:v>
      </x:c>
      <x:c r="B961" s="9" t="str">
        <x:v>Jean Paul Gaultier</x:v>
      </x:c>
      <x:c r="C961" s="9" t="str">
        <x:v>Le Mâle Pride Edition</x:v>
      </x:c>
      <x:c r="D961" s="9" t="str">
        <x:v>Not recorded</x:v>
      </x:c>
      <x:c r="E961" s="11" t="n">
        <x:v>2022</x:v>
      </x:c>
      <x:c r="F961" s="13" t="n">
        <x:v>7.8</x:v>
      </x:c>
      <x:c r="G961" s="10" t="n">
        <x:v>520</x:v>
      </x:c>
      <x:c r="H961" s="12" t="n">
        <x:v>2.5</x:v>
      </x:c>
      <x:c r="I961" s="10" t="n">
        <x:v>840</x:v>
      </x:c>
      <x:c r="J961" s="12" t="str">
        <x:f>IF(AND(M961="URL identity aligns",ISNUMBER(F961),ISNUMBER(H961),G961&gt;0,I961&gt;0,SUM(V961:W961)&gt;0),(F961*V961+((H961-1)/4*10)*W961)/SUM(V961:W961),"")</x:f>
      </x:c>
      <x:c r="K961" s="12" t="str">
        <x:f>IF(ISNUMBER(J961),(X961*J961+'Method'!$B$10*'Method'!$B$11)/(X961+'Method'!$B$10),"")</x:f>
      </x:c>
      <x:c r="L961" s="10" t="str">
        <x:f>IF(ISNUMBER(J961),COUNTIFS($J$7:$J$1929,"&gt;"&amp;J961)+1,"")</x:f>
      </x:c>
      <x:c r="M961" s="9" t="str">
        <x:v>Review required</x:v>
      </x:c>
      <x:c r="N961" s="9" t="str">
        <x:v>Concentration not explicit on both saved identities</x:v>
      </x:c>
      <x:c r="O961" s="9" t="str">
        <x:v>https://www.parfumo.com/Perfumes/Jean_Paul_Gaultier/le-male-pride-edition</x:v>
      </x:c>
      <x:c r="P961" s="9" t="str">
        <x:v>https://www.fragrantica.com/perfume/Jean-Paul-Gaultier/Le-Male-Pride-Edition-73607.html</x:v>
      </x:c>
      <x:c r="Q961" s="9" t="str">
        <x:v>https://media.parfumo.com/perfumes/e3/e34664-le-male-pride-edition-jean-paul-gaultier_1200.jpg?width=720&amp;aspect_ratio=1:1</x:v>
      </x:c>
      <x:c r="R961" s="9" t="str">
        <x:v>https://fimgs.net/mdimg/perfume-thumbs/375x500.73607.jpg</x:v>
      </x:c>
      <x:c r="S961" s="9" t="str">
        <x:v>Le Mâle Pride Edition</x:v>
      </x:c>
      <x:c r="T961" s="11" t="str">
        <x:v>2022</x:v>
      </x:c>
      <x:c r="U961" s="10" t="n">
        <x:v>1479</x:v>
      </x:c>
      <x:c r="V961" s="14" t="n">
        <x:f>IF(AND(ISNUMBER(G961),G961&gt;0),LOG10(G961)*'Method'!$B$8,"")</x:f>
        <x:v>3.2592040123617596</x:v>
      </x:c>
      <x:c r="W961" s="14" t="n">
        <x:f>IF(AND(ISNUMBER(I961),I961&gt;0),LOG10(I961)*'Method'!$B$9,"")</x:f>
        <x:v>2.339423428849504</x:v>
      </x:c>
      <x:c r="X961" s="10" t="str">
        <x:f>IF(ISNUMBER(J961),SUM(G961,I961),"")</x:f>
      </x:c>
      <x:c r="Y961" s="10" t="str">
        <x:f>IF(ISNUMBER(K961),COUNTIFS($K$7:$K$1929,"&gt;"&amp;K961)+1,"")</x:f>
      </x:c>
      <x:c r="Z961" s="9" t="str"/>
      <x:c r="AA961" s="15" t="n">
        <x:v>46108</x:v>
      </x:c>
      <x:c r="AB961" s="9" t="str">
        <x:v>Unknown</x:v>
      </x:c>
    </x:row>
    <x:row r="962" ht="50" customHeight="1">
      <x:c r="A962" s="10" t="n">
        <x:f>IF(ISNUMBER(F962),RANK(F962,$F$7:$F$1929,0),"")</x:f>
        <x:v>899</x:v>
      </x:c>
      <x:c r="B962" s="9" t="str">
        <x:v>Montale</x:v>
      </x:c>
      <x:c r="C962" s="9" t="str">
        <x:v>Full Incense</x:v>
      </x:c>
      <x:c r="D962" s="9" t="str">
        <x:v>Not recorded</x:v>
      </x:c>
      <x:c r="E962" s="11" t="n">
        <x:v>2010</x:v>
      </x:c>
      <x:c r="F962" s="13" t="n">
        <x:v>7.8</x:v>
      </x:c>
      <x:c r="G962" s="10" t="n">
        <x:v>508</x:v>
      </x:c>
      <x:c r="H962" s="12" t="n">
        <x:v>4.13</x:v>
      </x:c>
      <x:c r="I962" s="10" t="n">
        <x:v>2075</x:v>
      </x:c>
      <x:c r="J962" s="12" t="str">
        <x:f>IF(AND(M962="URL identity aligns",ISNUMBER(F962),ISNUMBER(H962),G962&gt;0,I962&gt;0,SUM(V962:W962)&gt;0),(F962*V962+((H962-1)/4*10)*W962)/SUM(V962:W962),"")</x:f>
      </x:c>
      <x:c r="K962" s="12" t="str">
        <x:f>IF(ISNUMBER(J962),(X962*J962+'Method'!$B$10*'Method'!$B$11)/(X962+'Method'!$B$10),"")</x:f>
      </x:c>
      <x:c r="L962" s="10" t="str">
        <x:f>IF(ISNUMBER(J962),COUNTIFS($J$7:$J$1929,"&gt;"&amp;J962)+1,"")</x:f>
      </x:c>
      <x:c r="M962" s="9" t="str">
        <x:v>Review required</x:v>
      </x:c>
      <x:c r="N962" s="9" t="str">
        <x:v>Concentration not explicit on both saved identities</x:v>
      </x:c>
      <x:c r="O962" s="9" t="str">
        <x:v>https://www.parfumo.com/Perfumes/Montale/Full_Incense</x:v>
      </x:c>
      <x:c r="P962" s="9" t="str">
        <x:v>https://www.fragrantica.com/perfume/Montale/Full-Incense-9556.html</x:v>
      </x:c>
      <x:c r="Q962" s="9" t="str">
        <x:v>https://media.parfumo.com/perfumes/0e/0ef59e-full-incense-montale_1200.jpg?width=720&amp;aspect_ratio=1:1</x:v>
      </x:c>
      <x:c r="R962" s="9" t="str">
        <x:v>https://fimgs.net/mdimg/perfume-thumbs/375x500.9556.jpg</x:v>
      </x:c>
      <x:c r="S962" s="9" t="str">
        <x:v>Full Incense</x:v>
      </x:c>
      <x:c r="T962" s="11" t="str">
        <x:v>2010</x:v>
      </x:c>
      <x:c r="U962" s="10" t="n">
        <x:v>571</x:v>
      </x:c>
      <x:c r="V962" s="14" t="n">
        <x:f>IF(AND(ISNUMBER(G962),G962&gt;0),LOG10(G962)*'Method'!$B$8,"")</x:f>
        <x:v>3.2470364547407042</x:v>
      </x:c>
      <x:c r="W962" s="14" t="n">
        <x:f>IF(AND(ISNUMBER(I962),I962&gt;0),LOG10(I962)*'Method'!$B$9,"")</x:f>
        <x:v>2.6536144808384883</x:v>
      </x:c>
      <x:c r="X962" s="10" t="str">
        <x:f>IF(ISNUMBER(J962),SUM(G962,I962),"")</x:f>
      </x:c>
      <x:c r="Y962" s="10" t="str">
        <x:f>IF(ISNUMBER(K962),COUNTIFS($K$7:$K$1929,"&gt;"&amp;K962)+1,"")</x:f>
      </x:c>
      <x:c r="Z962" s="9" t="str"/>
      <x:c r="AA962" s="15" t="n">
        <x:v>46108</x:v>
      </x:c>
      <x:c r="AB962" s="9" t="str">
        <x:v>Unknown</x:v>
      </x:c>
    </x:row>
    <x:row r="963" ht="50" customHeight="1">
      <x:c r="A963" s="10" t="n">
        <x:f>IF(ISNUMBER(F963),RANK(F963,$F$7:$F$1929,0),"")</x:f>
        <x:v>899</x:v>
      </x:c>
      <x:c r="B963" s="9" t="str">
        <x:v>Tom Ford</x:v>
      </x:c>
      <x:c r="C963" s="9" t="str">
        <x:v>Jasmin Rouge</x:v>
      </x:c>
      <x:c r="D963" s="9" t="str">
        <x:v>Not recorded</x:v>
      </x:c>
      <x:c r="E963" s="11" t="n">
        <x:v>2011</x:v>
      </x:c>
      <x:c r="F963" s="13" t="n">
        <x:v>7.8</x:v>
      </x:c>
      <x:c r="G963" s="10" t="n">
        <x:v>503</x:v>
      </x:c>
      <x:c r="H963" s="12" t="n">
        <x:v>4.13</x:v>
      </x:c>
      <x:c r="I963" s="10" t="n">
        <x:v>4140</x:v>
      </x:c>
      <x:c r="J963" s="12" t="str">
        <x:f>IF(AND(M963="URL identity aligns",ISNUMBER(F963),ISNUMBER(H963),G963&gt;0,I963&gt;0,SUM(V963:W963)&gt;0),(F963*V963+((H963-1)/4*10)*W963)/SUM(V963:W963),"")</x:f>
      </x:c>
      <x:c r="K963" s="12" t="str">
        <x:f>IF(ISNUMBER(J963),(X963*J963+'Method'!$B$10*'Method'!$B$11)/(X963+'Method'!$B$10),"")</x:f>
      </x:c>
      <x:c r="L963" s="10" t="str">
        <x:f>IF(ISNUMBER(J963),COUNTIFS($J$7:$J$1929,"&gt;"&amp;J963)+1,"")</x:f>
      </x:c>
      <x:c r="M963" s="9" t="str">
        <x:v>Review required</x:v>
      </x:c>
      <x:c r="N963" s="9" t="str">
        <x:v>Concentration not explicit on both saved identities</x:v>
      </x:c>
      <x:c r="O963" s="9" t="str">
        <x:v>https://www.parfumo.com/Perfumes/Tom_Ford/Jasmin_Rouge</x:v>
      </x:c>
      <x:c r="P963" s="9" t="str">
        <x:v>https://www.fragrantica.com/perfume/Tom-Ford/Jasmin-Rouge-12765.html</x:v>
      </x:c>
      <x:c r="Q963" s="9" t="str">
        <x:v>https://media.parfumo.com/perfumes/c4/c4e408-jasmin-rouge-tom-ford_1200.jpg?width=720&amp;aspect_ratio=1:1</x:v>
      </x:c>
      <x:c r="R963" s="9" t="str">
        <x:v>https://fimgs.net/mdimg/perfume-thumbs/375x500.12765.jpg</x:v>
      </x:c>
      <x:c r="S963" s="9" t="str">
        <x:v>Jasmin Rouge</x:v>
      </x:c>
      <x:c r="T963" s="11" t="str">
        <x:v>2011</x:v>
      </x:c>
      <x:c r="U963" s="10" t="n">
        <x:v>642</x:v>
      </x:c>
      <x:c r="V963" s="14" t="n">
        <x:f>IF(AND(ISNUMBER(G963),G963&gt;0),LOG10(G963)*'Method'!$B$8,"")</x:f>
        <x:v>3.241881582067116</x:v>
      </x:c>
      <x:c r="W963" s="14" t="n">
        <x:f>IF(AND(ISNUMBER(I963),I963&gt;0),LOG10(I963)*'Method'!$B$9,"")</x:f>
        <x:v>2.89360027289672</x:v>
      </x:c>
      <x:c r="X963" s="10" t="str">
        <x:f>IF(ISNUMBER(J963),SUM(G963,I963),"")</x:f>
      </x:c>
      <x:c r="Y963" s="10" t="str">
        <x:f>IF(ISNUMBER(K963),COUNTIFS($K$7:$K$1929,"&gt;"&amp;K963)+1,"")</x:f>
      </x:c>
      <x:c r="Z963" s="9" t="str"/>
      <x:c r="AA963" s="15" t="n">
        <x:v>46108</x:v>
      </x:c>
      <x:c r="AB963" s="9" t="str">
        <x:v>Unknown</x:v>
      </x:c>
    </x:row>
    <x:row r="964" ht="50" customHeight="1">
      <x:c r="A964" s="10" t="n">
        <x:f>IF(ISNUMBER(F964),RANK(F964,$F$7:$F$1929,0),"")</x:f>
        <x:v>899</x:v>
      </x:c>
      <x:c r="B964" s="9" t="str">
        <x:v>Mancera</x:v>
      </x:c>
      <x:c r="C964" s="9" t="str">
        <x:v>Lemon Line</x:v>
      </x:c>
      <x:c r="D964" s="9" t="str">
        <x:v>Not recorded</x:v>
      </x:c>
      <x:c r="E964" s="11" t="n">
        <x:v>2014</x:v>
      </x:c>
      <x:c r="F964" s="13" t="n">
        <x:v>7.8</x:v>
      </x:c>
      <x:c r="G964" s="10" t="n">
        <x:v>502</x:v>
      </x:c>
      <x:c r="H964" s="12" t="n">
        <x:v>4.16</x:v>
      </x:c>
      <x:c r="I964" s="10" t="n">
        <x:v>1449</x:v>
      </x:c>
      <x:c r="J964" s="12" t="str">
        <x:f>IF(AND(M964="URL identity aligns",ISNUMBER(F964),ISNUMBER(H964),G964&gt;0,I964&gt;0,SUM(V964:W964)&gt;0),(F964*V964+((H964-1)/4*10)*W964)/SUM(V964:W964),"")</x:f>
      </x:c>
      <x:c r="K964" s="12" t="str">
        <x:f>IF(ISNUMBER(J964),(X964*J964+'Method'!$B$10*'Method'!$B$11)/(X964+'Method'!$B$10),"")</x:f>
      </x:c>
      <x:c r="L964" s="10" t="str">
        <x:f>IF(ISNUMBER(J964),COUNTIFS($J$7:$J$1929,"&gt;"&amp;J964)+1,"")</x:f>
      </x:c>
      <x:c r="M964" s="9" t="str">
        <x:v>Review required</x:v>
      </x:c>
      <x:c r="N964" s="9" t="str">
        <x:v>Concentration not explicit on both saved identities</x:v>
      </x:c>
      <x:c r="O964" s="9" t="str">
        <x:v>https://www.parfumo.com/Perfumes/Mancera/Lemon_Line</x:v>
      </x:c>
      <x:c r="P964" s="9" t="str">
        <x:v>https://www.fragrantica.com/perfume/Mancera/Lemon-Line-24774.html</x:v>
      </x:c>
      <x:c r="Q964" s="9" t="str">
        <x:v>https://media.parfumo.com/perfumes/36/3607fd-lemon-line-mancera_1200.jpg?width=720&amp;aspect_ratio=1:1</x:v>
      </x:c>
      <x:c r="R964" s="9" t="str">
        <x:v>https://fimgs.net/mdimg/perfume-thumbs/375x500.24774.jpg</x:v>
      </x:c>
      <x:c r="S964" s="9" t="str">
        <x:v>Lemon Line</x:v>
      </x:c>
      <x:c r="T964" s="11" t="str">
        <x:v>2014</x:v>
      </x:c>
      <x:c r="U964" s="10" t="n">
        <x:v>28</x:v>
      </x:c>
      <x:c r="V964" s="14" t="n">
        <x:f>IF(AND(ISNUMBER(G964),G964&gt;0),LOG10(G964)*'Method'!$B$8,"")</x:f>
        <x:v>3.240844460574024</x:v>
      </x:c>
      <x:c r="W964" s="14" t="n">
        <x:f>IF(AND(ISNUMBER(I964),I964&gt;0),LOG10(I964)*'Method'!$B$9,"")</x:f>
        <x:v>2.528854708376936</x:v>
      </x:c>
      <x:c r="X964" s="10" t="str">
        <x:f>IF(ISNUMBER(J964),SUM(G964,I964),"")</x:f>
      </x:c>
      <x:c r="Y964" s="10" t="str">
        <x:f>IF(ISNUMBER(K964),COUNTIFS($K$7:$K$1929,"&gt;"&amp;K964)+1,"")</x:f>
      </x:c>
      <x:c r="Z964" s="9" t="str"/>
      <x:c r="AA964" s="15" t="n">
        <x:v>46108</x:v>
      </x:c>
      <x:c r="AB964" s="9" t="str">
        <x:v>Unknown</x:v>
      </x:c>
    </x:row>
    <x:row r="965" ht="50" customHeight="1">
      <x:c r="A965" s="10" t="n">
        <x:f>IF(ISNUMBER(F965),RANK(F965,$F$7:$F$1929,0),"")</x:f>
        <x:v>899</x:v>
      </x:c>
      <x:c r="B965" s="9" t="str">
        <x:v>Guerlain</x:v>
      </x:c>
      <x:c r="C965" s="9" t="str">
        <x:v>Aqua Allegoria Bergamote Calabria</x:v>
      </x:c>
      <x:c r="D965" s="9" t="str">
        <x:v>Not recorded</x:v>
      </x:c>
      <x:c r="E965" s="11" t="n">
        <x:v>2017</x:v>
      </x:c>
      <x:c r="F965" s="13" t="n">
        <x:v>7.8</x:v>
      </x:c>
      <x:c r="G965" s="10" t="n">
        <x:v>501</x:v>
      </x:c>
      <x:c r="H965" s="12" t="n">
        <x:v>4.02</x:v>
      </x:c>
      <x:c r="I965" s="10" t="n">
        <x:v>2242</x:v>
      </x:c>
      <x:c r="J965" s="12" t="str">
        <x:f>IF(AND(M965="URL identity aligns",ISNUMBER(F965),ISNUMBER(H965),G965&gt;0,I965&gt;0,SUM(V965:W965)&gt;0),(F965*V965+((H965-1)/4*10)*W965)/SUM(V965:W965),"")</x:f>
      </x:c>
      <x:c r="K965" s="12" t="str">
        <x:f>IF(ISNUMBER(J965),(X965*J965+'Method'!$B$10*'Method'!$B$11)/(X965+'Method'!$B$10),"")</x:f>
      </x:c>
      <x:c r="L965" s="10" t="str">
        <x:f>IF(ISNUMBER(J965),COUNTIFS($J$7:$J$1929,"&gt;"&amp;J965)+1,"")</x:f>
      </x:c>
      <x:c r="M965" s="9" t="str">
        <x:v>Review required</x:v>
      </x:c>
      <x:c r="N965" s="9" t="str">
        <x:v>Concentration not explicit on both saved identities</x:v>
      </x:c>
      <x:c r="O965" s="9" t="str">
        <x:v>https://www.parfumo.com/Perfumes/Guerlain/Aqua_Allegoria_Bergamote_Calabria</x:v>
      </x:c>
      <x:c r="P965" s="9" t="str">
        <x:v>https://www.fragrantica.com/perfume/Guerlain/Aqua-Allegoria-Bergamote-Calabria-43596.html</x:v>
      </x:c>
      <x:c r="Q965" s="9" t="str">
        <x:v>https://media.parfumo.com/perfumes/43/43376c-aqua-allegoria-bergamote-calabria-guerlain_1200.jpg?width=720&amp;aspect_ratio=1:1</x:v>
      </x:c>
      <x:c r="R965" s="9" t="str">
        <x:v>https://fimgs.net/mdimg/perfume-thumbs/375x500.43596.jpg</x:v>
      </x:c>
      <x:c r="S965" s="9" t="str">
        <x:v>Aqua Allegoria Bergamote Calabria</x:v>
      </x:c>
      <x:c r="T965" s="11" t="str">
        <x:v>2017</x:v>
      </x:c>
      <x:c r="U965" s="10" t="n">
        <x:v>1520</x:v>
      </x:c>
      <x:c r="V965" s="14" t="n">
        <x:f>IF(AND(ISNUMBER(G965),G965&gt;0),LOG10(G965)*'Method'!$B$8,"")</x:f>
        <x:v>3.2398052710406997</x:v>
      </x:c>
      <x:c r="W965" s="14" t="n">
        <x:f>IF(AND(ISNUMBER(I965),I965&gt;0),LOG10(I965)*'Method'!$B$9,"")</x:f>
        <x:v>2.68050848660716</x:v>
      </x:c>
      <x:c r="X965" s="10" t="str">
        <x:f>IF(ISNUMBER(J965),SUM(G965,I965),"")</x:f>
      </x:c>
      <x:c r="Y965" s="10" t="str">
        <x:f>IF(ISNUMBER(K965),COUNTIFS($K$7:$K$1929,"&gt;"&amp;K965)+1,"")</x:f>
      </x:c>
      <x:c r="Z965" s="9" t="str"/>
      <x:c r="AA965" s="15" t="n">
        <x:v>46108</x:v>
      </x:c>
      <x:c r="AB965" s="9" t="str">
        <x:v>Unknown</x:v>
      </x:c>
    </x:row>
    <x:row r="966" ht="50" customHeight="1">
      <x:c r="A966" s="10" t="n">
        <x:f>IF(ISNUMBER(F966),RANK(F966,$F$7:$F$1929,0),"")</x:f>
        <x:v>899</x:v>
      </x:c>
      <x:c r="B966" s="9" t="str">
        <x:v>Tiziana Terenzi</x:v>
      </x:c>
      <x:c r="C966" s="9" t="str">
        <x:v>Laudano Nero</x:v>
      </x:c>
      <x:c r="D966" s="9" t="str">
        <x:v>Not recorded</x:v>
      </x:c>
      <x:c r="E966" s="11" t="n">
        <x:v>2014</x:v>
      </x:c>
      <x:c r="F966" s="13" t="n">
        <x:v>7.8</x:v>
      </x:c>
      <x:c r="G966" s="10" t="n">
        <x:v>486</x:v>
      </x:c>
      <x:c r="H966" s="12" t="n">
        <x:v>4.06</x:v>
      </x:c>
      <x:c r="I966" s="10" t="n">
        <x:v>3036</x:v>
      </x:c>
      <x:c r="J966" s="12" t="str">
        <x:f>IF(AND(M966="URL identity aligns",ISNUMBER(F966),ISNUMBER(H966),G966&gt;0,I966&gt;0,SUM(V966:W966)&gt;0),(F966*V966+((H966-1)/4*10)*W966)/SUM(V966:W966),"")</x:f>
      </x:c>
      <x:c r="K966" s="12" t="str">
        <x:f>IF(ISNUMBER(J966),(X966*J966+'Method'!$B$10*'Method'!$B$11)/(X966+'Method'!$B$10),"")</x:f>
      </x:c>
      <x:c r="L966" s="10" t="str">
        <x:f>IF(ISNUMBER(J966),COUNTIFS($J$7:$J$1929,"&gt;"&amp;J966)+1,"")</x:f>
      </x:c>
      <x:c r="M966" s="9" t="str">
        <x:v>Review required</x:v>
      </x:c>
      <x:c r="N966" s="9" t="str">
        <x:v>Concentration not explicit on both saved identities</x:v>
      </x:c>
      <x:c r="O966" s="9" t="str">
        <x:v>https://www.parfumo.com/Perfumes/Tiziana_Terenzi/Laudano_Nero</x:v>
      </x:c>
      <x:c r="P966" s="9" t="str">
        <x:v>https://www.fragrantica.com/perfume/Tiziana-Terenzi/Laudano-Nero-24684.html</x:v>
      </x:c>
      <x:c r="Q966" s="9" t="str">
        <x:v>https://media.parfumo.com/perfumes/2b/2b111f-laudano-nero-tiziana-terenzi_1200.jpg?width=480&amp;aspect_ratio=1:1</x:v>
      </x:c>
      <x:c r="R966" s="9" t="str">
        <x:v>https://fimgs.net/mdimg/perfume-thumbs/375x500.24684.jpg</x:v>
      </x:c>
      <x:c r="S966" s="9" t="str">
        <x:v>Laudano Nero</x:v>
      </x:c>
      <x:c r="T966" s="11" t="str">
        <x:v>2014</x:v>
      </x:c>
      <x:c r="U966" s="10" t="n">
        <x:v>129</x:v>
      </x:c>
      <x:c r="V966" s="14" t="n">
        <x:f>IF(AND(ISNUMBER(G966),G966&gt;0),LOG10(G966)*'Method'!$B$8,"")</x:f>
        <x:v>3.223963523114748</x:v>
      </x:c>
      <x:c r="W966" s="14" t="n">
        <x:f>IF(AND(ISNUMBER(I966),I966&gt;0),LOG10(I966)*'Method'!$B$9,"")</x:f>
        <x:v>2.785841413778752</x:v>
      </x:c>
      <x:c r="X966" s="10" t="str">
        <x:f>IF(ISNUMBER(J966),SUM(G966,I966),"")</x:f>
      </x:c>
      <x:c r="Y966" s="10" t="str">
        <x:f>IF(ISNUMBER(K966),COUNTIFS($K$7:$K$1929,"&gt;"&amp;K966)+1,"")</x:f>
      </x:c>
      <x:c r="Z966" s="9" t="str"/>
      <x:c r="AA966" s="15" t="n">
        <x:v>46108</x:v>
      </x:c>
      <x:c r="AB966" s="9" t="str">
        <x:v>Unknown</x:v>
      </x:c>
    </x:row>
    <x:row r="967" ht="50" customHeight="1">
      <x:c r="A967" s="10" t="n">
        <x:f>IF(ISNUMBER(F967),RANK(F967,$F$7:$F$1929,0),"")</x:f>
        <x:v>899</x:v>
      </x:c>
      <x:c r="B967" s="9" t="str">
        <x:v>Xerjoff</x:v>
      </x:c>
      <x:c r="C967" s="9" t="str">
        <x:v>Soprano</x:v>
      </x:c>
      <x:c r="D967" s="9" t="str">
        <x:v>Not recorded</x:v>
      </x:c>
      <x:c r="E967" s="11" t="n">
        <x:v>2018</x:v>
      </x:c>
      <x:c r="F967" s="13" t="n">
        <x:v>7.8</x:v>
      </x:c>
      <x:c r="G967" s="10" t="n">
        <x:v>486</x:v>
      </x:c>
      <x:c r="H967" s="12" t="n">
        <x:v>3.99</x:v>
      </x:c>
      <x:c r="I967" s="10" t="n">
        <x:v>522</x:v>
      </x:c>
      <x:c r="J967" s="12" t="str">
        <x:f>IF(AND(M967="URL identity aligns",ISNUMBER(F967),ISNUMBER(H967),G967&gt;0,I967&gt;0,SUM(V967:W967)&gt;0),(F967*V967+((H967-1)/4*10)*W967)/SUM(V967:W967),"")</x:f>
      </x:c>
      <x:c r="K967" s="12" t="str">
        <x:f>IF(ISNUMBER(J967),(X967*J967+'Method'!$B$10*'Method'!$B$11)/(X967+'Method'!$B$10),"")</x:f>
      </x:c>
      <x:c r="L967" s="10" t="str">
        <x:f>IF(ISNUMBER(J967),COUNTIFS($J$7:$J$1929,"&gt;"&amp;J967)+1,"")</x:f>
      </x:c>
      <x:c r="M967" s="9" t="str">
        <x:v>Review required</x:v>
      </x:c>
      <x:c r="N967" s="9" t="str">
        <x:v>Concentration not explicit on both saved identities</x:v>
      </x:c>
      <x:c r="O967" s="9" t="str">
        <x:v>https://www.parfumo.com/Perfumes/Xerjoff/Soprano</x:v>
      </x:c>
      <x:c r="P967" s="9" t="str">
        <x:v>https://www.fragrantica.com/perfume/Xerjoff/Soprano-55160.html</x:v>
      </x:c>
      <x:c r="Q967" s="9" t="str">
        <x:v>https://media.parfumo.com/perfumes/81/8156e0_soprano-xerjoff_1200.jpg?width=720&amp;aspect_ratio=1:1</x:v>
      </x:c>
      <x:c r="R967" s="9" t="str">
        <x:v>https://fimgs.net/mdimg/perfume-thumbs/375x500.55160.jpg</x:v>
      </x:c>
      <x:c r="S967" s="9" t="str">
        <x:v>Soprano</x:v>
      </x:c>
      <x:c r="T967" s="11" t="str">
        <x:v>2018</x:v>
      </x:c>
      <x:c r="U967" s="10" t="n">
        <x:v>1216</x:v>
      </x:c>
      <x:c r="V967" s="14" t="n">
        <x:f>IF(AND(ISNUMBER(G967),G967&gt;0),LOG10(G967)*'Method'!$B$8,"")</x:f>
        <x:v>3.223963523114748</x:v>
      </x:c>
      <x:c r="W967" s="14" t="n">
        <x:f>IF(AND(ISNUMBER(I967),I967&gt;0),LOG10(I967)*'Method'!$B$9,"")</x:f>
        <x:v>2.174136402401808</x:v>
      </x:c>
      <x:c r="X967" s="10" t="str">
        <x:f>IF(ISNUMBER(J967),SUM(G967,I967),"")</x:f>
      </x:c>
      <x:c r="Y967" s="10" t="str">
        <x:f>IF(ISNUMBER(K967),COUNTIFS($K$7:$K$1929,"&gt;"&amp;K967)+1,"")</x:f>
      </x:c>
      <x:c r="Z967" s="9" t="str"/>
      <x:c r="AA967" s="15" t="n">
        <x:v>46108</x:v>
      </x:c>
      <x:c r="AB967" s="9" t="str">
        <x:v>Unknown</x:v>
      </x:c>
    </x:row>
    <x:row r="968" ht="50" customHeight="1">
      <x:c r="A968" s="10" t="n">
        <x:f>IF(ISNUMBER(F968),RANK(F968,$F$7:$F$1929,0),"")</x:f>
        <x:v>899</x:v>
      </x:c>
      <x:c r="B968" s="9" t="str">
        <x:v>Hermès</x:v>
      </x:c>
      <x:c r="C968" s="9" t="str">
        <x:v>Vétiver Tonka</x:v>
      </x:c>
      <x:c r="D968" s="9" t="str">
        <x:v>Not recorded</x:v>
      </x:c>
      <x:c r="E968" s="11" t="n">
        <x:v>2004</x:v>
      </x:c>
      <x:c r="F968" s="13" t="n">
        <x:v>7.8</x:v>
      </x:c>
      <x:c r="G968" s="10" t="n">
        <x:v>485</x:v>
      </x:c>
      <x:c r="H968" s="12" t="n">
        <x:v>4.3</x:v>
      </x:c>
      <x:c r="I968" s="10" t="n">
        <x:v>2258</x:v>
      </x:c>
      <x:c r="J968" s="12" t="str">
        <x:f>IF(AND(M968="URL identity aligns",ISNUMBER(F968),ISNUMBER(H968),G968&gt;0,I968&gt;0,SUM(V968:W968)&gt;0),(F968*V968+((H968-1)/4*10)*W968)/SUM(V968:W968),"")</x:f>
      </x:c>
      <x:c r="K968" s="12" t="str">
        <x:f>IF(ISNUMBER(J968),(X968*J968+'Method'!$B$10*'Method'!$B$11)/(X968+'Method'!$B$10),"")</x:f>
      </x:c>
      <x:c r="L968" s="10" t="str">
        <x:f>IF(ISNUMBER(J968),COUNTIFS($J$7:$J$1929,"&gt;"&amp;J968)+1,"")</x:f>
      </x:c>
      <x:c r="M968" s="9" t="str">
        <x:v>Review required</x:v>
      </x:c>
      <x:c r="N968" s="9" t="str">
        <x:v>Product, variant, gender or year terms differ between URLs; Concentration not explicit on both saved identities</x:v>
      </x:c>
      <x:c r="O968" s="9" t="str">
        <x:v>https://www.parfumo.com/Perfumes/Hermes/vetiver-tonka</x:v>
      </x:c>
      <x:c r="P968" s="9" t="str">
        <x:v>https://www.fragrantica.com/perfume/Hermes/Hermessence-Vetiver-Tonka-2672.html</x:v>
      </x:c>
      <x:c r="Q968" s="9" t="str">
        <x:v>https://media.parfumo.com/perfumes/9b/9bc94e-vetiver-tonka-hermes_1200.jpg?width=720&amp;aspect_ratio=1:1</x:v>
      </x:c>
      <x:c r="R968" s="9" t="str">
        <x:v>https://fimgs.net/mdimg/perfume-thumbs/375x500.2672.jpg</x:v>
      </x:c>
      <x:c r="S968" s="9" t="str">
        <x:v>Vétiver Tonka</x:v>
      </x:c>
      <x:c r="T968" s="11" t="str">
        <x:v>2004</x:v>
      </x:c>
      <x:c r="U968" s="10" t="n">
        <x:v>626</x:v>
      </x:c>
      <x:c r="V968" s="14" t="n">
        <x:f>IF(AND(ISNUMBER(G968),G968&gt;0),LOG10(G968)*'Method'!$B$8,"")</x:f>
        <x:v>3.2228900863227117</x:v>
      </x:c>
      <x:c r="W968" s="14" t="n">
        <x:f>IF(AND(ISNUMBER(I968),I968&gt;0),LOG10(I968)*'Method'!$B$9,"")</x:f>
        <x:v>2.6829791500711604</x:v>
      </x:c>
      <x:c r="X968" s="10" t="str">
        <x:f>IF(ISNUMBER(J968),SUM(G968,I968),"")</x:f>
      </x:c>
      <x:c r="Y968" s="10" t="str">
        <x:f>IF(ISNUMBER(K968),COUNTIFS($K$7:$K$1929,"&gt;"&amp;K968)+1,"")</x:f>
      </x:c>
      <x:c r="Z968" s="9" t="str"/>
      <x:c r="AA968" s="15" t="n">
        <x:v>46108</x:v>
      </x:c>
      <x:c r="AB968" s="9" t="str">
        <x:v>Unknown</x:v>
      </x:c>
    </x:row>
    <x:row r="969" ht="50" customHeight="1">
      <x:c r="A969" s="10" t="n">
        <x:f>IF(ISNUMBER(F969),RANK(F969,$F$7:$F$1929,0),"")</x:f>
        <x:v>899</x:v>
      </x:c>
      <x:c r="B969" s="9" t="str">
        <x:v>Creed</x:v>
      </x:c>
      <x:c r="C969" s="9" t="str">
        <x:v>Centaurus</x:v>
      </x:c>
      <x:c r="D969" s="9" t="str">
        <x:v>Not recorded</x:v>
      </x:c>
      <x:c r="E969" s="11" t="n">
        <x:v>2024</x:v>
      </x:c>
      <x:c r="F969" s="13" t="n">
        <x:v>7.8</x:v>
      </x:c>
      <x:c r="G969" s="10" t="n">
        <x:v>483</x:v>
      </x:c>
      <x:c r="H969" s="12" t="n">
        <x:v>4</x:v>
      </x:c>
      <x:c r="I969" s="10" t="n">
        <x:v>1371</x:v>
      </x:c>
      <x:c r="J969" s="12" t="str">
        <x:f>IF(AND(M969="URL identity aligns",ISNUMBER(F969),ISNUMBER(H969),G969&gt;0,I969&gt;0,SUM(V969:W969)&gt;0),(F969*V969+((H969-1)/4*10)*W969)/SUM(V969:W969),"")</x:f>
      </x:c>
      <x:c r="K969" s="12" t="str">
        <x:f>IF(ISNUMBER(J969),(X969*J969+'Method'!$B$10*'Method'!$B$11)/(X969+'Method'!$B$10),"")</x:f>
      </x:c>
      <x:c r="L969" s="10" t="str">
        <x:f>IF(ISNUMBER(J969),COUNTIFS($J$7:$J$1929,"&gt;"&amp;J969)+1,"")</x:f>
      </x:c>
      <x:c r="M969" s="9" t="str">
        <x:v>Review required</x:v>
      </x:c>
      <x:c r="N969" s="9" t="str">
        <x:v>Concentration not explicit on both saved identities</x:v>
      </x:c>
      <x:c r="O969" s="9" t="str">
        <x:v>https://www.parfumo.com/Perfumes/Creed/centaurus</x:v>
      </x:c>
      <x:c r="P969" s="9" t="str">
        <x:v>https://www.fragrantica.com/perfume/Creed/Centaurus-95601.html</x:v>
      </x:c>
      <x:c r="Q969" s="9" t="str">
        <x:v>https://media.parfumo.com/perfumes/18/18b0bb-centaurus-creed_1200.jpg?width=720&amp;aspect_ratio=1:1</x:v>
      </x:c>
      <x:c r="R969" s="9" t="str">
        <x:v>https://fimgs.net/mdimg/perfume-thumbs/375x500.95601.jpg</x:v>
      </x:c>
      <x:c r="S969" s="9" t="str">
        <x:v>Centaurus</x:v>
      </x:c>
      <x:c r="T969" s="11" t="str">
        <x:v>2024</x:v>
      </x:c>
      <x:c r="U969" s="10" t="n">
        <x:v>1002</x:v>
      </x:c>
      <x:c r="V969" s="14" t="n">
        <x:f>IF(AND(ISNUMBER(G969),G969&gt;0),LOG10(G969)*'Method'!$B$8,"")</x:f>
        <x:v>3.220736556901812</x:v>
      </x:c>
      <x:c r="W969" s="14" t="n">
        <x:f>IF(AND(ISNUMBER(I969),I969&gt;0),LOG10(I969)*'Method'!$B$9,"")</x:f>
        <x:v>2.509629963831608</x:v>
      </x:c>
      <x:c r="X969" s="10" t="str">
        <x:f>IF(ISNUMBER(J969),SUM(G969,I969),"")</x:f>
      </x:c>
      <x:c r="Y969" s="10" t="str">
        <x:f>IF(ISNUMBER(K969),COUNTIFS($K$7:$K$1929,"&gt;"&amp;K969)+1,"")</x:f>
      </x:c>
      <x:c r="Z969" s="9" t="str"/>
      <x:c r="AA969" s="15" t="n">
        <x:v>46108</x:v>
      </x:c>
      <x:c r="AB969" s="9" t="str">
        <x:v>Unknown</x:v>
      </x:c>
    </x:row>
    <x:row r="970" ht="50" customHeight="1">
      <x:c r="A970" s="10" t="n">
        <x:f>IF(ISNUMBER(F970),RANK(F970,$F$7:$F$1929,0),"")</x:f>
        <x:v>899</x:v>
      </x:c>
      <x:c r="B970" s="9" t="str">
        <x:v>Orto Parisi</x:v>
      </x:c>
      <x:c r="C970" s="9" t="str">
        <x:v>Stercus</x:v>
      </x:c>
      <x:c r="D970" s="9" t="str">
        <x:v>Not recorded</x:v>
      </x:c>
      <x:c r="E970" s="11" t="n">
        <x:v>2014</x:v>
      </x:c>
      <x:c r="F970" s="13" t="n">
        <x:v>7.8</x:v>
      </x:c>
      <x:c r="G970" s="10" t="n">
        <x:v>479</x:v>
      </x:c>
      <x:c r="H970" s="12" t="n">
        <x:v>3.99</x:v>
      </x:c>
      <x:c r="I970" s="10" t="n">
        <x:v>1711</x:v>
      </x:c>
      <x:c r="J970" s="12" t="str">
        <x:f>IF(AND(M970="URL identity aligns",ISNUMBER(F970),ISNUMBER(H970),G970&gt;0,I970&gt;0,SUM(V970:W970)&gt;0),(F970*V970+((H970-1)/4*10)*W970)/SUM(V970:W970),"")</x:f>
      </x:c>
      <x:c r="K970" s="12" t="str">
        <x:f>IF(ISNUMBER(J970),(X970*J970+'Method'!$B$10*'Method'!$B$11)/(X970+'Method'!$B$10),"")</x:f>
      </x:c>
      <x:c r="L970" s="10" t="str">
        <x:f>IF(ISNUMBER(J970),COUNTIFS($J$7:$J$1929,"&gt;"&amp;J970)+1,"")</x:f>
      </x:c>
      <x:c r="M970" s="9" t="str">
        <x:v>Review required</x:v>
      </x:c>
      <x:c r="N970" s="9" t="str">
        <x:v>Concentration not explicit on both saved identities</x:v>
      </x:c>
      <x:c r="O970" s="9" t="str">
        <x:v>https://www.parfumo.com/Perfumes/Orto_Parisi/Stercus</x:v>
      </x:c>
      <x:c r="P970" s="9" t="str">
        <x:v>https://www.fragrantica.com/perfume/Orto-Parisi/Stercus-24192.html</x:v>
      </x:c>
      <x:c r="Q970" s="9" t="str">
        <x:v>https://media.parfumo.com/perfumes/f8/f855c8-stercus-orto-parisi_1200.jpg?width=720&amp;aspect_ratio=1:1</x:v>
      </x:c>
      <x:c r="R970" s="9" t="str">
        <x:v>https://fimgs.net/mdimg/perfume-thumbs/375x500.24192.jpg</x:v>
      </x:c>
      <x:c r="S970" s="9" t="str">
        <x:v>Stercus</x:v>
      </x:c>
      <x:c r="T970" s="11" t="str">
        <x:v>2014</x:v>
      </x:c>
      <x:c r="U970" s="10" t="n">
        <x:v>475</x:v>
      </x:c>
      <x:c r="V970" s="14" t="n">
        <x:f>IF(AND(ISNUMBER(G970),G970&gt;0),LOG10(G970)*'Method'!$B$8,"")</x:f>
        <x:v>3.216402616097472</x:v>
      </x:c>
      <x:c r="W970" s="14" t="n">
        <x:f>IF(AND(ISNUMBER(I970),I970&gt;0),LOG10(I970)*'Method'!$B$9,"")</x:f>
        <x:v>2.58660000763288</x:v>
      </x:c>
      <x:c r="X970" s="10" t="str">
        <x:f>IF(ISNUMBER(J970),SUM(G970,I970),"")</x:f>
      </x:c>
      <x:c r="Y970" s="10" t="str">
        <x:f>IF(ISNUMBER(K970),COUNTIFS($K$7:$K$1929,"&gt;"&amp;K970)+1,"")</x:f>
      </x:c>
      <x:c r="Z970" s="9" t="str"/>
      <x:c r="AA970" s="15" t="n">
        <x:v>46108</x:v>
      </x:c>
      <x:c r="AB970" s="9" t="str">
        <x:v>Unknown</x:v>
      </x:c>
    </x:row>
    <x:row r="971" ht="50" customHeight="1">
      <x:c r="A971" s="10" t="n">
        <x:f>IF(ISNUMBER(F971),RANK(F971,$F$7:$F$1929,0),"")</x:f>
        <x:v>899</x:v>
      </x:c>
      <x:c r="B971" s="9" t="str">
        <x:v>Dior</x:v>
      </x:c>
      <x:c r="C971" s="9" t="str">
        <x:v>Homme Eau for Men</x:v>
      </x:c>
      <x:c r="D971" s="9" t="str">
        <x:v>Eau de Toilette</x:v>
      </x:c>
      <x:c r="E971" s="11" t="n">
        <x:v>2014</x:v>
      </x:c>
      <x:c r="F971" s="13" t="n">
        <x:v>7.8</x:v>
      </x:c>
      <x:c r="G971" s="10" t="n">
        <x:v>464</x:v>
      </x:c>
      <x:c r="H971" s="12" t="n">
        <x:v>4.36</x:v>
      </x:c>
      <x:c r="I971" s="10" t="n">
        <x:v>2893</x:v>
      </x:c>
      <x:c r="J971" s="12" t="str">
        <x:f>IF(AND(M971="URL identity aligns",ISNUMBER(F971),ISNUMBER(H971),G971&gt;0,I971&gt;0,SUM(V971:W971)&gt;0),(F971*V971+((H971-1)/4*10)*W971)/SUM(V971:W971),"")</x:f>
      </x:c>
      <x:c r="K971" s="12" t="str">
        <x:f>IF(ISNUMBER(J971),(X971*J971+'Method'!$B$10*'Method'!$B$11)/(X971+'Method'!$B$10),"")</x:f>
      </x:c>
      <x:c r="L971" s="10" t="str">
        <x:f>IF(ISNUMBER(J971),COUNTIFS($J$7:$J$1929,"&gt;"&amp;J971)+1,"")</x:f>
      </x:c>
      <x:c r="M971" s="9" t="str">
        <x:v>Review required</x:v>
      </x:c>
      <x:c r="N971" s="9" t="str">
        <x:v>Concentration not explicit on both saved identities</x:v>
      </x:c>
      <x:c r="O971" s="9" t="str">
        <x:v>https://www.parfumo.com/Perfumes/Dior/Dior_Homme_Eau_for_Men_Eau_de_Toilette</x:v>
      </x:c>
      <x:c r="P971" s="9" t="str">
        <x:v>https://www.fragrantica.com/perfume/Dior/Dior-Homme-Eau-for-Men-22860.html</x:v>
      </x:c>
      <x:c r="Q971" s="9" t="str">
        <x:v>https://media.parfumo.com/perfumes/2e/2ea0c7-dior-homme-eau-for-men-eau-de-toilette-dior_1200.jpg?width=720&amp;aspect_ratio=1:1</x:v>
      </x:c>
      <x:c r="R971" s="9" t="str">
        <x:v>https://fimgs.net/mdimg/perfume-thumbs/375x500.22860.jpg</x:v>
      </x:c>
      <x:c r="S971" s="9" t="str">
        <x:v>Homme Eau for Men</x:v>
      </x:c>
      <x:c r="T971" s="11" t="str">
        <x:v>2014</x:v>
      </x:c>
      <x:c r="U971" s="10" t="n">
        <x:v>777</x:v>
      </x:c>
      <x:c r="V971" s="14" t="n">
        <x:f>IF(AND(ISNUMBER(G971),G971&gt;0),LOG10(G971)*'Method'!$B$8,"")</x:f>
        <x:v>3.199821576665856</x:v>
      </x:c>
      <x:c r="W971" s="14" t="n">
        <x:f>IF(AND(ISNUMBER(I971),I971&gt;0),LOG10(I971)*'Method'!$B$9,"")</x:f>
        <x:v>2.769078746918384</x:v>
      </x:c>
      <x:c r="X971" s="10" t="str">
        <x:f>IF(ISNUMBER(J971),SUM(G971,I971),"")</x:f>
      </x:c>
      <x:c r="Y971" s="10" t="str">
        <x:f>IF(ISNUMBER(K971),COUNTIFS($K$7:$K$1929,"&gt;"&amp;K971)+1,"")</x:f>
      </x:c>
      <x:c r="Z971" s="9" t="str"/>
      <x:c r="AA971" s="15" t="n">
        <x:v>46108</x:v>
      </x:c>
      <x:c r="AB971" s="9" t="str">
        <x:v>Unknown</x:v>
      </x:c>
    </x:row>
    <x:row r="972" ht="50" customHeight="1">
      <x:c r="A972" s="10" t="n">
        <x:f>IF(ISNUMBER(F972),RANK(F972,$F$7:$F$1929,0),"")</x:f>
        <x:v>899</x:v>
      </x:c>
      <x:c r="B972" s="9" t="str">
        <x:v>Giorgio Armani</x:v>
      </x:c>
      <x:c r="C972" s="9" t="str">
        <x:v>Armani Privé - Bois d'Encens</x:v>
      </x:c>
      <x:c r="D972" s="9" t="str">
        <x:v>Not recorded</x:v>
      </x:c>
      <x:c r="E972" s="11" t="n">
        <x:v>2004</x:v>
      </x:c>
      <x:c r="F972" s="13" t="n">
        <x:v>7.8</x:v>
      </x:c>
      <x:c r="G972" s="10" t="n">
        <x:v>458</x:v>
      </x:c>
      <x:c r="H972" s="12" t="n">
        <x:v>4.3</x:v>
      </x:c>
      <x:c r="I972" s="10" t="n">
        <x:v>1495</x:v>
      </x:c>
      <x:c r="J972" s="12" t="str">
        <x:f>IF(AND(M972="URL identity aligns",ISNUMBER(F972),ISNUMBER(H972),G972&gt;0,I972&gt;0,SUM(V972:W972)&gt;0),(F972*V972+((H972-1)/4*10)*W972)/SUM(V972:W972),"")</x:f>
      </x:c>
      <x:c r="K972" s="12" t="str">
        <x:f>IF(ISNUMBER(J972),(X972*J972+'Method'!$B$10*'Method'!$B$11)/(X972+'Method'!$B$10),"")</x:f>
      </x:c>
      <x:c r="L972" s="10" t="str">
        <x:f>IF(ISNUMBER(J972),COUNTIFS($J$7:$J$1929,"&gt;"&amp;J972)+1,"")</x:f>
      </x:c>
      <x:c r="M972" s="9" t="str">
        <x:v>Review required</x:v>
      </x:c>
      <x:c r="N972" s="9" t="str">
        <x:v>Product, variant, gender or year terms differ between URLs; Concentration not explicit on both saved identities</x:v>
      </x:c>
      <x:c r="O972" s="9" t="str">
        <x:v>https://www.parfumo.com/Perfumes/Giorgio_Armani/Armani_Prive_Bois_d_Encens</x:v>
      </x:c>
      <x:c r="P972" s="9" t="str">
        <x:v>https://www.fragrantica.com/perfume/Giorgio-Armani/Bois-d-Encens-406.html</x:v>
      </x:c>
      <x:c r="Q972" s="9" t="str">
        <x:v>https://media.parfumo.com/perfumes/9f/9f6165-armani-prive-bois-d-encens-giorgio-armani_1200.jpg?width=480&amp;aspect_ratio=1:1</x:v>
      </x:c>
      <x:c r="R972" s="9" t="str">
        <x:v>https://fimgs.net/mdimg/perfume-thumbs/375x500.406.jpg</x:v>
      </x:c>
      <x:c r="S972" s="9" t="str">
        <x:v>Armani Privé - Bois d'Encens</x:v>
      </x:c>
      <x:c r="T972" s="11" t="str">
        <x:v>2004</x:v>
      </x:c>
      <x:c r="U972" s="10" t="n">
        <x:v>602</x:v>
      </x:c>
      <x:c r="V972" s="14" t="n">
        <x:f>IF(AND(ISNUMBER(G972),G972&gt;0),LOG10(G972)*'Method'!$B$8,"")</x:f>
        <x:v>3.193038573604644</x:v>
      </x:c>
      <x:c r="W972" s="14" t="n">
        <x:f>IF(AND(ISNUMBER(I972),I972&gt;0),LOG10(I972)*'Method'!$B$9,"")</x:f>
        <x:v>2.53971295412836</x:v>
      </x:c>
      <x:c r="X972" s="10" t="str">
        <x:f>IF(ISNUMBER(J972),SUM(G972,I972),"")</x:f>
      </x:c>
      <x:c r="Y972" s="10" t="str">
        <x:f>IF(ISNUMBER(K972),COUNTIFS($K$7:$K$1929,"&gt;"&amp;K972)+1,"")</x:f>
      </x:c>
      <x:c r="Z972" s="9" t="str"/>
      <x:c r="AA972" s="15" t="n">
        <x:v>46108</x:v>
      </x:c>
      <x:c r="AB972" s="9" t="str">
        <x:v>Unknown</x:v>
      </x:c>
    </x:row>
    <x:row r="973" ht="50" customHeight="1">
      <x:c r="A973" s="10" t="n">
        <x:f>IF(ISNUMBER(F973),RANK(F973,$F$7:$F$1929,0),"")</x:f>
        <x:v>899</x:v>
      </x:c>
      <x:c r="B973" s="9" t="str">
        <x:v>Tauer Perfumes</x:v>
      </x:c>
      <x:c r="C973" s="9" t="str">
        <x:v>№ 03 - Lonestar Memories</x:v>
      </x:c>
      <x:c r="D973" s="9" t="str">
        <x:v>Parfum</x:v>
      </x:c>
      <x:c r="E973" s="11" t="n">
        <x:v>2006</x:v>
      </x:c>
      <x:c r="F973" s="13" t="n">
        <x:v>7.8</x:v>
      </x:c>
      <x:c r="G973" s="10" t="n">
        <x:v>450</x:v>
      </x:c>
      <x:c r="H973" s="12" t="n">
        <x:v>4.16</x:v>
      </x:c>
      <x:c r="I973" s="10" t="n">
        <x:v>1509</x:v>
      </x:c>
      <x:c r="J973" s="12" t="str">
        <x:f>IF(AND(M973="URL identity aligns",ISNUMBER(F973),ISNUMBER(H973),G973&gt;0,I973&gt;0,SUM(V973:W973)&gt;0),(F973*V973+((H973-1)/4*10)*W973)/SUM(V973:W973),"")</x:f>
      </x:c>
      <x:c r="K973" s="12" t="str">
        <x:f>IF(ISNUMBER(J973),(X973*J973+'Method'!$B$10*'Method'!$B$11)/(X973+'Method'!$B$10),"")</x:f>
      </x:c>
      <x:c r="L973" s="10" t="str">
        <x:f>IF(ISNUMBER(J973),COUNTIFS($J$7:$J$1929,"&gt;"&amp;J973)+1,"")</x:f>
      </x:c>
      <x:c r="M973" s="9" t="str">
        <x:v>Review required</x:v>
      </x:c>
      <x:c r="N973" s="9" t="str">
        <x:v>Brand differs between product URLs; Export brand differs from Parfumo URL; Product, variant, gender or year terms differ between URLs; Concentration not explicit on both saved identities</x:v>
      </x:c>
      <x:c r="O973" s="9" t="str">
        <x:v>https://www.parfumo.com/Perfumes/Tauer/No_03_Lonestar_Memories</x:v>
      </x:c>
      <x:c r="P973" s="9" t="str">
        <x:v>https://www.fragrantica.com/perfume/Tauer-Perfumes/03-Lonestar-Memories-4575.html</x:v>
      </x:c>
      <x:c r="Q973" s="9" t="str">
        <x:v>https://media.parfumo.com/perfumes/6e/6e7308-03-lonestar-memories-tauer-perfumes_1200.jpg?width=720&amp;aspect_ratio=1:1</x:v>
      </x:c>
      <x:c r="R973" s="9" t="str">
        <x:v>https://fimgs.net/mdimg/perfume-thumbs/375x500.4575.jpg</x:v>
      </x:c>
      <x:c r="S973" s="9" t="str">
        <x:v>№ 03 - Lonestar Memories</x:v>
      </x:c>
      <x:c r="T973" s="11" t="str">
        <x:v>2006</x:v>
      </x:c>
      <x:c r="U973" s="10" t="n">
        <x:v>1622</x:v>
      </x:c>
      <x:c r="V973" s="14" t="n">
        <x:f>IF(AND(ISNUMBER(G973),G973&gt;0),LOG10(G973)*'Method'!$B$8,"")</x:f>
        <x:v>3.183855016530408</x:v>
      </x:c>
      <x:c r="W973" s="14" t="n">
        <x:f>IF(AND(ISNUMBER(I973),I973&gt;0),LOG10(I973)*'Method'!$B$9,"")</x:f>
        <x:v>2.542951391820472</x:v>
      </x:c>
      <x:c r="X973" s="10" t="str">
        <x:f>IF(ISNUMBER(J973),SUM(G973,I973),"")</x:f>
      </x:c>
      <x:c r="Y973" s="10" t="str">
        <x:f>IF(ISNUMBER(K973),COUNTIFS($K$7:$K$1929,"&gt;"&amp;K973)+1,"")</x:f>
      </x:c>
      <x:c r="Z973" s="9" t="str"/>
      <x:c r="AA973" s="15" t="n">
        <x:v>46108</x:v>
      </x:c>
      <x:c r="AB973" s="9" t="str">
        <x:v>Unknown</x:v>
      </x:c>
    </x:row>
    <x:row r="974" ht="50" customHeight="1">
      <x:c r="A974" s="10" t="n">
        <x:f>IF(ISNUMBER(F974),RANK(F974,$F$7:$F$1929,0),"")</x:f>
        <x:v>899</x:v>
      </x:c>
      <x:c r="B974" s="9" t="str">
        <x:v>Creed</x:v>
      </x:c>
      <x:c r="C974" s="9" t="str">
        <x:v>Royal Mayfair Windsor</x:v>
      </x:c>
      <x:c r="D974" s="9" t="str">
        <x:v>Not recorded</x:v>
      </x:c>
      <x:c r="E974" s="11" t="n">
        <x:v>2009</x:v>
      </x:c>
      <x:c r="F974" s="13" t="n">
        <x:v>7.8</x:v>
      </x:c>
      <x:c r="G974" s="10" t="n">
        <x:v>448</x:v>
      </x:c>
      <x:c r="H974" s="12" t="n">
        <x:v>4.44</x:v>
      </x:c>
      <x:c r="I974" s="10" t="n">
        <x:v>126</x:v>
      </x:c>
      <x:c r="J974" s="12" t="str">
        <x:f>IF(AND(M974="URL identity aligns",ISNUMBER(F974),ISNUMBER(H974),G974&gt;0,I974&gt;0,SUM(V974:W974)&gt;0),(F974*V974+((H974-1)/4*10)*W974)/SUM(V974:W974),"")</x:f>
      </x:c>
      <x:c r="K974" s="12" t="str">
        <x:f>IF(ISNUMBER(J974),(X974*J974+'Method'!$B$10*'Method'!$B$11)/(X974+'Method'!$B$10),"")</x:f>
      </x:c>
      <x:c r="L974" s="10" t="str">
        <x:f>IF(ISNUMBER(J974),COUNTIFS($J$7:$J$1929,"&gt;"&amp;J974)+1,"")</x:f>
      </x:c>
      <x:c r="M974" s="9" t="str">
        <x:v>Review required</x:v>
      </x:c>
      <x:c r="N974" s="9" t="str">
        <x:v>Product, variant, gender or year terms differ between URLs; Concentration not explicit on both saved identities</x:v>
      </x:c>
      <x:c r="O974" s="9" t="str">
        <x:v>https://www.parfumo.com/Perfumes/Creed/royal-mayfair-2009-windsor</x:v>
      </x:c>
      <x:c r="P974" s="9" t="str">
        <x:v>https://www.fragrantica.com/perfume/Creed/Windsor-7031.html</x:v>
      </x:c>
      <x:c r="Q974" s="9" t="str">
        <x:v>https://media.parfumo.com/perfumes/bb/bb625b-royal-mayfair-2009-windsor-creed_1200.jpg?width=720&amp;aspect_ratio=1:1</x:v>
      </x:c>
      <x:c r="R974" s="9" t="str">
        <x:v>https://fimgs.net/mdimg/perfume-thumbs/375x500.7031.jpg</x:v>
      </x:c>
      <x:c r="S974" s="9" t="str">
        <x:v>Royal Mayfair Windsor</x:v>
      </x:c>
      <x:c r="T974" s="11" t="str">
        <x:v>2009</x:v>
      </x:c>
      <x:c r="U974" s="10" t="n">
        <x:v>460</x:v>
      </x:c>
      <x:c r="V974" s="14" t="n">
        <x:f>IF(AND(ISNUMBER(G974),G974&gt;0),LOG10(G974)*'Method'!$B$8,"")</x:f>
        <x:v>3.181533616797768</x:v>
      </x:c>
      <x:c r="W974" s="14" t="n">
        <x:f>IF(AND(ISNUMBER(I974),I974&gt;0),LOG10(I974)*'Method'!$B$9,"")</x:f>
        <x:v>1.680296436094048</x:v>
      </x:c>
      <x:c r="X974" s="10" t="str">
        <x:f>IF(ISNUMBER(J974),SUM(G974,I974),"")</x:f>
      </x:c>
      <x:c r="Y974" s="10" t="str">
        <x:f>IF(ISNUMBER(K974),COUNTIFS($K$7:$K$1929,"&gt;"&amp;K974)+1,"")</x:f>
      </x:c>
      <x:c r="Z974" s="9" t="str"/>
      <x:c r="AA974" s="15" t="n">
        <x:v>46108</x:v>
      </x:c>
      <x:c r="AB974" s="9" t="str">
        <x:v>Unknown</x:v>
      </x:c>
    </x:row>
    <x:row r="975" ht="50" customHeight="1">
      <x:c r="A975" s="10" t="n">
        <x:f>IF(ISNUMBER(F975),RANK(F975,$F$7:$F$1929,0),"")</x:f>
        <x:v>899</x:v>
      </x:c>
      <x:c r="B975" s="9" t="str">
        <x:v>Guerlain</x:v>
      </x:c>
      <x:c r="C975" s="9" t="str">
        <x:v>Iris Torréfié</x:v>
      </x:c>
      <x:c r="D975" s="9" t="str">
        <x:v>Not recorded</x:v>
      </x:c>
      <x:c r="E975" s="11" t="n">
        <x:v>2020</x:v>
      </x:c>
      <x:c r="F975" s="13" t="n">
        <x:v>7.8</x:v>
      </x:c>
      <x:c r="G975" s="10" t="n">
        <x:v>437</x:v>
      </x:c>
      <x:c r="H975" s="12" t="n">
        <x:v>4.2</x:v>
      </x:c>
      <x:c r="I975" s="10" t="n">
        <x:v>948</x:v>
      </x:c>
      <x:c r="J975" s="12" t="str">
        <x:f>IF(AND(M975="URL identity aligns",ISNUMBER(F975),ISNUMBER(H975),G975&gt;0,I975&gt;0,SUM(V975:W975)&gt;0),(F975*V975+((H975-1)/4*10)*W975)/SUM(V975:W975),"")</x:f>
      </x:c>
      <x:c r="K975" s="12" t="str">
        <x:f>IF(ISNUMBER(J975),(X975*J975+'Method'!$B$10*'Method'!$B$11)/(X975+'Method'!$B$10),"")</x:f>
      </x:c>
      <x:c r="L975" s="10" t="str">
        <x:f>IF(ISNUMBER(J975),COUNTIFS($J$7:$J$1929,"&gt;"&amp;J975)+1,"")</x:f>
      </x:c>
      <x:c r="M975" s="9" t="str">
        <x:v>Review required</x:v>
      </x:c>
      <x:c r="N975" s="9" t="str">
        <x:v>Concentration not explicit on both saved identities</x:v>
      </x:c>
      <x:c r="O975" s="9" t="str">
        <x:v>https://www.parfumo.com/Perfumes/Guerlain/iris-torrefie</x:v>
      </x:c>
      <x:c r="P975" s="9" t="str">
        <x:v>https://www.fragrantica.com/perfume/Guerlain/Iris-Torrefie-62527.html</x:v>
      </x:c>
      <x:c r="Q975" s="9" t="str">
        <x:v>https://media.parfumo.com/perfumes/2c/2c32ae-iris-torrefie-guerlain_1200.jpg?width=720&amp;aspect_ratio=1:1</x:v>
      </x:c>
      <x:c r="R975" s="9" t="str">
        <x:v>https://fimgs.net/mdimg/perfume-thumbs/375x500.62527.jpg</x:v>
      </x:c>
      <x:c r="S975" s="9" t="str">
        <x:v>Iris Torréfié</x:v>
      </x:c>
      <x:c r="T975" s="11" t="str">
        <x:v>2020</x:v>
      </x:c>
      <x:c r="U975" s="10" t="n">
        <x:v>817</x:v>
      </x:c>
      <x:c r="V975" s="14" t="n">
        <x:f>IF(AND(ISNUMBER(G975),G975&gt;0),LOG10(G975)*'Method'!$B$8,"")</x:f>
        <x:v>3.168577724364504</x:v>
      </x:c>
      <x:c r="W975" s="14" t="n">
        <x:f>IF(AND(ISNUMBER(I975),I975&gt;0),LOG10(I975)*'Method'!$B$9,"")</x:f>
        <x:v>2.381446669870456</x:v>
      </x:c>
      <x:c r="X975" s="10" t="str">
        <x:f>IF(ISNUMBER(J975),SUM(G975,I975),"")</x:f>
      </x:c>
      <x:c r="Y975" s="10" t="str">
        <x:f>IF(ISNUMBER(K975),COUNTIFS($K$7:$K$1929,"&gt;"&amp;K975)+1,"")</x:f>
      </x:c>
      <x:c r="Z975" s="9" t="str"/>
      <x:c r="AA975" s="15" t="n">
        <x:v>46108</x:v>
      </x:c>
      <x:c r="AB975" s="9" t="str">
        <x:v>Unknown</x:v>
      </x:c>
    </x:row>
    <x:row r="976" ht="50" customHeight="1">
      <x:c r="A976" s="10" t="n">
        <x:f>IF(ISNUMBER(F976),RANK(F976,$F$7:$F$1929,0),"")</x:f>
        <x:v>899</x:v>
      </x:c>
      <x:c r="B976" s="9" t="str">
        <x:v>BDK Parfums</x:v>
      </x:c>
      <x:c r="C976" s="9" t="str">
        <x:v>Vanille Leather</x:v>
      </x:c>
      <x:c r="D976" s="9" t="str">
        <x:v>Parfum</x:v>
      </x:c>
      <x:c r="E976" s="11" t="n">
        <x:v>2023</x:v>
      </x:c>
      <x:c r="F976" s="13" t="n">
        <x:v>7.8</x:v>
      </x:c>
      <x:c r="G976" s="10" t="n">
        <x:v>419</x:v>
      </x:c>
      <x:c r="H976" s="12" t="n">
        <x:v>4.09</x:v>
      </x:c>
      <x:c r="I976" s="10" t="n">
        <x:v>1172</x:v>
      </x:c>
      <x:c r="J976" s="12" t="str">
        <x:f>IF(AND(M976="URL identity aligns",ISNUMBER(F976),ISNUMBER(H976),G976&gt;0,I976&gt;0,SUM(V976:W976)&gt;0),(F976*V976+((H976-1)/4*10)*W976)/SUM(V976:W976),"")</x:f>
      </x:c>
      <x:c r="K976" s="12" t="str">
        <x:f>IF(ISNUMBER(J976),(X976*J976+'Method'!$B$10*'Method'!$B$11)/(X976+'Method'!$B$10),"")</x:f>
      </x:c>
      <x:c r="L976" s="10" t="str">
        <x:f>IF(ISNUMBER(J976),COUNTIFS($J$7:$J$1929,"&gt;"&amp;J976)+1,"")</x:f>
      </x:c>
      <x:c r="M976" s="9" t="str">
        <x:v>Review required</x:v>
      </x:c>
      <x:c r="N976" s="9" t="str">
        <x:v>Concentration not explicit on both saved identities</x:v>
      </x:c>
      <x:c r="O976" s="9" t="str">
        <x:v>https://www.parfumo.com/Perfumes/bdk_Parfums/vanille-leather</x:v>
      </x:c>
      <x:c r="P976" s="9" t="str">
        <x:v>https://www.fragrantica.com/perfume/BDK-Parfums/Vanille-Leather-82783.html</x:v>
      </x:c>
      <x:c r="Q976" s="9" t="str">
        <x:v>https://media.parfumo.com/perfumes/61/6192dc-vanille-leather-bdk-parfums_1200.jpg?width=720&amp;aspect_ratio=1:1</x:v>
      </x:c>
      <x:c r="R976" s="9" t="str">
        <x:v>https://fimgs.net/mdimg/perfume-thumbs/375x500.82783.jpg</x:v>
      </x:c>
      <x:c r="S976" s="9" t="str">
        <x:v>Vanille Leather</x:v>
      </x:c>
      <x:c r="T976" s="11" t="str">
        <x:v>2023</x:v>
      </x:c>
      <x:c r="U976" s="10" t="n">
        <x:v>981</x:v>
      </x:c>
      <x:c r="V976" s="14" t="n">
        <x:f>IF(AND(ISNUMBER(G976),G976&gt;0),LOG10(G976)*'Method'!$B$8,"")</x:f>
        <x:v>3.14665682755956</x:v>
      </x:c>
      <x:c r="W976" s="14" t="n">
        <x:f>IF(AND(ISNUMBER(I976),I976&gt;0),LOG10(I976)*'Method'!$B$9,"")</x:f>
        <x:v>2.455142089345656</x:v>
      </x:c>
      <x:c r="X976" s="10" t="str">
        <x:f>IF(ISNUMBER(J976),SUM(G976,I976),"")</x:f>
      </x:c>
      <x:c r="Y976" s="10" t="str">
        <x:f>IF(ISNUMBER(K976),COUNTIFS($K$7:$K$1929,"&gt;"&amp;K976)+1,"")</x:f>
      </x:c>
      <x:c r="Z976" s="9" t="str"/>
      <x:c r="AA976" s="15" t="n">
        <x:v>46108</x:v>
      </x:c>
      <x:c r="AB976" s="9" t="str">
        <x:v>Unknown</x:v>
      </x:c>
    </x:row>
    <x:row r="977" ht="50" customHeight="1">
      <x:c r="A977" s="10" t="n">
        <x:f>IF(ISNUMBER(F977),RANK(F977,$F$7:$F$1929,0),"")</x:f>
        <x:v>899</x:v>
      </x:c>
      <x:c r="B977" s="9" t="str">
        <x:v>Rasasi</x:v>
      </x:c>
      <x:c r="C977" s="9" t="str">
        <x:v>Rumz Al Rasasi 9325 pour Lui</x:v>
      </x:c>
      <x:c r="D977" s="9" t="str">
        <x:v>Not recorded</x:v>
      </x:c>
      <x:c r="E977" s="11" t="n">
        <x:v>2014</x:v>
      </x:c>
      <x:c r="F977" s="13" t="n">
        <x:v>7.8</x:v>
      </x:c>
      <x:c r="G977" s="10" t="n">
        <x:v>418</x:v>
      </x:c>
      <x:c r="H977" s="12" t="n">
        <x:v>4.21</x:v>
      </x:c>
      <x:c r="I977" s="10" t="n">
        <x:v>803</x:v>
      </x:c>
      <x:c r="J977" s="12" t="str">
        <x:f>IF(AND(M977="URL identity aligns",ISNUMBER(F977),ISNUMBER(H977),G977&gt;0,I977&gt;0,SUM(V977:W977)&gt;0),(F977*V977+((H977-1)/4*10)*W977)/SUM(V977:W977),"")</x:f>
      </x:c>
      <x:c r="K977" s="12" t="str">
        <x:f>IF(ISNUMBER(J977),(X977*J977+'Method'!$B$10*'Method'!$B$11)/(X977+'Method'!$B$10),"")</x:f>
      </x:c>
      <x:c r="L977" s="10" t="str">
        <x:f>IF(ISNUMBER(J977),COUNTIFS($J$7:$J$1929,"&gt;"&amp;J977)+1,"")</x:f>
      </x:c>
      <x:c r="M977" s="9" t="str">
        <x:v>Review required</x:v>
      </x:c>
      <x:c r="N977" s="9" t="str">
        <x:v>Concentration not explicit on both saved identities</x:v>
      </x:c>
      <x:c r="O977" s="9" t="str">
        <x:v>https://www.parfumo.com/Perfumes/Rasasi/Rumz_al_Rasasi_9325_pour_Lui</x:v>
      </x:c>
      <x:c r="P977" s="9" t="str">
        <x:v>https://www.fragrantica.com/perfume/Rasasi/Rumz-Al-Rasasi-9325-Pour-Lui-45687.html</x:v>
      </x:c>
      <x:c r="Q977" s="9" t="str">
        <x:v>https://media.parfumo.com/perfumes/8f/8fd6a7-rumz-al-rasasi-9325-pour-lui-rasasi_1200.jpg?width=720&amp;aspect_ratio=1:1</x:v>
      </x:c>
      <x:c r="R977" s="9" t="str">
        <x:v>https://fimgs.net/mdimg/perfume-thumbs/375x500.45687.jpg</x:v>
      </x:c>
      <x:c r="S977" s="9" t="str">
        <x:v>Rumz Al Rasasi 9325 pour Lui</x:v>
      </x:c>
      <x:c r="T977" s="11" t="str">
        <x:v>2014</x:v>
      </x:c>
      <x:c r="U977" s="10" t="n">
        <x:v>1371</x:v>
      </x:c>
      <x:c r="V977" s="14" t="n">
        <x:f>IF(AND(ISNUMBER(G977),G977&gt;0),LOG10(G977)*'Method'!$B$8,"")</x:f>
        <x:v>3.145411538130048</x:v>
      </x:c>
      <x:c r="W977" s="14" t="n">
        <x:f>IF(AND(ISNUMBER(I977),I977&gt;0),LOG10(I977)*'Method'!$B$9,"")</x:f>
        <x:v>2.323772436222944</x:v>
      </x:c>
      <x:c r="X977" s="10" t="str">
        <x:f>IF(ISNUMBER(J977),SUM(G977,I977),"")</x:f>
      </x:c>
      <x:c r="Y977" s="10" t="str">
        <x:f>IF(ISNUMBER(K977),COUNTIFS($K$7:$K$1929,"&gt;"&amp;K977)+1,"")</x:f>
      </x:c>
      <x:c r="Z977" s="9" t="str"/>
      <x:c r="AA977" s="15" t="n">
        <x:v>46108</x:v>
      </x:c>
      <x:c r="AB977" s="9" t="str">
        <x:v>Unknown</x:v>
      </x:c>
    </x:row>
    <x:row r="978" ht="50" customHeight="1">
      <x:c r="A978" s="10" t="n">
        <x:f>IF(ISNUMBER(F978),RANK(F978,$F$7:$F$1929,0),"")</x:f>
        <x:v>899</x:v>
      </x:c>
      <x:c r="B978" s="9" t="str">
        <x:v>Tom Ford</x:v>
      </x:c>
      <x:c r="C978" s="9" t="str">
        <x:v>Noir Anthracite</x:v>
      </x:c>
      <x:c r="D978" s="9" t="str">
        <x:v>Not recorded</x:v>
      </x:c>
      <x:c r="E978" s="11" t="n">
        <x:v>2017</x:v>
      </x:c>
      <x:c r="F978" s="13" t="n">
        <x:v>7.8</x:v>
      </x:c>
      <x:c r="G978" s="10" t="n">
        <x:v>417</x:v>
      </x:c>
      <x:c r="H978" s="12" t="n">
        <x:v>3.98</x:v>
      </x:c>
      <x:c r="I978" s="10" t="n">
        <x:v>1474</x:v>
      </x:c>
      <x:c r="J978" s="12" t="str">
        <x:f>IF(AND(M978="URL identity aligns",ISNUMBER(F978),ISNUMBER(H978),G978&gt;0,I978&gt;0,SUM(V978:W978)&gt;0),(F978*V978+((H978-1)/4*10)*W978)/SUM(V978:W978),"")</x:f>
      </x:c>
      <x:c r="K978" s="12" t="str">
        <x:f>IF(ISNUMBER(J978),(X978*J978+'Method'!$B$10*'Method'!$B$11)/(X978+'Method'!$B$10),"")</x:f>
      </x:c>
      <x:c r="L978" s="10" t="str">
        <x:f>IF(ISNUMBER(J978),COUNTIFS($J$7:$J$1929,"&gt;"&amp;J978)+1,"")</x:f>
      </x:c>
      <x:c r="M978" s="9" t="str">
        <x:v>Review required</x:v>
      </x:c>
      <x:c r="N978" s="9" t="str">
        <x:v>Concentration not explicit on both saved identities</x:v>
      </x:c>
      <x:c r="O978" s="9" t="str">
        <x:v>https://www.parfumo.com/Perfumes/Tom_Ford/Noir_Anthracite</x:v>
      </x:c>
      <x:c r="P978" s="9" t="str">
        <x:v>https://www.fragrantica.com/perfume/Tom-Ford/Noir-Anthracite-45691.html</x:v>
      </x:c>
      <x:c r="Q978" s="9" t="str">
        <x:v>https://media.parfumo.com/perfumes/77/77c31a-noir-anthracite-tom-ford_1200.jpg?width=720&amp;aspect_ratio=1:1</x:v>
      </x:c>
      <x:c r="R978" s="9" t="str">
        <x:v>https://fimgs.net/mdimg/perfume-thumbs/375x500.45691.jpg</x:v>
      </x:c>
      <x:c r="S978" s="9" t="str">
        <x:v>Noir Anthracite</x:v>
      </x:c>
      <x:c r="T978" s="11" t="str">
        <x:v>2017</x:v>
      </x:c>
      <x:c r="U978" s="10" t="n">
        <x:v>505</x:v>
      </x:c>
      <x:c r="V978" s="14" t="n">
        <x:f>IF(AND(ISNUMBER(G978),G978&gt;0),LOG10(G978)*'Method'!$B$8,"")</x:f>
        <x:v>3.1441632659685115</x:v>
      </x:c>
      <x:c r="W978" s="14" t="n">
        <x:f>IF(AND(ISNUMBER(I978),I978&gt;0),LOG10(I978)*'Method'!$B$9,"")</x:f>
        <x:v>2.534797986818424</x:v>
      </x:c>
      <x:c r="X978" s="10" t="str">
        <x:f>IF(ISNUMBER(J978),SUM(G978,I978),"")</x:f>
      </x:c>
      <x:c r="Y978" s="10" t="str">
        <x:f>IF(ISNUMBER(K978),COUNTIFS($K$7:$K$1929,"&gt;"&amp;K978)+1,"")</x:f>
      </x:c>
      <x:c r="Z978" s="9" t="str"/>
      <x:c r="AA978" s="15" t="n">
        <x:v>46108</x:v>
      </x:c>
      <x:c r="AB978" s="9" t="str">
        <x:v>Unknown</x:v>
      </x:c>
    </x:row>
    <x:row r="979" ht="50" customHeight="1">
      <x:c r="A979" s="10" t="n">
        <x:f>IF(ISNUMBER(F979),RANK(F979,$F$7:$F$1929,0),"")</x:f>
        <x:v>899</x:v>
      </x:c>
      <x:c r="B979" s="9" t="str">
        <x:v>Amouage</x:v>
      </x:c>
      <x:c r="C979" s="9" t="str">
        <x:v>Purpose</x:v>
      </x:c>
      <x:c r="D979" s="9" t="str">
        <x:v>Not recorded</x:v>
      </x:c>
      <x:c r="E979" s="11" t="n">
        <x:v>2023</x:v>
      </x:c>
      <x:c r="F979" s="13" t="n">
        <x:v>7.8</x:v>
      </x:c>
      <x:c r="G979" s="10" t="n">
        <x:v>417</x:v>
      </x:c>
      <x:c r="H979" s="12" t="n">
        <x:v>3.88</x:v>
      </x:c>
      <x:c r="I979" s="10" t="n">
        <x:v>1545</x:v>
      </x:c>
      <x:c r="J979" s="12" t="str">
        <x:f>IF(AND(M979="URL identity aligns",ISNUMBER(F979),ISNUMBER(H979),G979&gt;0,I979&gt;0,SUM(V979:W979)&gt;0),(F979*V979+((H979-1)/4*10)*W979)/SUM(V979:W979),"")</x:f>
      </x:c>
      <x:c r="K979" s="12" t="str">
        <x:f>IF(ISNUMBER(J979),(X979*J979+'Method'!$B$10*'Method'!$B$11)/(X979+'Method'!$B$10),"")</x:f>
      </x:c>
      <x:c r="L979" s="10" t="str">
        <x:f>IF(ISNUMBER(J979),COUNTIFS($J$7:$J$1929,"&gt;"&amp;J979)+1,"")</x:f>
      </x:c>
      <x:c r="M979" s="9" t="str">
        <x:v>Review required</x:v>
      </x:c>
      <x:c r="N979" s="9" t="str">
        <x:v>Concentration not explicit on both saved identities</x:v>
      </x:c>
      <x:c r="O979" s="9" t="str">
        <x:v>https://www.parfumo.com/Perfumes/Amouage/purpose</x:v>
      </x:c>
      <x:c r="P979" s="9" t="str">
        <x:v>https://www.fragrantica.com/perfume/Amouage/Purpose-78657.html</x:v>
      </x:c>
      <x:c r="Q979" s="9" t="str">
        <x:v>https://media.parfumo.com/perfumes/26/2657a0-purpose-amouage_1200.jpg?width=480&amp;aspect_ratio=1:1</x:v>
      </x:c>
      <x:c r="R979" s="9" t="str">
        <x:v>https://fimgs.net/mdimg/perfume-thumbs/375x500.78657.jpg</x:v>
      </x:c>
      <x:c r="S979" s="9" t="str">
        <x:v>Purpose</x:v>
      </x:c>
      <x:c r="T979" s="11" t="str">
        <x:v>2023</x:v>
      </x:c>
      <x:c r="U979" s="10" t="n">
        <x:v>58</x:v>
      </x:c>
      <x:c r="V979" s="14" t="n">
        <x:f>IF(AND(ISNUMBER(G979),G979&gt;0),LOG10(G979)*'Method'!$B$8,"")</x:f>
        <x:v>3.1441632659685115</x:v>
      </x:c>
      <x:c r="W979" s="14" t="n">
        <x:f>IF(AND(ISNUMBER(I979),I979&gt;0),LOG10(I979)*'Method'!$B$9,"")</x:f>
        <x:v>2.55114278700868</x:v>
      </x:c>
      <x:c r="X979" s="10" t="str">
        <x:f>IF(ISNUMBER(J979),SUM(G979,I979),"")</x:f>
      </x:c>
      <x:c r="Y979" s="10" t="str">
        <x:f>IF(ISNUMBER(K979),COUNTIFS($K$7:$K$1929,"&gt;"&amp;K979)+1,"")</x:f>
      </x:c>
      <x:c r="Z979" s="9" t="str"/>
      <x:c r="AA979" s="15" t="n">
        <x:v>46108</x:v>
      </x:c>
      <x:c r="AB979" s="9" t="str">
        <x:v>Unknown</x:v>
      </x:c>
    </x:row>
    <x:row r="980" ht="50" customHeight="1">
      <x:c r="A980" s="10" t="n">
        <x:f>IF(ISNUMBER(F980),RANK(F980,$F$7:$F$1929,0),"")</x:f>
        <x:v>899</x:v>
      </x:c>
      <x:c r="B980" s="9" t="str">
        <x:v>Diptyque</x:v>
      </x:c>
      <x:c r="C980" s="9" t="str">
        <x:v>Eau Capitale</x:v>
      </x:c>
      <x:c r="D980" s="9" t="str">
        <x:v>Eau de Parfum</x:v>
      </x:c>
      <x:c r="E980" s="11" t="n">
        <x:v>2020</x:v>
      </x:c>
      <x:c r="F980" s="13" t="n">
        <x:v>7.8</x:v>
      </x:c>
      <x:c r="G980" s="10" t="n">
        <x:v>402</x:v>
      </x:c>
      <x:c r="H980" s="12" t="n">
        <x:v>4.08</x:v>
      </x:c>
      <x:c r="I980" s="10" t="n">
        <x:v>2119</x:v>
      </x:c>
      <x:c r="J980" s="12" t="n">
        <x:f>IF(AND(M980="URL identity aligns",ISNUMBER(F980),ISNUMBER(H980),G980&gt;0,I980&gt;0,SUM(V980:W980)&gt;0),(F980*V980+((H980-1)/4*10)*W980)/SUM(V980:W980),"")</x:f>
        <x:v>7.754011133955625</x:v>
      </x:c>
      <x:c r="K980" s="12" t="n">
        <x:f>IF(ISNUMBER(J980),(X980*J980+'Method'!$B$10*'Method'!$B$11)/(X980+'Method'!$B$10),"")</x:f>
        <x:v>7.821728477183569</x:v>
      </x:c>
      <x:c r="L980" s="10" t="n">
        <x:f>IF(ISNUMBER(J980),COUNTIFS($J$7:$J$1929,"&gt;"&amp;J980)+1,"")</x:f>
        <x:v>107</x:v>
      </x:c>
      <x:c r="M980" s="9" t="str">
        <x:v>URL identity aligns</x:v>
      </x:c>
      <x:c r="N980" s="9" t="str">
        <x:v>Brand, name tokens and concentration agree in saved URLs</x:v>
      </x:c>
      <x:c r="O980" s="9" t="str">
        <x:v>https://www.parfumo.com/Perfumes/Diptyque/eau-capitale-eau-de-parfum</x:v>
      </x:c>
      <x:c r="P980" s="9" t="str">
        <x:v>https://www.fragrantica.com/perfume/Diptyque/Eau-Capitale-Eau-de-Parfum-58391.html</x:v>
      </x:c>
      <x:c r="Q980" s="9" t="str">
        <x:v>https://media.parfumo.com/perfumes/15/15c18f-eau-capitale-eau-de-parfum-diptyque_1200.jpg?width=720&amp;aspect_ratio=1:1</x:v>
      </x:c>
      <x:c r="R980" s="9" t="str">
        <x:v>https://fimgs.net/mdimg/perfume-thumbs/375x500.58391.jpg</x:v>
      </x:c>
      <x:c r="S980" s="9" t="str">
        <x:v>Eau Capitale</x:v>
      </x:c>
      <x:c r="T980" s="11" t="str">
        <x:v>2020</x:v>
      </x:c>
      <x:c r="U980" s="10" t="n">
        <x:v>1803</x:v>
      </x:c>
      <x:c r="V980" s="14" t="n">
        <x:f>IF(AND(ISNUMBER(G980),G980&gt;0),LOG10(G980)*'Method'!$B$8,"")</x:f>
        <x:v>3.1250712637013636</x:v>
      </x:c>
      <x:c r="W980" s="14" t="n">
        <x:f>IF(AND(ISNUMBER(I980),I980&gt;0),LOG10(I980)*'Method'!$B$9,"")</x:f>
        <x:v>2.6609047653686324</x:v>
      </x:c>
      <x:c r="X980" s="10" t="n">
        <x:f>IF(ISNUMBER(J980),SUM(G980,I980),"")</x:f>
        <x:v>2521</x:v>
      </x:c>
      <x:c r="Y980" s="10" t="n">
        <x:f>IF(ISNUMBER(K980),COUNTIFS($K$7:$K$1929,"&gt;"&amp;K980)+1,"")</x:f>
        <x:v>113</x:v>
      </x:c>
      <x:c r="Z980" s="9" t="str"/>
      <x:c r="AA980" s="15" t="n">
        <x:v>46108</x:v>
      </x:c>
      <x:c r="AB980" s="9" t="str">
        <x:v>Unknown</x:v>
      </x:c>
    </x:row>
    <x:row r="981" ht="50" customHeight="1">
      <x:c r="A981" s="10" t="n">
        <x:f>IF(ISNUMBER(F981),RANK(F981,$F$7:$F$1929,0),"")</x:f>
        <x:v>899</x:v>
      </x:c>
      <x:c r="B981" s="9" t="str">
        <x:v>Giorgio Armani</x:v>
      </x:c>
      <x:c r="C981" s="9" t="str">
        <x:v>Acqua di Giò Essenza</x:v>
      </x:c>
      <x:c r="D981" s="9" t="str">
        <x:v>Not recorded</x:v>
      </x:c>
      <x:c r="E981" s="11" t="n">
        <x:v>2012</x:v>
      </x:c>
      <x:c r="F981" s="13" t="n">
        <x:v>7.8</x:v>
      </x:c>
      <x:c r="G981" s="10" t="n">
        <x:v>390</x:v>
      </x:c>
      <x:c r="H981" s="12" t="n">
        <x:v>4.33</x:v>
      </x:c>
      <x:c r="I981" s="10" t="n">
        <x:v>2851</x:v>
      </x:c>
      <x:c r="J981" s="12" t="str">
        <x:f>IF(AND(M981="URL identity aligns",ISNUMBER(F981),ISNUMBER(H981),G981&gt;0,I981&gt;0,SUM(V981:W981)&gt;0),(F981*V981+((H981-1)/4*10)*W981)/SUM(V981:W981),"")</x:f>
      </x:c>
      <x:c r="K981" s="12" t="str">
        <x:f>IF(ISNUMBER(J981),(X981*J981+'Method'!$B$10*'Method'!$B$11)/(X981+'Method'!$B$10),"")</x:f>
      </x:c>
      <x:c r="L981" s="10" t="str">
        <x:f>IF(ISNUMBER(J981),COUNTIFS($J$7:$J$1929,"&gt;"&amp;J981)+1,"")</x:f>
      </x:c>
      <x:c r="M981" s="9" t="str">
        <x:v>Review required</x:v>
      </x:c>
      <x:c r="N981" s="9" t="str">
        <x:v>Concentration not explicit on both saved identities</x:v>
      </x:c>
      <x:c r="O981" s="9" t="str">
        <x:v>https://www.parfumo.com/Perfumes/Giorgio_Armani/Acqua_di_Gio_Essenza</x:v>
      </x:c>
      <x:c r="P981" s="9" t="str">
        <x:v>https://www.fragrantica.com/perfume/Giorgio-Armani/Acqua-di-Gio-Essenza-14825.html</x:v>
      </x:c>
      <x:c r="Q981" s="9" t="str">
        <x:v>https://media.parfumo.com/perfumes/c9/c96a9e-acqua-di-gio-essenza-giorgio-armani_1200.jpg?width=720&amp;aspect_ratio=1:1</x:v>
      </x:c>
      <x:c r="R981" s="9" t="str">
        <x:v>https://fimgs.net/mdimg/perfume-thumbs/375x500.14825.jpg</x:v>
      </x:c>
      <x:c r="S981" s="9" t="str">
        <x:v>Acqua di Giò Essenza</x:v>
      </x:c>
      <x:c r="T981" s="11" t="str">
        <x:v>2012</x:v>
      </x:c>
      <x:c r="U981" s="10" t="n">
        <x:v>1734</x:v>
      </x:c>
      <x:c r="V981" s="14" t="n">
        <x:f>IF(AND(ISNUMBER(G981),G981&gt;0),LOG10(G981)*'Method'!$B$8,"")</x:f>
        <x:v>3.1092775284317997</x:v>
      </x:c>
      <x:c r="W981" s="14" t="n">
        <x:f>IF(AND(ISNUMBER(I981),I981&gt;0),LOG10(I981)*'Method'!$B$9,"")</x:f>
        <x:v>2.763997773847568</x:v>
      </x:c>
      <x:c r="X981" s="10" t="str">
        <x:f>IF(ISNUMBER(J981),SUM(G981,I981),"")</x:f>
      </x:c>
      <x:c r="Y981" s="10" t="str">
        <x:f>IF(ISNUMBER(K981),COUNTIFS($K$7:$K$1929,"&gt;"&amp;K981)+1,"")</x:f>
      </x:c>
      <x:c r="Z981" s="9" t="str"/>
      <x:c r="AA981" s="15" t="n">
        <x:v>46108</x:v>
      </x:c>
      <x:c r="AB981" s="9" t="str">
        <x:v>Unknown</x:v>
      </x:c>
    </x:row>
    <x:row r="982" ht="50" customHeight="1">
      <x:c r="A982" s="10" t="n">
        <x:f>IF(ISNUMBER(F982),RANK(F982,$F$7:$F$1929,0),"")</x:f>
        <x:v>899</x:v>
      </x:c>
      <x:c r="B982" s="9" t="str">
        <x:v>Liquides Imaginaires</x:v>
      </x:c>
      <x:c r="C982" s="9" t="str">
        <x:v>Dom Rosa</x:v>
      </x:c>
      <x:c r="D982" s="9" t="str">
        <x:v>Not recorded</x:v>
      </x:c>
      <x:c r="E982" s="11" t="n">
        <x:v>2013</x:v>
      </x:c>
      <x:c r="F982" s="13" t="n">
        <x:v>7.8</x:v>
      </x:c>
      <x:c r="G982" s="10" t="n">
        <x:v>389</x:v>
      </x:c>
      <x:c r="H982" s="12" t="n">
        <x:v>4.06</x:v>
      </x:c>
      <x:c r="I982" s="10" t="n">
        <x:v>3104</x:v>
      </x:c>
      <x:c r="J982" s="12" t="str">
        <x:f>IF(AND(M982="URL identity aligns",ISNUMBER(F982),ISNUMBER(H982),G982&gt;0,I982&gt;0,SUM(V982:W982)&gt;0),(F982*V982+((H982-1)/4*10)*W982)/SUM(V982:W982),"")</x:f>
      </x:c>
      <x:c r="K982" s="12" t="str">
        <x:f>IF(ISNUMBER(J982),(X982*J982+'Method'!$B$10*'Method'!$B$11)/(X982+'Method'!$B$10),"")</x:f>
      </x:c>
      <x:c r="L982" s="10" t="str">
        <x:f>IF(ISNUMBER(J982),COUNTIFS($J$7:$J$1929,"&gt;"&amp;J982)+1,"")</x:f>
      </x:c>
      <x:c r="M982" s="9" t="str">
        <x:v>Review required</x:v>
      </x:c>
      <x:c r="N982" s="9" t="str">
        <x:v>Brand differs between product URLs; Concentration not explicit on both saved identities</x:v>
      </x:c>
      <x:c r="O982" s="9" t="str">
        <x:v>https://www.parfumo.com/Perfumes/liquides-imaginaires/dom-rosa</x:v>
      </x:c>
      <x:c r="P982" s="9" t="str">
        <x:v>https://www.fragrantica.com/perfume/Les-Liquides-Imaginaires/Dom-Rosa-23083.html</x:v>
      </x:c>
      <x:c r="Q982" s="9" t="str">
        <x:v>https://media.parfumo.com/perfumes/43/435f9f-dom-rosa-liquides-imaginaires_1200.jpg?width=720&amp;aspect_ratio=1:1</x:v>
      </x:c>
      <x:c r="R982" s="9" t="str">
        <x:v>https://fimgs.net/mdimg/perfume-thumbs/375x500.23083.jpg</x:v>
      </x:c>
      <x:c r="S982" s="9" t="str">
        <x:v>Dom Rosa</x:v>
      </x:c>
      <x:c r="T982" s="11" t="str">
        <x:v>2013</x:v>
      </x:c>
      <x:c r="U982" s="10" t="n">
        <x:v>1288</x:v>
      </x:c>
      <x:c r="V982" s="14" t="n">
        <x:f>IF(AND(ISNUMBER(G982),G982&gt;0),LOG10(G982)*'Method'!$B$8,"")</x:f>
        <x:v>3.107939521590852</x:v>
      </x:c>
      <x:c r="W982" s="14" t="n">
        <x:f>IF(AND(ISNUMBER(I982),I982&gt;0),LOG10(I982)*'Method'!$B$9,"")</x:f>
        <x:v>2.79353737006892</x:v>
      </x:c>
      <x:c r="X982" s="10" t="str">
        <x:f>IF(ISNUMBER(J982),SUM(G982,I982),"")</x:f>
      </x:c>
      <x:c r="Y982" s="10" t="str">
        <x:f>IF(ISNUMBER(K982),COUNTIFS($K$7:$K$1929,"&gt;"&amp;K982)+1,"")</x:f>
      </x:c>
      <x:c r="Z982" s="9" t="str"/>
      <x:c r="AA982" s="15" t="n">
        <x:v>46108</x:v>
      </x:c>
      <x:c r="AB982" s="9" t="str">
        <x:v>Unknown</x:v>
      </x:c>
    </x:row>
    <x:row r="983" ht="50" customHeight="1">
      <x:c r="A983" s="10" t="n">
        <x:f>IF(ISNUMBER(F983),RANK(F983,$F$7:$F$1929,0),"")</x:f>
        <x:v>899</x:v>
      </x:c>
      <x:c r="B983" s="9" t="str">
        <x:v>Penhaligon’s</x:v>
      </x:c>
      <x:c r="C983" s="9" t="str">
        <x:v>Much Ado About the Duke</x:v>
      </x:c>
      <x:c r="D983" s="9" t="str">
        <x:v>Not recorded</x:v>
      </x:c>
      <x:c r="E983" s="11" t="n">
        <x:v>2016</x:v>
      </x:c>
      <x:c r="F983" s="13" t="n">
        <x:v>7.8</x:v>
      </x:c>
      <x:c r="G983" s="10" t="n">
        <x:v>385</x:v>
      </x:c>
      <x:c r="H983" s="12" t="n">
        <x:v>4</x:v>
      </x:c>
      <x:c r="I983" s="10" t="n">
        <x:v>1039</x:v>
      </x:c>
      <x:c r="J983" s="12" t="str">
        <x:f>IF(AND(M983="URL identity aligns",ISNUMBER(F983),ISNUMBER(H983),G983&gt;0,I983&gt;0,SUM(V983:W983)&gt;0),(F983*V983+((H983-1)/4*10)*W983)/SUM(V983:W983),"")</x:f>
      </x:c>
      <x:c r="K983" s="12" t="str">
        <x:f>IF(ISNUMBER(J983),(X983*J983+'Method'!$B$10*'Method'!$B$11)/(X983+'Method'!$B$10),"")</x:f>
      </x:c>
      <x:c r="L983" s="10" t="str">
        <x:f>IF(ISNUMBER(J983),COUNTIFS($J$7:$J$1929,"&gt;"&amp;J983)+1,"")</x:f>
      </x:c>
      <x:c r="M983" s="9" t="str">
        <x:v>Review required</x:v>
      </x:c>
      <x:c r="N983" s="9" t="str">
        <x:v>Brand differs between product URLs; Export brand differs from Parfumo URL; Product, variant, gender or year terms differ between URLs; Concentration not explicit on both saved identities</x:v>
      </x:c>
      <x:c r="O983" s="9" t="str">
        <x:v>https://www.parfumo.com/Perfumes/Penhaligons/much-ado-about-the-duke-1</x:v>
      </x:c>
      <x:c r="P983" s="9" t="str">
        <x:v>https://www.fragrantica.com/perfume/Penhaligon-s/Much-Ado-About-The-Duke-40713.html</x:v>
      </x:c>
      <x:c r="Q983" s="9" t="str">
        <x:v>https://media.parfumo.com/perfumes/fa/fa10a3-much-ado-about-the-duke-penhaligon-s_1200.jpg?width=720&amp;aspect_ratio=1:1</x:v>
      </x:c>
      <x:c r="R983" s="9" t="str">
        <x:v>https://fimgs.net/mdimg/perfume-thumbs/375x500.40713.jpg</x:v>
      </x:c>
      <x:c r="S983" s="9" t="str">
        <x:v>Much Ado About the Duke Penhaligon's</x:v>
      </x:c>
      <x:c r="T983" s="11" t="str">
        <x:v>2016</x:v>
      </x:c>
      <x:c r="U983" s="10" t="n">
        <x:v>1382</x:v>
      </x:c>
      <x:c r="V983" s="14" t="n">
        <x:f>IF(AND(ISNUMBER(G983),G983&gt;0),LOG10(G983)*'Method'!$B$8,"")</x:f>
        <x:v>3.1025528754102</x:v>
      </x:c>
      <x:c r="W983" s="14" t="n">
        <x:f>IF(AND(ISNUMBER(I983),I983&gt;0),LOG10(I983)*'Method'!$B$9,"")</x:f>
        <x:v>2.413292438045744</x:v>
      </x:c>
      <x:c r="X983" s="10" t="str">
        <x:f>IF(ISNUMBER(J983),SUM(G983,I983),"")</x:f>
      </x:c>
      <x:c r="Y983" s="10" t="str">
        <x:f>IF(ISNUMBER(K983),COUNTIFS($K$7:$K$1929,"&gt;"&amp;K983)+1,"")</x:f>
      </x:c>
      <x:c r="Z983" s="9" t="str">
        <x:v>Removed repeated brand suffix from display name</x:v>
      </x:c>
      <x:c r="AA983" s="15" t="n">
        <x:v>46108</x:v>
      </x:c>
      <x:c r="AB983" s="9" t="str">
        <x:v>Unknown</x:v>
      </x:c>
    </x:row>
    <x:row r="984" ht="50" customHeight="1">
      <x:c r="A984" s="10" t="n">
        <x:f>IF(ISNUMBER(F984),RANK(F984,$F$7:$F$1929,0),"")</x:f>
        <x:v>899</x:v>
      </x:c>
      <x:c r="B984" s="9" t="str">
        <x:v>Diptyque</x:v>
      </x:c>
      <x:c r="C984" s="9" t="str">
        <x:v>Ilio</x:v>
      </x:c>
      <x:c r="D984" s="9" t="str">
        <x:v>Eau de Toilette</x:v>
      </x:c>
      <x:c r="E984" s="11" t="n">
        <x:v>2021</x:v>
      </x:c>
      <x:c r="F984" s="13" t="n">
        <x:v>7.8</x:v>
      </x:c>
      <x:c r="G984" s="10" t="n">
        <x:v>382</x:v>
      </x:c>
      <x:c r="H984" s="12" t="n">
        <x:v>4.12</x:v>
      </x:c>
      <x:c r="I984" s="10" t="n">
        <x:v>1466</x:v>
      </x:c>
      <x:c r="J984" s="12" t="str">
        <x:f>IF(AND(M984="URL identity aligns",ISNUMBER(F984),ISNUMBER(H984),G984&gt;0,I984&gt;0,SUM(V984:W984)&gt;0),(F984*V984+((H984-1)/4*10)*W984)/SUM(V984:W984),"")</x:f>
      </x:c>
      <x:c r="K984" s="12" t="str">
        <x:f>IF(ISNUMBER(J984),(X984*J984+'Method'!$B$10*'Method'!$B$11)/(X984+'Method'!$B$10),"")</x:f>
      </x:c>
      <x:c r="L984" s="10" t="str">
        <x:f>IF(ISNUMBER(J984),COUNTIFS($J$7:$J$1929,"&gt;"&amp;J984)+1,"")</x:f>
      </x:c>
      <x:c r="M984" s="9" t="str">
        <x:v>Review required</x:v>
      </x:c>
      <x:c r="N984" s="9" t="str">
        <x:v>Concentration not explicit on both saved identities</x:v>
      </x:c>
      <x:c r="O984" s="9" t="str">
        <x:v>https://www.parfumo.com/Perfumes/Diptyque/ilio-eau-de-toilette</x:v>
      </x:c>
      <x:c r="P984" s="9" t="str">
        <x:v>https://www.fragrantica.com/perfume/Diptyque/Ilio-67808.html</x:v>
      </x:c>
      <x:c r="Q984" s="9" t="str">
        <x:v>https://media.parfumo.com/perfumes/06/06f470-ilio-eau-de-toilette-diptyque_1200.jpg?width=720&amp;aspect_ratio=1:1</x:v>
      </x:c>
      <x:c r="R984" s="9" t="str">
        <x:v>https://fimgs.net/mdimg/perfume-thumbs/375x500.67808.jpg</x:v>
      </x:c>
      <x:c r="S984" s="9" t="str">
        <x:v>Ilio</x:v>
      </x:c>
      <x:c r="T984" s="11" t="str">
        <x:v>2021</x:v>
      </x:c>
      <x:c r="U984" s="10" t="n">
        <x:v>237</x:v>
      </x:c>
      <x:c r="V984" s="14" t="n">
        <x:f>IF(AND(ISNUMBER(G984),G984&gt;0),LOG10(G984)*'Method'!$B$8,"")</x:f>
        <x:v>3.0984760354940515</x:v>
      </x:c>
      <x:c r="W984" s="14" t="n">
        <x:f>IF(AND(ISNUMBER(I984),I984&gt;0),LOG10(I984)*'Method'!$B$9,"")</x:f>
        <x:v>2.532907176244088</x:v>
      </x:c>
      <x:c r="X984" s="10" t="str">
        <x:f>IF(ISNUMBER(J984),SUM(G984,I984),"")</x:f>
      </x:c>
      <x:c r="Y984" s="10" t="str">
        <x:f>IF(ISNUMBER(K984),COUNTIFS($K$7:$K$1929,"&gt;"&amp;K984)+1,"")</x:f>
      </x:c>
      <x:c r="Z984" s="9" t="str"/>
      <x:c r="AA984" s="15" t="n">
        <x:v>46108</x:v>
      </x:c>
      <x:c r="AB984" s="9" t="str">
        <x:v>Unknown</x:v>
      </x:c>
    </x:row>
    <x:row r="985" ht="50" customHeight="1">
      <x:c r="A985" s="10" t="n">
        <x:f>IF(ISNUMBER(F985),RANK(F985,$F$7:$F$1929,0),"")</x:f>
        <x:v>899</x:v>
      </x:c>
      <x:c r="B985" s="9" t="str">
        <x:v>French Avenue</x:v>
      </x:c>
      <x:c r="C985" s="9" t="str">
        <x:v>Aether</x:v>
      </x:c>
      <x:c r="D985" s="9" t="str">
        <x:v>Not recorded</x:v>
      </x:c>
      <x:c r="E985" s="11" t="n">
        <x:v>2024</x:v>
      </x:c>
      <x:c r="F985" s="13" t="n">
        <x:v>7.8</x:v>
      </x:c>
      <x:c r="G985" s="10" t="n">
        <x:v>381</x:v>
      </x:c>
      <x:c r="H985" s="12" t="n">
        <x:v>4.25</x:v>
      </x:c>
      <x:c r="I985" s="10" t="n">
        <x:v>2064</x:v>
      </x:c>
      <x:c r="J985" s="12" t="str">
        <x:f>IF(AND(M985="URL identity aligns",ISNUMBER(F985),ISNUMBER(H985),G985&gt;0,I985&gt;0,SUM(V985:W985)&gt;0),(F985*V985+((H985-1)/4*10)*W985)/SUM(V985:W985),"")</x:f>
      </x:c>
      <x:c r="K985" s="12" t="str">
        <x:f>IF(ISNUMBER(J985),(X985*J985+'Method'!$B$10*'Method'!$B$11)/(X985+'Method'!$B$10),"")</x:f>
      </x:c>
      <x:c r="L985" s="10" t="str">
        <x:f>IF(ISNUMBER(J985),COUNTIFS($J$7:$J$1929,"&gt;"&amp;J985)+1,"")</x:f>
      </x:c>
      <x:c r="M985" s="9" t="str">
        <x:v>Review required</x:v>
      </x:c>
      <x:c r="N985" s="9" t="str">
        <x:v>Concentration not explicit on both saved identities</x:v>
      </x:c>
      <x:c r="O985" s="9" t="str">
        <x:v>https://www.parfumo.com/Perfumes/french-avenue/aether</x:v>
      </x:c>
      <x:c r="P985" s="9" t="str">
        <x:v>https://www.fragrantica.com/perfume/French-Avenue/Aether-94702.html</x:v>
      </x:c>
      <x:c r="Q985" s="9" t="str">
        <x:v>https://media.parfumo.com/perfumes/c6/c63ec5_aether-french-avenue_1200.jpg?width=720&amp;aspect_ratio=1:1</x:v>
      </x:c>
      <x:c r="R985" s="9" t="str">
        <x:v>https://fimgs.net/mdimg/perfume-thumbs/375x500.94702.jpg</x:v>
      </x:c>
      <x:c r="S985" s="9" t="str">
        <x:v>Aether</x:v>
      </x:c>
      <x:c r="T985" s="11" t="str">
        <x:v>2024</x:v>
      </x:c>
      <x:c r="U985" s="10" t="n">
        <x:v>452</x:v>
      </x:c>
      <x:c r="V985" s="14" t="n">
        <x:f>IF(AND(ISNUMBER(G985),G985&gt;0),LOG10(G985)*'Method'!$B$8,"")</x:f>
        <x:v>3.097109970810744</x:v>
      </x:c>
      <x:c r="W985" s="14" t="n">
        <x:f>IF(AND(ISNUMBER(I985),I985&gt;0),LOG10(I985)*'Method'!$B$9,"")</x:f>
        <x:v>2.651767754364136</x:v>
      </x:c>
      <x:c r="X985" s="10" t="str">
        <x:f>IF(ISNUMBER(J985),SUM(G985,I985),"")</x:f>
      </x:c>
      <x:c r="Y985" s="10" t="str">
        <x:f>IF(ISNUMBER(K985),COUNTIFS($K$7:$K$1929,"&gt;"&amp;K985)+1,"")</x:f>
      </x:c>
      <x:c r="Z985" s="9" t="str"/>
      <x:c r="AA985" s="15" t="n">
        <x:v>46108</x:v>
      </x:c>
      <x:c r="AB985" s="9" t="str">
        <x:v>Unknown</x:v>
      </x:c>
    </x:row>
    <x:row r="986" ht="50" customHeight="1">
      <x:c r="A986" s="10" t="n">
        <x:f>IF(ISNUMBER(F986),RANK(F986,$F$7:$F$1929,0),"")</x:f>
        <x:v>899</x:v>
      </x:c>
      <x:c r="B986" s="9" t="str">
        <x:v>Hermès</x:v>
      </x:c>
      <x:c r="C986" s="9" t="str">
        <x:v>L'Ombre des Merveilles</x:v>
      </x:c>
      <x:c r="D986" s="9" t="str">
        <x:v>Not recorded</x:v>
      </x:c>
      <x:c r="E986" s="11" t="n">
        <x:v>2020</x:v>
      </x:c>
      <x:c r="F986" s="13" t="n">
        <x:v>7.8</x:v>
      </x:c>
      <x:c r="G986" s="10" t="n">
        <x:v>378</x:v>
      </x:c>
      <x:c r="H986" s="12" t="n">
        <x:v>3.92</x:v>
      </x:c>
      <x:c r="I986" s="10" t="n">
        <x:v>1949</x:v>
      </x:c>
      <x:c r="J986" s="12" t="str">
        <x:f>IF(AND(M986="URL identity aligns",ISNUMBER(F986),ISNUMBER(H986),G986&gt;0,I986&gt;0,SUM(V986:W986)&gt;0),(F986*V986+((H986-1)/4*10)*W986)/SUM(V986:W986),"")</x:f>
      </x:c>
      <x:c r="K986" s="12" t="str">
        <x:f>IF(ISNUMBER(J986),(X986*J986+'Method'!$B$10*'Method'!$B$11)/(X986+'Method'!$B$10),"")</x:f>
      </x:c>
      <x:c r="L986" s="10" t="str">
        <x:f>IF(ISNUMBER(J986),COUNTIFS($J$7:$J$1929,"&gt;"&amp;J986)+1,"")</x:f>
      </x:c>
      <x:c r="M986" s="9" t="str">
        <x:v>Review required</x:v>
      </x:c>
      <x:c r="N986" s="9" t="str">
        <x:v>Concentration not explicit on both saved identities</x:v>
      </x:c>
      <x:c r="O986" s="9" t="str">
        <x:v>https://www.parfumo.com/Perfumes/Hermes/l-ombre-des-merveilles</x:v>
      </x:c>
      <x:c r="P986" s="9" t="str">
        <x:v>https://www.fragrantica.com/perfume/Hermes/L-Ombre-Des-Merveilles-59799.html</x:v>
      </x:c>
      <x:c r="Q986" s="9" t="str">
        <x:v>https://media.parfumo.com/perfumes/6e/6eba35-l-ombre-des-merveilles-hermes_1200.jpg?width=720&amp;aspect_ratio=1:1</x:v>
      </x:c>
      <x:c r="R986" s="9" t="str">
        <x:v>https://fimgs.net/mdimg/perfume-thumbs/375x500.59799.jpg</x:v>
      </x:c>
      <x:c r="S986" s="9" t="str">
        <x:v>L'Ombre des Merveilles</x:v>
      </x:c>
      <x:c r="T986" s="11" t="str">
        <x:v>2020</x:v>
      </x:c>
      <x:c r="U986" s="10" t="n">
        <x:v>320</x:v>
      </x:c>
      <x:c r="V986" s="14" t="n">
        <x:f>IF(AND(ISNUMBER(G986),G986&gt;0),LOG10(G986)*'Method'!$B$8,"")</x:f>
        <x:v>3.092990159804676</x:v>
      </x:c>
      <x:c r="W986" s="14" t="n">
        <x:f>IF(AND(ISNUMBER(I986),I986&gt;0),LOG10(I986)*'Method'!$B$9,"")</x:f>
        <x:v>2.631849471294096</x:v>
      </x:c>
      <x:c r="X986" s="10" t="str">
        <x:f>IF(ISNUMBER(J986),SUM(G986,I986),"")</x:f>
      </x:c>
      <x:c r="Y986" s="10" t="str">
        <x:f>IF(ISNUMBER(K986),COUNTIFS($K$7:$K$1929,"&gt;"&amp;K986)+1,"")</x:f>
      </x:c>
      <x:c r="Z986" s="9" t="str"/>
      <x:c r="AA986" s="15" t="n">
        <x:v>46108</x:v>
      </x:c>
      <x:c r="AB986" s="9" t="str">
        <x:v>Unknown</x:v>
      </x:c>
    </x:row>
    <x:row r="987" ht="50" customHeight="1">
      <x:c r="A987" s="10" t="n">
        <x:f>IF(ISNUMBER(F987),RANK(F987,$F$7:$F$1929,0),"")</x:f>
        <x:v>899</x:v>
      </x:c>
      <x:c r="B987" s="9" t="str">
        <x:v>Parfums de Marly</x:v>
      </x:c>
      <x:c r="C987" s="9" t="str">
        <x:v>Darley</x:v>
      </x:c>
      <x:c r="D987" s="9" t="str">
        <x:v>Parfum</x:v>
      </x:c>
      <x:c r="E987" s="11" t="n">
        <x:v>2012</x:v>
      </x:c>
      <x:c r="F987" s="13" t="n">
        <x:v>7.8</x:v>
      </x:c>
      <x:c r="G987" s="10" t="n">
        <x:v>377</x:v>
      </x:c>
      <x:c r="H987" s="12" t="n">
        <x:v>4.09</x:v>
      </x:c>
      <x:c r="I987" s="10" t="n">
        <x:v>896</x:v>
      </x:c>
      <x:c r="J987" s="12" t="str">
        <x:f>IF(AND(M987="URL identity aligns",ISNUMBER(F987),ISNUMBER(H987),G987&gt;0,I987&gt;0,SUM(V987:W987)&gt;0),(F987*V987+((H987-1)/4*10)*W987)/SUM(V987:W987),"")</x:f>
      </x:c>
      <x:c r="K987" s="12" t="str">
        <x:f>IF(ISNUMBER(J987),(X987*J987+'Method'!$B$10*'Method'!$B$11)/(X987+'Method'!$B$10),"")</x:f>
      </x:c>
      <x:c r="L987" s="10" t="str">
        <x:f>IF(ISNUMBER(J987),COUNTIFS($J$7:$J$1929,"&gt;"&amp;J987)+1,"")</x:f>
      </x:c>
      <x:c r="M987" s="9" t="str">
        <x:v>Review required</x:v>
      </x:c>
      <x:c r="N987" s="9" t="str">
        <x:v>Concentration not explicit on both saved identities</x:v>
      </x:c>
      <x:c r="O987" s="9" t="str">
        <x:v>https://www.parfumo.com/Perfumes/Parfums_de_Marly/Darley</x:v>
      </x:c>
      <x:c r="P987" s="9" t="str">
        <x:v>https://www.fragrantica.com/perfume/Parfums-de-Marly/Darley-11768.html</x:v>
      </x:c>
      <x:c r="Q987" s="9" t="str">
        <x:v>https://media.parfumo.com/perfumes/0c/0cc635-darley-parfums-de-marly_1200.jpg?width=720&amp;aspect_ratio=1:1</x:v>
      </x:c>
      <x:c r="R987" s="9" t="str">
        <x:v>https://fimgs.net/mdimg/perfume-thumbs/375x500.11768.jpg</x:v>
      </x:c>
      <x:c r="S987" s="9" t="str">
        <x:v>Darley</x:v>
      </x:c>
      <x:c r="T987" s="11" t="str">
        <x:v>2012</x:v>
      </x:c>
      <x:c r="U987" s="10" t="n">
        <x:v>1639</x:v>
      </x:c>
      <x:c r="V987" s="14" t="n">
        <x:f>IF(AND(ISNUMBER(G987),G987&gt;0),LOG10(G987)*'Method'!$B$8,"")</x:f>
        <x:v>3.0916096202469476</x:v>
      </x:c>
      <x:c r="W987" s="14" t="n">
        <x:f>IF(AND(ISNUMBER(I987),I987&gt;0),LOG10(I987)*'Method'!$B$9,"")</x:f>
        <x:v>2.361846407729696</x:v>
      </x:c>
      <x:c r="X987" s="10" t="str">
        <x:f>IF(ISNUMBER(J987),SUM(G987,I987),"")</x:f>
      </x:c>
      <x:c r="Y987" s="10" t="str">
        <x:f>IF(ISNUMBER(K987),COUNTIFS($K$7:$K$1929,"&gt;"&amp;K987)+1,"")</x:f>
      </x:c>
      <x:c r="Z987" s="9" t="str"/>
      <x:c r="AA987" s="15" t="n">
        <x:v>46108</x:v>
      </x:c>
      <x:c r="AB987" s="9" t="str">
        <x:v>Unknown</x:v>
      </x:c>
    </x:row>
    <x:row r="988" ht="50" customHeight="1">
      <x:c r="A988" s="10" t="n">
        <x:f>IF(ISNUMBER(F988),RANK(F988,$F$7:$F$1929,0),"")</x:f>
        <x:v>899</x:v>
      </x:c>
      <x:c r="B988" s="9" t="str">
        <x:v>Maison Francis Kurkdjian</x:v>
      </x:c>
      <x:c r="C988" s="9" t="str">
        <x:v>Oud</x:v>
      </x:c>
      <x:c r="D988" s="9" t="str">
        <x:v>Extrait de Parfum</x:v>
      </x:c>
      <x:c r="E988" s="11" t="n">
        <x:v>2018</x:v>
      </x:c>
      <x:c r="F988" s="13" t="n">
        <x:v>7.8</x:v>
      </x:c>
      <x:c r="G988" s="10" t="n">
        <x:v>370</x:v>
      </x:c>
      <x:c r="H988" s="12" t="n">
        <x:v>4.23</x:v>
      </x:c>
      <x:c r="I988" s="10" t="n">
        <x:v>976</x:v>
      </x:c>
      <x:c r="J988" s="12" t="n">
        <x:f>IF(AND(M988="URL identity aligns",ISNUMBER(F988),ISNUMBER(H988),G988&gt;0,I988&gt;0,SUM(V988:W988)&gt;0),(F988*V988+((H988-1)/4*10)*W988)/SUM(V988:W988),"")</x:f>
        <x:v>7.920159083717452</x:v>
      </x:c>
      <x:c r="K988" s="12" t="n">
        <x:f>IF(ISNUMBER(J988),(X988*J988+'Method'!$B$10*'Method'!$B$11)/(X988+'Method'!$B$10),"")</x:f>
        <x:v>7.909868889588297</x:v>
      </x:c>
      <x:c r="L988" s="10" t="n">
        <x:f>IF(ISNUMBER(J988),COUNTIFS($J$7:$J$1929,"&gt;"&amp;J988)+1,"")</x:f>
        <x:v>83</x:v>
      </x:c>
      <x:c r="M988" s="9" t="str">
        <x:v>URL identity aligns</x:v>
      </x:c>
      <x:c r="N988" s="9" t="str">
        <x:v>Brand, name tokens and concentration agree in saved URLs</x:v>
      </x:c>
      <x:c r="O988" s="9" t="str">
        <x:v>https://www.parfumo.com/Perfumes/Maison_Francis_Kurkdjian/Oud_Extrait_de_Parfum</x:v>
      </x:c>
      <x:c r="P988" s="9" t="str">
        <x:v>https://www.fragrantica.com/perfume/Maison-Francis-Kurkdjian/Oud-Extrait-de-Parfum-48457.html</x:v>
      </x:c>
      <x:c r="Q988" s="9" t="str">
        <x:v>https://media.parfumo.com/perfumes/3b/3b895d-oud-extrait-de-parfum-maison-francis-kurkdjian_1200.jpg?width=720&amp;aspect_ratio=1:1</x:v>
      </x:c>
      <x:c r="R988" s="9" t="str">
        <x:v>https://fimgs.net/mdimg/perfume-thumbs/375x500.48457.jpg</x:v>
      </x:c>
      <x:c r="S988" s="9" t="str">
        <x:v>Oud</x:v>
      </x:c>
      <x:c r="T988" s="11" t="str">
        <x:v>2018</x:v>
      </x:c>
      <x:c r="U988" s="10" t="n">
        <x:v>1864</x:v>
      </x:c>
      <x:c r="V988" s="14" t="n">
        <x:f>IF(AND(ISNUMBER(G988),G988&gt;0),LOG10(G988)*'Method'!$B$8,"")</x:f>
        <x:v>3.081842068880388</x:v>
      </x:c>
      <x:c r="W988" s="14" t="n">
        <x:f>IF(AND(ISNUMBER(I988),I988&gt;0),LOG10(I988)*'Method'!$B$9,"")</x:f>
        <x:v>2.391559854133352</x:v>
      </x:c>
      <x:c r="X988" s="10" t="n">
        <x:f>IF(ISNUMBER(J988),SUM(G988,I988),"")</x:f>
        <x:v>1346</x:v>
      </x:c>
      <x:c r="Y988" s="10" t="n">
        <x:f>IF(ISNUMBER(K988),COUNTIFS($K$7:$K$1929,"&gt;"&amp;K988)+1,"")</x:f>
        <x:v>84</x:v>
      </x:c>
      <x:c r="Z988" s="9" t="str"/>
      <x:c r="AA988" s="15" t="n">
        <x:v>46108</x:v>
      </x:c>
      <x:c r="AB988" s="9" t="str">
        <x:v>Unknown</x:v>
      </x:c>
    </x:row>
    <x:row r="989" ht="50" customHeight="1">
      <x:c r="A989" s="10" t="n">
        <x:f>IF(ISNUMBER(F989),RANK(F989,$F$7:$F$1929,0),"")</x:f>
        <x:v>899</x:v>
      </x:c>
      <x:c r="B989" s="9" t="str">
        <x:v>Lalique</x:v>
      </x:c>
      <x:c r="C989" s="9" t="str">
        <x:v>Hommage à l'Homme</x:v>
      </x:c>
      <x:c r="D989" s="9" t="str">
        <x:v>Eau de Toilette</x:v>
      </x:c>
      <x:c r="E989" s="11" t="n">
        <x:v>2011</x:v>
      </x:c>
      <x:c r="F989" s="13" t="n">
        <x:v>7.8</x:v>
      </x:c>
      <x:c r="G989" s="10" t="n">
        <x:v>367</x:v>
      </x:c>
      <x:c r="H989" s="12" t="n">
        <x:v>4.23</x:v>
      </x:c>
      <x:c r="I989" s="10" t="n">
        <x:v>1854</x:v>
      </x:c>
      <x:c r="J989" s="12" t="str">
        <x:f>IF(AND(M989="URL identity aligns",ISNUMBER(F989),ISNUMBER(H989),G989&gt;0,I989&gt;0,SUM(V989:W989)&gt;0),(F989*V989+((H989-1)/4*10)*W989)/SUM(V989:W989),"")</x:f>
      </x:c>
      <x:c r="K989" s="12" t="str">
        <x:f>IF(ISNUMBER(J989),(X989*J989+'Method'!$B$10*'Method'!$B$11)/(X989+'Method'!$B$10),"")</x:f>
      </x:c>
      <x:c r="L989" s="10" t="str">
        <x:f>IF(ISNUMBER(J989),COUNTIFS($J$7:$J$1929,"&gt;"&amp;J989)+1,"")</x:f>
      </x:c>
      <x:c r="M989" s="9" t="str">
        <x:v>Review required</x:v>
      </x:c>
      <x:c r="N989" s="9" t="str">
        <x:v>Product, variant, gender or year terms differ between URLs</x:v>
      </x:c>
      <x:c r="O989" s="9" t="str">
        <x:v>https://www.parfumo.com/Perfumes/Lalique/Hommage__l_Homme_Eau_de_Toilette</x:v>
      </x:c>
      <x:c r="P989" s="9" t="str">
        <x:v>https://www.fragrantica.com/perfume/Lalique/Hommage-a-l-Homme-Eau-de-Toilette-13401.html</x:v>
      </x:c>
      <x:c r="Q989" s="9" t="str">
        <x:v>https://media.parfumo.com/perfumes/c9/c96118-hommage-a-l-homme-eau-de-toilette-lalique_1200.jpg?width=720&amp;aspect_ratio=1:1</x:v>
      </x:c>
      <x:c r="R989" s="9" t="str">
        <x:v>https://fimgs.net/mdimg/perfume-thumbs/375x500.13401.jpg</x:v>
      </x:c>
      <x:c r="S989" s="9" t="str">
        <x:v>Hommage à l'Homme</x:v>
      </x:c>
      <x:c r="T989" s="11" t="str">
        <x:v>2011</x:v>
      </x:c>
      <x:c r="U989" s="10" t="n">
        <x:v>1647</x:v>
      </x:c>
      <x:c r="V989" s="14" t="n">
        <x:f>IF(AND(ISNUMBER(G989),G989&gt;0),LOG10(G989)*'Method'!$B$8,"")</x:f>
        <x:v>3.0775992771025082</x:v>
      </x:c>
      <x:c r="W989" s="14" t="n">
        <x:f>IF(AND(ISNUMBER(I989),I989&gt;0),LOG10(I989)*'Method'!$B$9,"")</x:f>
        <x:v>2.614487783846784</x:v>
      </x:c>
      <x:c r="X989" s="10" t="str">
        <x:f>IF(ISNUMBER(J989),SUM(G989,I989),"")</x:f>
      </x:c>
      <x:c r="Y989" s="10" t="str">
        <x:f>IF(ISNUMBER(K989),COUNTIFS($K$7:$K$1929,"&gt;"&amp;K989)+1,"")</x:f>
      </x:c>
      <x:c r="Z989" s="9" t="str"/>
      <x:c r="AA989" s="15" t="n">
        <x:v>46108</x:v>
      </x:c>
      <x:c r="AB989" s="9" t="str">
        <x:v>Unknown</x:v>
      </x:c>
    </x:row>
    <x:row r="990" ht="50" customHeight="1">
      <x:c r="A990" s="10" t="n">
        <x:f>IF(ISNUMBER(F990),RANK(F990,$F$7:$F$1929,0),"")</x:f>
        <x:v>899</x:v>
      </x:c>
      <x:c r="B990" s="9" t="str">
        <x:v>Xerjoff</x:v>
      </x:c>
      <x:c r="C990" s="9" t="str">
        <x:v>Laylati Afgano Puro</x:v>
      </x:c>
      <x:c r="D990" s="9" t="str">
        <x:v>Parfum</x:v>
      </x:c>
      <x:c r="E990" s="11" t="n">
        <x:v>2011</x:v>
      </x:c>
      <x:c r="F990" s="13" t="n">
        <x:v>7.8</x:v>
      </x:c>
      <x:c r="G990" s="10" t="n">
        <x:v>355</x:v>
      </x:c>
      <x:c r="H990" s="12" t="n">
        <x:v>4.13</x:v>
      </x:c>
      <x:c r="I990" s="10" t="n">
        <x:v>524</x:v>
      </x:c>
      <x:c r="J990" s="12" t="str">
        <x:f>IF(AND(M990="URL identity aligns",ISNUMBER(F990),ISNUMBER(H990),G990&gt;0,I990&gt;0,SUM(V990:W990)&gt;0),(F990*V990+((H990-1)/4*10)*W990)/SUM(V990:W990),"")</x:f>
      </x:c>
      <x:c r="K990" s="12" t="str">
        <x:f>IF(ISNUMBER(J990),(X990*J990+'Method'!$B$10*'Method'!$B$11)/(X990+'Method'!$B$10),"")</x:f>
      </x:c>
      <x:c r="L990" s="10" t="str">
        <x:f>IF(ISNUMBER(J990),COUNTIFS($J$7:$J$1929,"&gt;"&amp;J990)+1,"")</x:f>
      </x:c>
      <x:c r="M990" s="9" t="str">
        <x:v>Review required</x:v>
      </x:c>
      <x:c r="N990" s="9" t="str">
        <x:v>Brand differs between product URLs; Concentration not explicit on both saved identities</x:v>
      </x:c>
      <x:c r="O990" s="9" t="str">
        <x:v>https://www.parfumo.com/Perfumes/Xerjoff/Laylati_Afgano_Puro</x:v>
      </x:c>
      <x:c r="P990" s="9" t="str">
        <x:v>https://www.fragrantica.com/perfume/Sospiro-Perfumes/Laylati-Afgano-Puro-13820.html</x:v>
      </x:c>
      <x:c r="Q990" s="9" t="str">
        <x:v>https://media.parfumo.com/perfumes/6f/6fb2e1_laylati-afgano-puro-xerjoff_1200.jpg?width=720&amp;aspect_ratio=1:1</x:v>
      </x:c>
      <x:c r="R990" s="9" t="str">
        <x:v>https://fimgs.net/mdimg/perfume-thumbs/375x500.13820.jpg</x:v>
      </x:c>
      <x:c r="S990" s="9" t="str">
        <x:v>Laylati Afgano Puro</x:v>
      </x:c>
      <x:c r="T990" s="11" t="str">
        <x:v>2011</x:v>
      </x:c>
      <x:c r="U990" s="10" t="n">
        <x:v>498</x:v>
      </x:c>
      <x:c r="V990" s="14" t="n">
        <x:f>IF(AND(ISNUMBER(G990),G990&gt;0),LOG10(G990)*'Method'!$B$8,"")</x:f>
        <x:v>3.0602740236661083</x:v>
      </x:c>
      <x:c r="W990" s="14" t="n">
        <x:f>IF(AND(ISNUMBER(I990),I990&gt;0),LOG10(I990)*'Method'!$B$9,"")</x:f>
        <x:v>2.175465029586984</x:v>
      </x:c>
      <x:c r="X990" s="10" t="str">
        <x:f>IF(ISNUMBER(J990),SUM(G990,I990),"")</x:f>
      </x:c>
      <x:c r="Y990" s="10" t="str">
        <x:f>IF(ISNUMBER(K990),COUNTIFS($K$7:$K$1929,"&gt;"&amp;K990)+1,"")</x:f>
      </x:c>
      <x:c r="Z990" s="9" t="str"/>
      <x:c r="AA990" s="15" t="n">
        <x:v>46108</x:v>
      </x:c>
      <x:c r="AB990" s="9" t="str">
        <x:v>Unknown</x:v>
      </x:c>
    </x:row>
    <x:row r="991" ht="50" customHeight="1">
      <x:c r="A991" s="10" t="n">
        <x:f>IF(ISNUMBER(F991),RANK(F991,$F$7:$F$1929,0),"")</x:f>
        <x:v>899</x:v>
      </x:c>
      <x:c r="B991" s="9" t="str">
        <x:v>Byredo</x:v>
      </x:c>
      <x:c r="C991" s="9" t="str">
        <x:v>Animalique</x:v>
      </x:c>
      <x:c r="D991" s="9" t="str">
        <x:v>Not recorded</x:v>
      </x:c>
      <x:c r="E991" s="11" t="n">
        <x:v>2023</x:v>
      </x:c>
      <x:c r="F991" s="13" t="n">
        <x:v>7.8</x:v>
      </x:c>
      <x:c r="G991" s="10" t="n">
        <x:v>354</x:v>
      </x:c>
      <x:c r="H991" s="12" t="n">
        <x:v>4.04</x:v>
      </x:c>
      <x:c r="I991" s="10" t="n">
        <x:v>1713</x:v>
      </x:c>
      <x:c r="J991" s="12" t="str">
        <x:f>IF(AND(M991="URL identity aligns",ISNUMBER(F991),ISNUMBER(H991),G991&gt;0,I991&gt;0,SUM(V991:W991)&gt;0),(F991*V991+((H991-1)/4*10)*W991)/SUM(V991:W991),"")</x:f>
      </x:c>
      <x:c r="K991" s="12" t="str">
        <x:f>IF(ISNUMBER(J991),(X991*J991+'Method'!$B$10*'Method'!$B$11)/(X991+'Method'!$B$10),"")</x:f>
      </x:c>
      <x:c r="L991" s="10" t="str">
        <x:f>IF(ISNUMBER(J991),COUNTIFS($J$7:$J$1929,"&gt;"&amp;J991)+1,"")</x:f>
      </x:c>
      <x:c r="M991" s="9" t="str">
        <x:v>Review required</x:v>
      </x:c>
      <x:c r="N991" s="9" t="str">
        <x:v>Concentration not explicit on both saved identities</x:v>
      </x:c>
      <x:c r="O991" s="9" t="str">
        <x:v>https://www.parfumo.com/Perfumes/Byredo/animalique</x:v>
      </x:c>
      <x:c r="P991" s="9" t="str">
        <x:v>https://www.fragrantica.com/perfume/Byredo/Animalique-85157.html</x:v>
      </x:c>
      <x:c r="Q991" s="9" t="str">
        <x:v>https://media.parfumo.com/perfumes/9e/9e4097-animalique-byredo_1200.jpg?width=720&amp;aspect_ratio=1:1</x:v>
      </x:c>
      <x:c r="R991" s="9" t="str">
        <x:v>https://fimgs.net/mdimg/perfume-thumbs/375x500.85157.jpg</x:v>
      </x:c>
      <x:c r="S991" s="9" t="str">
        <x:v>Animalique</x:v>
      </x:c>
      <x:c r="T991" s="11" t="str">
        <x:v>2023</x:v>
      </x:c>
      <x:c r="U991" s="10" t="n">
        <x:v>1023</x:v>
      </x:c>
      <x:c r="V991" s="14" t="n">
        <x:f>IF(AND(ISNUMBER(G991),G991&gt;0),LOG10(G991)*'Method'!$B$8,"")</x:f>
        <x:v>3.0588039144309476</x:v>
      </x:c>
      <x:c r="W991" s="14" t="n">
        <x:f>IF(AND(ISNUMBER(I991),I991&gt;0),LOG10(I991)*'Method'!$B$9,"")</x:f>
        <x:v>2.5870058903724082</x:v>
      </x:c>
      <x:c r="X991" s="10" t="str">
        <x:f>IF(ISNUMBER(J991),SUM(G991,I991),"")</x:f>
      </x:c>
      <x:c r="Y991" s="10" t="str">
        <x:f>IF(ISNUMBER(K991),COUNTIFS($K$7:$K$1929,"&gt;"&amp;K991)+1,"")</x:f>
      </x:c>
      <x:c r="Z991" s="9" t="str"/>
      <x:c r="AA991" s="15" t="n">
        <x:v>46108</x:v>
      </x:c>
      <x:c r="AB991" s="9" t="str">
        <x:v>Unknown</x:v>
      </x:c>
    </x:row>
    <x:row r="992" ht="50" customHeight="1">
      <x:c r="A992" s="10" t="n">
        <x:f>IF(ISNUMBER(F992),RANK(F992,$F$7:$F$1929,0),"")</x:f>
        <x:v>899</x:v>
      </x:c>
      <x:c r="B992" s="9" t="str">
        <x:v>Maison Francis Kurkdjian</x:v>
      </x:c>
      <x:c r="C992" s="9" t="str">
        <x:v>Aqua Celestia Forte</x:v>
      </x:c>
      <x:c r="D992" s="9" t="str">
        <x:v>Not recorded</x:v>
      </x:c>
      <x:c r="E992" s="11" t="n">
        <x:v>2018</x:v>
      </x:c>
      <x:c r="F992" s="13" t="n">
        <x:v>7.8</x:v>
      </x:c>
      <x:c r="G992" s="10" t="n">
        <x:v>352</x:v>
      </x:c>
      <x:c r="H992" s="12" t="n">
        <x:v>4.03</x:v>
      </x:c>
      <x:c r="I992" s="10" t="n">
        <x:v>1163</x:v>
      </x:c>
      <x:c r="J992" s="12" t="str">
        <x:f>IF(AND(M992="URL identity aligns",ISNUMBER(F992),ISNUMBER(H992),G992&gt;0,I992&gt;0,SUM(V992:W992)&gt;0),(F992*V992+((H992-1)/4*10)*W992)/SUM(V992:W992),"")</x:f>
      </x:c>
      <x:c r="K992" s="12" t="str">
        <x:f>IF(ISNUMBER(J992),(X992*J992+'Method'!$B$10*'Method'!$B$11)/(X992+'Method'!$B$10),"")</x:f>
      </x:c>
      <x:c r="L992" s="10" t="str">
        <x:f>IF(ISNUMBER(J992),COUNTIFS($J$7:$J$1929,"&gt;"&amp;J992)+1,"")</x:f>
      </x:c>
      <x:c r="M992" s="9" t="str">
        <x:v>Review required</x:v>
      </x:c>
      <x:c r="N992" s="9" t="str">
        <x:v>Concentration not explicit on both saved identities</x:v>
      </x:c>
      <x:c r="O992" s="9" t="str">
        <x:v>https://www.parfumo.com/Perfumes/Maison_Francis_Kurkdjian/Aqua_Celestia_Forte</x:v>
      </x:c>
      <x:c r="P992" s="9" t="str">
        <x:v>https://www.fragrantica.com/perfume/Maison-Francis-Kurkdjian/Aqua-Celestia-Forte-49217.html</x:v>
      </x:c>
      <x:c r="Q992" s="9" t="str">
        <x:v>https://media.parfumo.com/perfumes/0f/0ffe0c-aqua-celestia-forte-maison-francis-kurkdjian_1200.jpg?width=720&amp;aspect_ratio=1:1</x:v>
      </x:c>
      <x:c r="R992" s="9" t="str">
        <x:v>https://fimgs.net/mdimg/perfume-thumbs/375x500.49217.jpg</x:v>
      </x:c>
      <x:c r="S992" s="9" t="str">
        <x:v>Aqua Celestia Forte</x:v>
      </x:c>
      <x:c r="T992" s="11" t="str">
        <x:v>2018</x:v>
      </x:c>
      <x:c r="U992" s="10" t="n">
        <x:v>132</x:v>
      </x:c>
      <x:c r="V992" s="14" t="n">
        <x:f>IF(AND(ISNUMBER(G992),G992&gt;0),LOG10(G992)*'Method'!$B$8,"")</x:f>
        <x:v>3.0558511961737556</x:v>
      </x:c>
      <x:c r="W992" s="14" t="n">
        <x:f>IF(AND(ISNUMBER(I992),I992&gt;0),LOG10(I992)*'Method'!$B$9,"")</x:f>
        <x:v>2.45246377178276</x:v>
      </x:c>
      <x:c r="X992" s="10" t="str">
        <x:f>IF(ISNUMBER(J992),SUM(G992,I992),"")</x:f>
      </x:c>
      <x:c r="Y992" s="10" t="str">
        <x:f>IF(ISNUMBER(K992),COUNTIFS($K$7:$K$1929,"&gt;"&amp;K992)+1,"")</x:f>
      </x:c>
      <x:c r="Z992" s="9" t="str"/>
      <x:c r="AA992" s="15" t="n">
        <x:v>46108</x:v>
      </x:c>
      <x:c r="AB992" s="9" t="str">
        <x:v>Unknown</x:v>
      </x:c>
    </x:row>
    <x:row r="993" ht="50" customHeight="1">
      <x:c r="A993" s="10" t="n">
        <x:f>IF(ISNUMBER(F993),RANK(F993,$F$7:$F$1929,0),"")</x:f>
        <x:v>899</x:v>
      </x:c>
      <x:c r="B993" s="9" t="str">
        <x:v>Prada</x:v>
      </x:c>
      <x:c r="C993" s="9" t="str">
        <x:v>Luna Rossa Extreme</x:v>
      </x:c>
      <x:c r="D993" s="9" t="str">
        <x:v>Not recorded</x:v>
      </x:c>
      <x:c r="E993" s="11" t="n">
        <x:v>2013</x:v>
      </x:c>
      <x:c r="F993" s="13" t="n">
        <x:v>7.8</x:v>
      </x:c>
      <x:c r="G993" s="10" t="n">
        <x:v>351</x:v>
      </x:c>
      <x:c r="H993" s="12" t="n">
        <x:v>4.28</x:v>
      </x:c>
      <x:c r="I993" s="10" t="n">
        <x:v>1569</x:v>
      </x:c>
      <x:c r="J993" s="12" t="str">
        <x:f>IF(AND(M993="URL identity aligns",ISNUMBER(F993),ISNUMBER(H993),G993&gt;0,I993&gt;0,SUM(V993:W993)&gt;0),(F993*V993+((H993-1)/4*10)*W993)/SUM(V993:W993),"")</x:f>
      </x:c>
      <x:c r="K993" s="12" t="str">
        <x:f>IF(ISNUMBER(J993),(X993*J993+'Method'!$B$10*'Method'!$B$11)/(X993+'Method'!$B$10),"")</x:f>
      </x:c>
      <x:c r="L993" s="10" t="str">
        <x:f>IF(ISNUMBER(J993),COUNTIFS($J$7:$J$1929,"&gt;"&amp;J993)+1,"")</x:f>
      </x:c>
      <x:c r="M993" s="9" t="str">
        <x:v>Review required</x:v>
      </x:c>
      <x:c r="N993" s="9" t="str">
        <x:v>Concentration not explicit on both saved identities</x:v>
      </x:c>
      <x:c r="O993" s="9" t="str">
        <x:v>https://www.parfumo.com/Perfumes/Prada/Luna_Rossa_Extreme</x:v>
      </x:c>
      <x:c r="P993" s="9" t="str">
        <x:v>https://www.fragrantica.com/perfume/Prada/Luna-Rossa-Extreme-18882.html</x:v>
      </x:c>
      <x:c r="Q993" s="9" t="str">
        <x:v>https://media.parfumo.com/perfumes/cf/cf180f-luna-rossa-extreme-prada_1200.jpg?width=720&amp;aspect_ratio=1:1</x:v>
      </x:c>
      <x:c r="R993" s="9" t="str">
        <x:v>https://fimgs.net/mdimg/perfume-thumbs/375x500.18882.jpg</x:v>
      </x:c>
      <x:c r="S993" s="9" t="str">
        <x:v>Luna Rossa Extreme</x:v>
      </x:c>
      <x:c r="T993" s="11" t="str">
        <x:v>2013</x:v>
      </x:c>
      <x:c r="U993" s="10" t="n">
        <x:v>1238</x:v>
      </x:c>
      <x:c r="V993" s="14" t="n">
        <x:f>IF(AND(ISNUMBER(G993),G993&gt;0),LOG10(G993)*'Method'!$B$8,"")</x:f>
        <x:v>3.054368539758984</x:v>
      </x:c>
      <x:c r="W993" s="14" t="n">
        <x:f>IF(AND(ISNUMBER(I993),I993&gt;0),LOG10(I993)*'Method'!$B$9,"")</x:f>
        <x:v>2.556498354869552</x:v>
      </x:c>
      <x:c r="X993" s="10" t="str">
        <x:f>IF(ISNUMBER(J993),SUM(G993,I993),"")</x:f>
      </x:c>
      <x:c r="Y993" s="10" t="str">
        <x:f>IF(ISNUMBER(K993),COUNTIFS($K$7:$K$1929,"&gt;"&amp;K993)+1,"")</x:f>
      </x:c>
      <x:c r="Z993" s="9" t="str"/>
      <x:c r="AA993" s="15" t="n">
        <x:v>46108</x:v>
      </x:c>
      <x:c r="AB993" s="9" t="str">
        <x:v>Unknown</x:v>
      </x:c>
    </x:row>
    <x:row r="994" ht="50" customHeight="1">
      <x:c r="A994" s="10" t="n">
        <x:f>IF(ISNUMBER(F994),RANK(F994,$F$7:$F$1929,0),"")</x:f>
        <x:v>899</x:v>
      </x:c>
      <x:c r="B994" s="9" t="str">
        <x:v>Initio</x:v>
      </x:c>
      <x:c r="C994" s="9" t="str">
        <x:v>Addictive Vibration</x:v>
      </x:c>
      <x:c r="D994" s="9" t="str">
        <x:v>Parfum</x:v>
      </x:c>
      <x:c r="E994" s="11" t="n">
        <x:v>2016</x:v>
      </x:c>
      <x:c r="F994" s="13" t="n">
        <x:v>7.8</x:v>
      </x:c>
      <x:c r="G994" s="10" t="n">
        <x:v>349</x:v>
      </x:c>
      <x:c r="H994" s="12" t="n">
        <x:v>4.02</x:v>
      </x:c>
      <x:c r="I994" s="10" t="n">
        <x:v>1663</x:v>
      </x:c>
      <x:c r="J994" s="12" t="str">
        <x:f>IF(AND(M994="URL identity aligns",ISNUMBER(F994),ISNUMBER(H994),G994&gt;0,I994&gt;0,SUM(V994:W994)&gt;0),(F994*V994+((H994-1)/4*10)*W994)/SUM(V994:W994),"")</x:f>
      </x:c>
      <x:c r="K994" s="12" t="str">
        <x:f>IF(ISNUMBER(J994),(X994*J994+'Method'!$B$10*'Method'!$B$11)/(X994+'Method'!$B$10),"")</x:f>
      </x:c>
      <x:c r="L994" s="10" t="str">
        <x:f>IF(ISNUMBER(J994),COUNTIFS($J$7:$J$1929,"&gt;"&amp;J994)+1,"")</x:f>
      </x:c>
      <x:c r="M994" s="9" t="str">
        <x:v>Review required</x:v>
      </x:c>
      <x:c r="N994" s="9" t="str">
        <x:v>Concentration not explicit on both saved identities</x:v>
      </x:c>
      <x:c r="O994" s="9" t="str">
        <x:v>https://www.parfumo.com/Perfumes/Initio/Addictive_Vibration</x:v>
      </x:c>
      <x:c r="P994" s="9" t="str">
        <x:v>https://www.fragrantica.com/perfume/Initio-Parfums-Prives/Addictive-Vibration-38666.html</x:v>
      </x:c>
      <x:c r="Q994" s="9" t="str">
        <x:v>https://media.parfumo.com/perfumes/ed/ed02a1-addictive-vibration-initio_1200.jpg?width=720&amp;aspect_ratio=1:1</x:v>
      </x:c>
      <x:c r="R994" s="9" t="str">
        <x:v>https://fimgs.net/mdimg/perfume-thumbs/375x500.38666.jpg</x:v>
      </x:c>
      <x:c r="S994" s="9" t="str">
        <x:v>Addictive Vibration</x:v>
      </x:c>
      <x:c r="T994" s="11" t="str">
        <x:v>2016</x:v>
      </x:c>
      <x:c r="U994" s="10" t="n">
        <x:v>199</x:v>
      </x:c>
      <x:c r="V994" s="14" t="n">
        <x:f>IF(AND(ISNUMBER(G994),G994&gt;0),LOG10(G994)*'Method'!$B$8,"")</x:f>
        <x:v>3.051390512351016</x:v>
      </x:c>
      <x:c r="W994" s="14" t="n">
        <x:f>IF(AND(ISNUMBER(I994),I994&gt;0),LOG10(I994)*'Method'!$B$9,"")</x:f>
        <x:v>2.576713799375616</x:v>
      </x:c>
      <x:c r="X994" s="10" t="str">
        <x:f>IF(ISNUMBER(J994),SUM(G994,I994),"")</x:f>
      </x:c>
      <x:c r="Y994" s="10" t="str">
        <x:f>IF(ISNUMBER(K994),COUNTIFS($K$7:$K$1929,"&gt;"&amp;K994)+1,"")</x:f>
      </x:c>
      <x:c r="Z994" s="9" t="str"/>
      <x:c r="AA994" s="15" t="n">
        <x:v>46108</x:v>
      </x:c>
      <x:c r="AB994" s="9" t="str">
        <x:v>Unknown</x:v>
      </x:c>
    </x:row>
    <x:row r="995" ht="50" customHeight="1">
      <x:c r="A995" s="10" t="n">
        <x:f>IF(ISNUMBER(F995),RANK(F995,$F$7:$F$1929,0),"")</x:f>
        <x:v>899</x:v>
      </x:c>
      <x:c r="B995" s="9" t="str">
        <x:v>Matiere Premiere</x:v>
      </x:c>
      <x:c r="C995" s="9" t="str">
        <x:v>Bois d'Ébène</x:v>
      </x:c>
      <x:c r="D995" s="9" t="str">
        <x:v>Not recorded</x:v>
      </x:c>
      <x:c r="E995" s="11" t="n">
        <x:v>2019</x:v>
      </x:c>
      <x:c r="F995" s="13" t="n">
        <x:v>7.8</x:v>
      </x:c>
      <x:c r="G995" s="10" t="n">
        <x:v>339</x:v>
      </x:c>
      <x:c r="H995" s="12" t="n">
        <x:v>3.94</x:v>
      </x:c>
      <x:c r="I995" s="10" t="n">
        <x:v>790</x:v>
      </x:c>
      <x:c r="J995" s="12" t="str">
        <x:f>IF(AND(M995="URL identity aligns",ISNUMBER(F995),ISNUMBER(H995),G995&gt;0,I995&gt;0,SUM(V995:W995)&gt;0),(F995*V995+((H995-1)/4*10)*W995)/SUM(V995:W995),"")</x:f>
      </x:c>
      <x:c r="K995" s="12" t="str">
        <x:f>IF(ISNUMBER(J995),(X995*J995+'Method'!$B$10*'Method'!$B$11)/(X995+'Method'!$B$10),"")</x:f>
      </x:c>
      <x:c r="L995" s="10" t="str">
        <x:f>IF(ISNUMBER(J995),COUNTIFS($J$7:$J$1929,"&gt;"&amp;J995)+1,"")</x:f>
      </x:c>
      <x:c r="M995" s="9" t="str">
        <x:v>Review required</x:v>
      </x:c>
      <x:c r="N995" s="9" t="str">
        <x:v>Concentration not explicit on both saved identities</x:v>
      </x:c>
      <x:c r="O995" s="9" t="str">
        <x:v>https://www.parfumo.com/Perfumes/matiere-premiere/bois-d-ebene</x:v>
      </x:c>
      <x:c r="P995" s="9" t="str">
        <x:v>https://www.fragrantica.com/perfume/Matiere-Premiere/Bois-d-Ebene-59062.html</x:v>
      </x:c>
      <x:c r="Q995" s="9" t="str">
        <x:v>https://media.parfumo.com/perfumes/ac/acafd7-bois-d-ebene-matiere-premiere_1200.jpg?width=720&amp;aspect_ratio=1:1</x:v>
      </x:c>
      <x:c r="R995" s="9" t="str">
        <x:v>https://fimgs.net/mdimg/perfume-thumbs/375x500.59062.jpg</x:v>
      </x:c>
      <x:c r="S995" s="9" t="str">
        <x:v>Bois d'Ébène Matière Première</x:v>
      </x:c>
      <x:c r="T995" s="11" t="str">
        <x:v>2019</x:v>
      </x:c>
      <x:c r="U995" s="10" t="n">
        <x:v>76</x:v>
      </x:c>
      <x:c r="V995" s="14" t="n">
        <x:f>IF(AND(ISNUMBER(G995),G995&gt;0),LOG10(G995)*'Method'!$B$8,"")</x:f>
        <x:v>3.0362396378436958</x:v>
      </x:c>
      <x:c r="W995" s="14" t="n">
        <x:f>IF(AND(ISNUMBER(I995),I995&gt;0),LOG10(I995)*'Method'!$B$9,"")</x:f>
        <x:v>2.318101673032352</x:v>
      </x:c>
      <x:c r="X995" s="10" t="str">
        <x:f>IF(ISNUMBER(J995),SUM(G995,I995),"")</x:f>
      </x:c>
      <x:c r="Y995" s="10" t="str">
        <x:f>IF(ISNUMBER(K995),COUNTIFS($K$7:$K$1929,"&gt;"&amp;K995)+1,"")</x:f>
      </x:c>
      <x:c r="Z995" s="9" t="str">
        <x:v>Removed repeated brand suffix from display name</x:v>
      </x:c>
      <x:c r="AA995" s="15" t="n">
        <x:v>46108</x:v>
      </x:c>
      <x:c r="AB995" s="9" t="str">
        <x:v>Unknown</x:v>
      </x:c>
    </x:row>
    <x:row r="996" ht="50" customHeight="1">
      <x:c r="A996" s="10" t="n">
        <x:f>IF(ISNUMBER(F996),RANK(F996,$F$7:$F$1929,0),"")</x:f>
        <x:v>899</x:v>
      </x:c>
      <x:c r="B996" s="9" t="str">
        <x:v>Xerjoff</x:v>
      </x:c>
      <x:c r="C996" s="9" t="str">
        <x:v>XXY</x:v>
      </x:c>
      <x:c r="D996" s="9" t="str">
        <x:v>Not recorded</x:v>
      </x:c>
      <x:c r="E996" s="11" t="n">
        <x:v>2007</x:v>
      </x:c>
      <x:c r="F996" s="13" t="n">
        <x:v>7.8</x:v>
      </x:c>
      <x:c r="G996" s="10" t="n">
        <x:v>339</x:v>
      </x:c>
      <x:c r="H996" s="12" t="n">
        <x:v>3.9</x:v>
      </x:c>
      <x:c r="I996" s="10" t="n">
        <x:v>183</x:v>
      </x:c>
      <x:c r="J996" s="12" t="str">
        <x:f>IF(AND(M996="URL identity aligns",ISNUMBER(F996),ISNUMBER(H996),G996&gt;0,I996&gt;0,SUM(V996:W996)&gt;0),(F996*V996+((H996-1)/4*10)*W996)/SUM(V996:W996),"")</x:f>
      </x:c>
      <x:c r="K996" s="12" t="str">
        <x:f>IF(ISNUMBER(J996),(X996*J996+'Method'!$B$10*'Method'!$B$11)/(X996+'Method'!$B$10),"")</x:f>
      </x:c>
      <x:c r="L996" s="10" t="str">
        <x:f>IF(ISNUMBER(J996),COUNTIFS($J$7:$J$1929,"&gt;"&amp;J996)+1,"")</x:f>
      </x:c>
      <x:c r="M996" s="9" t="str">
        <x:v>Review required</x:v>
      </x:c>
      <x:c r="N996" s="9" t="str">
        <x:v>Concentration not explicit on both saved identities</x:v>
      </x:c>
      <x:c r="O996" s="9" t="str">
        <x:v>https://www.parfumo.com/Perfumes/Xerjoff/xxy</x:v>
      </x:c>
      <x:c r="P996" s="9" t="str">
        <x:v>https://www.fragrantica.com/perfume/Xerjoff/XXY-11706.html</x:v>
      </x:c>
      <x:c r="Q996" s="9" t="str">
        <x:v>https://media.parfumo.com/perfumes/48/481a95-xxy-xerjoff_1200.jpg?width=480&amp;aspect_ratio=1:1</x:v>
      </x:c>
      <x:c r="R996" s="9" t="str">
        <x:v>https://fimgs.net/mdimg/perfume-thumbs/375x500.11706.jpg</x:v>
      </x:c>
      <x:c r="S996" s="9" t="str">
        <x:v>XXY</x:v>
      </x:c>
      <x:c r="T996" s="11" t="str">
        <x:v>2007</x:v>
      </x:c>
      <x:c r="U996" s="10" t="n">
        <x:v>1020</x:v>
      </x:c>
      <x:c r="V996" s="14" t="n">
        <x:f>IF(AND(ISNUMBER(G996),G996&gt;0),LOG10(G996)*'Method'!$B$8,"")</x:f>
        <x:v>3.0362396378436958</x:v>
      </x:c>
      <x:c r="W996" s="14" t="n">
        <x:f>IF(AND(ISNUMBER(I996),I996&gt;0),LOG10(I996)*'Method'!$B$9,"")</x:f>
        <x:v>1.8099608717843443</x:v>
      </x:c>
      <x:c r="X996" s="10" t="str">
        <x:f>IF(ISNUMBER(J996),SUM(G996,I996),"")</x:f>
      </x:c>
      <x:c r="Y996" s="10" t="str">
        <x:f>IF(ISNUMBER(K996),COUNTIFS($K$7:$K$1929,"&gt;"&amp;K996)+1,"")</x:f>
      </x:c>
      <x:c r="Z996" s="9" t="str"/>
      <x:c r="AA996" s="15" t="n">
        <x:v>46108</x:v>
      </x:c>
      <x:c r="AB996" s="9" t="str">
        <x:v>Unknown</x:v>
      </x:c>
    </x:row>
    <x:row r="997" ht="50" customHeight="1">
      <x:c r="A997" s="10" t="n">
        <x:f>IF(ISNUMBER(F997),RANK(F997,$F$7:$F$1929,0),"")</x:f>
        <x:v>899</x:v>
      </x:c>
      <x:c r="B997" s="9" t="str">
        <x:v>Burberry</x:v>
      </x:c>
      <x:c r="C997" s="9" t="str">
        <x:v>Burberry for Men</x:v>
      </x:c>
      <x:c r="D997" s="9" t="str">
        <x:v>Eau de Toilette</x:v>
      </x:c>
      <x:c r="E997" s="11" t="n">
        <x:v>1995</x:v>
      </x:c>
      <x:c r="F997" s="13" t="n">
        <x:v>7.8</x:v>
      </x:c>
      <x:c r="G997" s="10" t="n">
        <x:v>329</x:v>
      </x:c>
      <x:c r="H997" s="12" t="n">
        <x:v>4.06</x:v>
      </x:c>
      <x:c r="I997" s="10" t="n">
        <x:v>3214</x:v>
      </x:c>
      <x:c r="J997" s="12" t="str">
        <x:f>IF(AND(M997="URL identity aligns",ISNUMBER(F997),ISNUMBER(H997),G997&gt;0,I997&gt;0,SUM(V997:W997)&gt;0),(F997*V997+((H997-1)/4*10)*W997)/SUM(V997:W997),"")</x:f>
      </x:c>
      <x:c r="K997" s="12" t="str">
        <x:f>IF(ISNUMBER(J997),(X997*J997+'Method'!$B$10*'Method'!$B$11)/(X997+'Method'!$B$10),"")</x:f>
      </x:c>
      <x:c r="L997" s="10" t="str">
        <x:f>IF(ISNUMBER(J997),COUNTIFS($J$7:$J$1929,"&gt;"&amp;J997)+1,"")</x:f>
      </x:c>
      <x:c r="M997" s="9" t="str">
        <x:v>Review required</x:v>
      </x:c>
      <x:c r="N997" s="9" t="str">
        <x:v>Product, variant, gender or year terms differ between URLs; Concentration not explicit on both saved identities</x:v>
      </x:c>
      <x:c r="O997" s="9" t="str">
        <x:v>https://www.parfumo.com/Perfumes/Burberry/Burberry_for_Men_Eau_de_Toilette</x:v>
      </x:c>
      <x:c r="P997" s="9" t="str">
        <x:v>https://www.fragrantica.com/perfume/Burberry/Burberry-Men-817.html</x:v>
      </x:c>
      <x:c r="Q997" s="9" t="str">
        <x:v>https://media.parfumo.com/perfumes/da/da7858-burberry-for-men-eau-de-toilette-burberry_1200.jpg?width=480&amp;aspect_ratio=1:1</x:v>
      </x:c>
      <x:c r="R997" s="9" t="str">
        <x:v>https://fimgs.net/mdimg/perfume-thumbs/375x500.817.jpg</x:v>
      </x:c>
      <x:c r="S997" s="9" t="str">
        <x:v>Burberry for Men</x:v>
      </x:c>
      <x:c r="T997" s="11" t="str">
        <x:v>1995</x:v>
      </x:c>
      <x:c r="U997" s="10" t="n">
        <x:v>243</x:v>
      </x:c>
      <x:c r="V997" s="14" t="n">
        <x:f>IF(AND(ISNUMBER(G997),G997&gt;0),LOG10(G997)*'Method'!$B$8,"")</x:f>
        <x:v>3.0206350775399637</x:v>
      </x:c>
      <x:c r="W997" s="14" t="n">
        <x:f>IF(AND(ISNUMBER(I997),I997&gt;0),LOG10(I997)*'Method'!$B$9,"")</x:f>
        <x:v>2.805636697941864</x:v>
      </x:c>
      <x:c r="X997" s="10" t="str">
        <x:f>IF(ISNUMBER(J997),SUM(G997,I997),"")</x:f>
      </x:c>
      <x:c r="Y997" s="10" t="str">
        <x:f>IF(ISNUMBER(K997),COUNTIFS($K$7:$K$1929,"&gt;"&amp;K997)+1,"")</x:f>
      </x:c>
      <x:c r="Z997" s="9" t="str"/>
      <x:c r="AA997" s="15" t="n">
        <x:v>46108</x:v>
      </x:c>
      <x:c r="AB997" s="9" t="str">
        <x:v>Unknown</x:v>
      </x:c>
    </x:row>
    <x:row r="998" ht="50" customHeight="1">
      <x:c r="A998" s="10" t="n">
        <x:f>IF(ISNUMBER(F998),RANK(F998,$F$7:$F$1929,0),"")</x:f>
        <x:v>899</x:v>
      </x:c>
      <x:c r="B998" s="9" t="str">
        <x:v>Dior</x:v>
      </x:c>
      <x:c r="C998" s="9" t="str">
        <x:v>Sakura</x:v>
      </x:c>
      <x:c r="D998" s="9" t="str">
        <x:v>Not recorded</x:v>
      </x:c>
      <x:c r="E998" s="11" t="n">
        <x:v>2017</x:v>
      </x:c>
      <x:c r="F998" s="13" t="n">
        <x:v>7.8</x:v>
      </x:c>
      <x:c r="G998" s="10" t="n">
        <x:v>328</x:v>
      </x:c>
      <x:c r="H998" s="12" t="n">
        <x:v>4.04</x:v>
      </x:c>
      <x:c r="I998" s="10" t="n">
        <x:v>1102</x:v>
      </x:c>
      <x:c r="J998" s="12" t="str">
        <x:f>IF(AND(M998="URL identity aligns",ISNUMBER(F998),ISNUMBER(H998),G998&gt;0,I998&gt;0,SUM(V998:W998)&gt;0),(F998*V998+((H998-1)/4*10)*W998)/SUM(V998:W998),"")</x:f>
      </x:c>
      <x:c r="K998" s="12" t="str">
        <x:f>IF(ISNUMBER(J998),(X998*J998+'Method'!$B$10*'Method'!$B$11)/(X998+'Method'!$B$10),"")</x:f>
      </x:c>
      <x:c r="L998" s="10" t="str">
        <x:f>IF(ISNUMBER(J998),COUNTIFS($J$7:$J$1929,"&gt;"&amp;J998)+1,"")</x:f>
      </x:c>
      <x:c r="M998" s="9" t="str">
        <x:v>Review required</x:v>
      </x:c>
      <x:c r="N998" s="9" t="str">
        <x:v>Product, variant, gender or year terms differ between URLs; Concentration not explicit on both saved identities</x:v>
      </x:c>
      <x:c r="O998" s="9" t="str">
        <x:v>https://www.parfumo.com/Perfumes/Dior/La_Collection_Privee__Sakura</x:v>
      </x:c>
      <x:c r="P998" s="9" t="str">
        <x:v>https://www.fragrantica.com/perfume/Dior/Sakura-48379.html</x:v>
      </x:c>
      <x:c r="Q998" s="9" t="str">
        <x:v>https://media.parfumo.com/perfumes/e5/e54545-sakura-dior_1200.jpg?width=720&amp;aspect_ratio=1:1</x:v>
      </x:c>
      <x:c r="R998" s="9" t="str">
        <x:v>https://fimgs.net/mdimg/perfume-thumbs/375x500.48379.jpg</x:v>
      </x:c>
      <x:c r="S998" s="9" t="str">
        <x:v>Sakura</x:v>
      </x:c>
      <x:c r="T998" s="11" t="str">
        <x:v>2017</x:v>
      </x:c>
      <x:c r="U998" s="10" t="n">
        <x:v>1272</x:v>
      </x:c>
      <x:c r="V998" s="14" t="n">
        <x:f>IF(AND(ISNUMBER(G998),G998&gt;0),LOG10(G998)*'Method'!$B$8,"")</x:f>
        <x:v>3.019048612454016</x:v>
      </x:c>
      <x:c r="W998" s="14" t="n">
        <x:f>IF(AND(ISNUMBER(I998),I998&gt;0),LOG10(I998)*'Method'!$B$9,"")</x:f>
        <x:v>2.4337452756126163</x:v>
      </x:c>
      <x:c r="X998" s="10" t="str">
        <x:f>IF(ISNUMBER(J998),SUM(G998,I998),"")</x:f>
      </x:c>
      <x:c r="Y998" s="10" t="str">
        <x:f>IF(ISNUMBER(K998),COUNTIFS($K$7:$K$1929,"&gt;"&amp;K998)+1,"")</x:f>
      </x:c>
      <x:c r="Z998" s="9" t="str"/>
      <x:c r="AA998" s="15" t="n">
        <x:v>46108</x:v>
      </x:c>
      <x:c r="AB998" s="9" t="str">
        <x:v>Unknown</x:v>
      </x:c>
    </x:row>
    <x:row r="999" ht="50" customHeight="1">
      <x:c r="A999" s="10" t="n">
        <x:f>IF(ISNUMBER(F999),RANK(F999,$F$7:$F$1929,0),"")</x:f>
        <x:v>899</x:v>
      </x:c>
      <x:c r="B999" s="9" t="str">
        <x:v>Rochas</x:v>
      </x:c>
      <x:c r="C999" s="9" t="str">
        <x:v>Eau de Rochas Homme</x:v>
      </x:c>
      <x:c r="D999" s="9" t="str">
        <x:v>Eau de Toilette</x:v>
      </x:c>
      <x:c r="E999" s="11" t="n">
        <x:v>1993</x:v>
      </x:c>
      <x:c r="F999" s="13" t="n">
        <x:v>7.8</x:v>
      </x:c>
      <x:c r="G999" s="10" t="n">
        <x:v>322</x:v>
      </x:c>
      <x:c r="H999" s="12" t="n">
        <x:v>4.3</x:v>
      </x:c>
      <x:c r="I999" s="10" t="n">
        <x:v>1408</x:v>
      </x:c>
      <x:c r="J999" s="12" t="str">
        <x:f>IF(AND(M999="URL identity aligns",ISNUMBER(F999),ISNUMBER(H999),G999&gt;0,I999&gt;0,SUM(V999:W999)&gt;0),(F999*V999+((H999-1)/4*10)*W999)/SUM(V999:W999),"")</x:f>
      </x:c>
      <x:c r="K999" s="12" t="str">
        <x:f>IF(ISNUMBER(J999),(X999*J999+'Method'!$B$10*'Method'!$B$11)/(X999+'Method'!$B$10),"")</x:f>
      </x:c>
      <x:c r="L999" s="10" t="str">
        <x:f>IF(ISNUMBER(J999),COUNTIFS($J$7:$J$1929,"&gt;"&amp;J999)+1,"")</x:f>
      </x:c>
      <x:c r="M999" s="9" t="str">
        <x:v>Review required</x:v>
      </x:c>
      <x:c r="N999" s="9" t="str">
        <x:v>Product, variant, gender or year terms differ between URLs; Concentration not explicit on both saved identities</x:v>
      </x:c>
      <x:c r="O999" s="9" t="str">
        <x:v>https://www.parfumo.com/Perfumes/Rochas/Eau_de_Rochas_Homme_1993_Eau_de_Toilette</x:v>
      </x:c>
      <x:c r="P999" s="9" t="str">
        <x:v>https://www.fragrantica.com/perfume/Rochas/Eau-de-Rochas-Homme-5145.html</x:v>
      </x:c>
      <x:c r="Q999" s="9" t="str">
        <x:v>https://media.parfumo.com/perfumes/1d/1d016c-eau-de-rochas-homme-1993-eau-de-toilette-rochas_1200.jpg?width=720&amp;aspect_ratio=1:1</x:v>
      </x:c>
      <x:c r="R999" s="9" t="str">
        <x:v>https://fimgs.net/mdimg/perfume-thumbs/375x500.5145.jpg</x:v>
      </x:c>
      <x:c r="S999" s="9" t="str">
        <x:v>Eau de Rochas Homme</x:v>
      </x:c>
      <x:c r="T999" s="11" t="str">
        <x:v>1993</x:v>
      </x:c>
      <x:c r="U999" s="10" t="n">
        <x:v>1354</x:v>
      </x:c>
      <x:c r="V999" s="14" t="n">
        <x:f>IF(AND(ISNUMBER(G999),G999&gt;0),LOG10(G999)*'Method'!$B$8,"")</x:f>
        <x:v>3.009427046034996</x:v>
      </x:c>
      <x:c r="W999" s="14" t="n">
        <x:f>IF(AND(ISNUMBER(I999),I999&gt;0),LOG10(I999)*'Method'!$B$9,"")</x:f>
        <x:v>2.518882123844872</x:v>
      </x:c>
      <x:c r="X999" s="10" t="str">
        <x:f>IF(ISNUMBER(J999),SUM(G999,I999),"")</x:f>
      </x:c>
      <x:c r="Y999" s="10" t="str">
        <x:f>IF(ISNUMBER(K999),COUNTIFS($K$7:$K$1929,"&gt;"&amp;K999)+1,"")</x:f>
      </x:c>
      <x:c r="Z999" s="9" t="str"/>
      <x:c r="AA999" s="15" t="n">
        <x:v>46108</x:v>
      </x:c>
      <x:c r="AB999" s="9" t="str">
        <x:v>Unknown</x:v>
      </x:c>
    </x:row>
    <x:row r="1000" ht="50" customHeight="1">
      <x:c r="A1000" s="10" t="n">
        <x:f>IF(ISNUMBER(F1000),RANK(F1000,$F$7:$F$1929,0),"")</x:f>
        <x:v>899</x:v>
      </x:c>
      <x:c r="B1000" s="9" t="str">
        <x:v>Viktor Rolf</x:v>
      </x:c>
      <x:c r="C1000" s="9" t="str">
        <x:v>Spicebomb Infrared Viktor &amp; Rolf</x:v>
      </x:c>
      <x:c r="D1000" s="9" t="str">
        <x:v>Eau de Parfum</x:v>
      </x:c>
      <x:c r="E1000" s="11" t="n">
        <x:v>2023</x:v>
      </x:c>
      <x:c r="F1000" s="13" t="n">
        <x:v>7.8</x:v>
      </x:c>
      <x:c r="G1000" s="10" t="n">
        <x:v>322</x:v>
      </x:c>
      <x:c r="H1000" s="12" t="n">
        <x:v>4.31</x:v>
      </x:c>
      <x:c r="I1000" s="10" t="n">
        <x:v>1168</x:v>
      </x:c>
      <x:c r="J1000" s="12" t="n">
        <x:f>IF(AND(M1000="URL identity aligns",ISNUMBER(F1000),ISNUMBER(H1000),G1000&gt;0,I1000&gt;0,SUM(V1000:W1000)&gt;0),(F1000*V1000+((H1000-1)/4*10)*W1000)/SUM(V1000:W1000),"")</x:f>
        <x:v>8.013352905815548</x:v>
      </x:c>
      <x:c r="K1000" s="12" t="n">
        <x:f>IF(ISNUMBER(J1000),(X1000*J1000+'Method'!$B$10*'Method'!$B$11)/(X1000+'Method'!$B$10),"")</x:f>
        <x:v>7.949026418293867</x:v>
      </x:c>
      <x:c r="L1000" s="10" t="n">
        <x:f>IF(ISNUMBER(J1000),COUNTIFS($J$7:$J$1929,"&gt;"&amp;J1000)+1,"")</x:f>
        <x:v>75</x:v>
      </x:c>
      <x:c r="M1000" s="9" t="str">
        <x:v>URL identity aligns</x:v>
      </x:c>
      <x:c r="N1000" s="9" t="str">
        <x:v>Brand, name tokens and concentration agree in saved URLs</x:v>
      </x:c>
      <x:c r="O1000" s="9" t="str">
        <x:v>https://www.parfumo.com/Perfumes/Viktor_Rolf/spicebomb-infrared-eau-de-parfum</x:v>
      </x:c>
      <x:c r="P1000" s="9" t="str">
        <x:v>https://www.fragrantica.com/perfume/Viktor-Rolf/Spicebomb-Infrared-Eau-de-Parfum-81409.html</x:v>
      </x:c>
      <x:c r="Q1000" s="9" t="str">
        <x:v>https://media.parfumo.com/perfumes/2e/2ef975-spicebomb-infrared-eau-de-parfum-viktor-rolf_1200.jpg?width=720&amp;aspect_ratio=1:1</x:v>
      </x:c>
      <x:c r="R1000" s="9" t="str">
        <x:v>https://fimgs.net/mdimg/perfume-thumbs/375x500.81409.jpg</x:v>
      </x:c>
      <x:c r="S1000" s="9" t="str">
        <x:v>Spicebomb Infrared Viktor &amp; Rolf</x:v>
      </x:c>
      <x:c r="T1000" s="11" t="str">
        <x:v>2023</x:v>
      </x:c>
      <x:c r="U1000" s="10" t="n">
        <x:v>1901</x:v>
      </x:c>
      <x:c r="V1000" s="14" t="n">
        <x:f>IF(AND(ISNUMBER(G1000),G1000&gt;0),LOG10(G1000)*'Method'!$B$8,"")</x:f>
        <x:v>3.009427046034996</x:v>
      </x:c>
      <x:c r="W1000" s="14" t="n">
        <x:f>IF(AND(ISNUMBER(I1000),I1000&gt;0),LOG10(I1000)*'Method'!$B$9,"")</x:f>
        <x:v>2.453954274221104</x:v>
      </x:c>
      <x:c r="X1000" s="10" t="n">
        <x:f>IF(ISNUMBER(J1000),SUM(G1000,I1000),"")</x:f>
        <x:v>1490</x:v>
      </x:c>
      <x:c r="Y1000" s="10" t="n">
        <x:f>IF(ISNUMBER(K1000),COUNTIFS($K$7:$K$1929,"&gt;"&amp;K1000)+1,"")</x:f>
        <x:v>71</x:v>
      </x:c>
      <x:c r="Z1000" s="9" t="str"/>
      <x:c r="AA1000" s="15" t="n">
        <x:v>46108</x:v>
      </x:c>
      <x:c r="AB1000" s="9" t="str">
        <x:v>Unknown</x:v>
      </x:c>
    </x:row>
    <x:row r="1001" ht="50" customHeight="1">
      <x:c r="A1001" s="10" t="n">
        <x:f>IF(ISNUMBER(F1001),RANK(F1001,$F$7:$F$1929,0),"")</x:f>
        <x:v>899</x:v>
      </x:c>
      <x:c r="B1001" s="9" t="str">
        <x:v>BDK Parfums</x:v>
      </x:c>
      <x:c r="C1001" s="9" t="str">
        <x:v>Pas Ce Soir</x:v>
      </x:c>
      <x:c r="D1001" s="9" t="str">
        <x:v>Extrait</x:v>
      </x:c>
      <x:c r="E1001" s="11" t="n">
        <x:v>2023</x:v>
      </x:c>
      <x:c r="F1001" s="13" t="n">
        <x:v>7.8</x:v>
      </x:c>
      <x:c r="G1001" s="10" t="n">
        <x:v>319</x:v>
      </x:c>
      <x:c r="H1001" s="12" t="n">
        <x:v>4.04</x:v>
      </x:c>
      <x:c r="I1001" s="10" t="n">
        <x:v>1097</x:v>
      </x:c>
      <x:c r="J1001" s="12" t="n">
        <x:f>IF(AND(M1001="URL identity aligns",ISNUMBER(F1001),ISNUMBER(H1001),G1001&gt;0,I1001&gt;0,SUM(V1001:W1001)&gt;0),(F1001*V1001+((H1001-1)/4*10)*W1001)/SUM(V1001:W1001),"")</x:f>
        <x:v>7.710528115048779</x:v>
      </x:c>
      <x:c r="K1001" s="12" t="n">
        <x:f>IF(ISNUMBER(J1001),(X1001*J1001+'Method'!$B$10*'Method'!$B$11)/(X1001+'Method'!$B$10),"")</x:f>
        <x:v>7.825505032595192</x:v>
      </x:c>
      <x:c r="L1001" s="10" t="n">
        <x:f>IF(ISNUMBER(J1001),COUNTIFS($J$7:$J$1929,"&gt;"&amp;J1001)+1,"")</x:f>
        <x:v>115</x:v>
      </x:c>
      <x:c r="M1001" s="9" t="str">
        <x:v>URL identity aligns</x:v>
      </x:c>
      <x:c r="N1001" s="9" t="str">
        <x:v>Brand, name tokens and concentration agree in saved URLs</x:v>
      </x:c>
      <x:c r="O1001" s="9" t="str">
        <x:v>https://www.parfumo.com/Perfumes/bdk_Parfums/pas-ce-soir-extrait</x:v>
      </x:c>
      <x:c r="P1001" s="9" t="str">
        <x:v>https://www.fragrantica.com/perfume/BDK-Parfums/Pas-Ce-Soir-Extrait-83663.html</x:v>
      </x:c>
      <x:c r="Q1001" s="9" t="str">
        <x:v>https://media.parfumo.com/perfumes/5c/5ce1e7-pas-ce-soir-extrait-bdk-parfums_1200.jpg?width=720&amp;aspect_ratio=1:1</x:v>
      </x:c>
      <x:c r="R1001" s="9" t="str">
        <x:v>https://fimgs.net/mdimg/perfume-thumbs/375x500.83663.jpg</x:v>
      </x:c>
      <x:c r="S1001" s="9" t="str">
        <x:v>Pas Ce Soir</x:v>
      </x:c>
      <x:c r="T1001" s="11" t="str">
        <x:v>2023</x:v>
      </x:c>
      <x:c r="U1001" s="10" t="n">
        <x:v>157</x:v>
      </x:c>
      <x:c r="V1001" s="14" t="n">
        <x:f>IF(AND(ISNUMBER(G1001),G1001&gt;0),LOG10(G1001)*'Method'!$B$8,"")</x:f>
        <x:v>3.004548819668616</x:v>
      </x:c>
      <x:c r="W1001" s="14" t="n">
        <x:f>IF(AND(ISNUMBER(I1001),I1001&gt;0),LOG10(I1001)*'Method'!$B$9,"")</x:f>
        <x:v>2.432165302059768</x:v>
      </x:c>
      <x:c r="X1001" s="10" t="n">
        <x:f>IF(ISNUMBER(J1001),SUM(G1001,I1001),"")</x:f>
        <x:v>1416</x:v>
      </x:c>
      <x:c r="Y1001" s="10" t="n">
        <x:f>IF(ISNUMBER(K1001),COUNTIFS($K$7:$K$1929,"&gt;"&amp;K1001)+1,"")</x:f>
        <x:v>112</x:v>
      </x:c>
      <x:c r="Z1001" s="9" t="str"/>
      <x:c r="AA1001" s="15" t="n">
        <x:v>46108</x:v>
      </x:c>
      <x:c r="AB1001" s="9" t="str">
        <x:v>Unknown</x:v>
      </x:c>
    </x:row>
    <x:row r="1002" ht="50" customHeight="1">
      <x:c r="A1002" s="10" t="n">
        <x:f>IF(ISNUMBER(F1002),RANK(F1002,$F$7:$F$1929,0),"")</x:f>
        <x:v>899</x:v>
      </x:c>
      <x:c r="B1002" s="9" t="str">
        <x:v>Vilhelm Parfumerie</x:v>
      </x:c>
      <x:c r="C1002" s="9" t="str">
        <x:v>Morning Chess</x:v>
      </x:c>
      <x:c r="D1002" s="9" t="str">
        <x:v>Eau de Parfum</x:v>
      </x:c>
      <x:c r="E1002" s="11" t="n">
        <x:v>2015</x:v>
      </x:c>
      <x:c r="F1002" s="13" t="n">
        <x:v>7.8</x:v>
      </x:c>
      <x:c r="G1002" s="10" t="n">
        <x:v>316</x:v>
      </x:c>
      <x:c r="H1002" s="12" t="n">
        <x:v>3.9</x:v>
      </x:c>
      <x:c r="I1002" s="10" t="n">
        <x:v>2252</x:v>
      </x:c>
      <x:c r="J1002" s="12" t="str">
        <x:f>IF(AND(M1002="URL identity aligns",ISNUMBER(F1002),ISNUMBER(H1002),G1002&gt;0,I1002&gt;0,SUM(V1002:W1002)&gt;0),(F1002*V1002+((H1002-1)/4*10)*W1002)/SUM(V1002:W1002),"")</x:f>
      </x:c>
      <x:c r="K1002" s="12" t="str">
        <x:f>IF(ISNUMBER(J1002),(X1002*J1002+'Method'!$B$10*'Method'!$B$11)/(X1002+'Method'!$B$10),"")</x:f>
      </x:c>
      <x:c r="L1002" s="10" t="str">
        <x:f>IF(ISNUMBER(J1002),COUNTIFS($J$7:$J$1929,"&gt;"&amp;J1002)+1,"")</x:f>
      </x:c>
      <x:c r="M1002" s="9" t="str">
        <x:v>Review required</x:v>
      </x:c>
      <x:c r="N1002" s="9" t="str">
        <x:v>Concentration not explicit on both saved identities</x:v>
      </x:c>
      <x:c r="O1002" s="9" t="str">
        <x:v>https://www.parfumo.com/Perfumes/Vilhelm_Parfumerie/morning-chess-eau-de-parfum</x:v>
      </x:c>
      <x:c r="P1002" s="9" t="str">
        <x:v>https://www.fragrantica.com/perfume/Vilhelm-Parfumerie/Morning-Chess-30930.html</x:v>
      </x:c>
      <x:c r="Q1002" s="9" t="str">
        <x:v>https://media.parfumo.com/perfumes/ae/aeade2-morning-chess-eau-de-parfum-vilhelm-parfumerie_1200.jpg?width=480&amp;aspect_ratio=1:1</x:v>
      </x:c>
      <x:c r="R1002" s="9" t="str">
        <x:v>https://fimgs.net/mdimg/perfume-thumbs/375x500.30930.jpg</x:v>
      </x:c>
      <x:c r="S1002" s="9" t="str">
        <x:v>Morning Chess</x:v>
      </x:c>
      <x:c r="T1002" s="11" t="str">
        <x:v>2015</x:v>
      </x:c>
      <x:c r="U1002" s="10" t="n">
        <x:v>1343</x:v>
      </x:c>
      <x:c r="V1002" s="14" t="n">
        <x:f>IF(AND(ISNUMBER(G1002),G1002&gt;0),LOG10(G1002)*'Method'!$B$8,"")</x:f>
        <x:v>2.99962449914208</x:v>
      </x:c>
      <x:c r="W1002" s="14" t="n">
        <x:f>IF(AND(ISNUMBER(I1002),I1002&gt;0),LOG10(I1002)*'Method'!$B$9,"")</x:f>
        <x:v>2.6820547089434483</x:v>
      </x:c>
      <x:c r="X1002" s="10" t="str">
        <x:f>IF(ISNUMBER(J1002),SUM(G1002,I1002),"")</x:f>
      </x:c>
      <x:c r="Y1002" s="10" t="str">
        <x:f>IF(ISNUMBER(K1002),COUNTIFS($K$7:$K$1929,"&gt;"&amp;K1002)+1,"")</x:f>
      </x:c>
      <x:c r="Z1002" s="9" t="str"/>
      <x:c r="AA1002" s="15" t="n">
        <x:v>46108</x:v>
      </x:c>
      <x:c r="AB1002" s="9" t="str">
        <x:v>Unknown</x:v>
      </x:c>
    </x:row>
    <x:row r="1003" ht="50" customHeight="1">
      <x:c r="A1003" s="10" t="n">
        <x:f>IF(ISNUMBER(F1003),RANK(F1003,$F$7:$F$1929,0),"")</x:f>
        <x:v>899</x:v>
      </x:c>
      <x:c r="B1003" s="9" t="str">
        <x:v>Yves Saint Laurent</x:v>
      </x:c>
      <x:c r="C1003" s="9" t="str">
        <x:v>La Nuit de L'Homme L'Intense</x:v>
      </x:c>
      <x:c r="D1003" s="9" t="str">
        <x:v>Intense</x:v>
      </x:c>
      <x:c r="E1003" s="11" t="n">
        <x:v>2015</x:v>
      </x:c>
      <x:c r="F1003" s="13" t="n">
        <x:v>7.8</x:v>
      </x:c>
      <x:c r="G1003" s="10" t="n">
        <x:v>315</x:v>
      </x:c>
      <x:c r="H1003" s="12" t="n">
        <x:v>3.95</x:v>
      </x:c>
      <x:c r="I1003" s="10" t="n">
        <x:v>1160</x:v>
      </x:c>
      <x:c r="J1003" s="12" t="str">
        <x:f>IF(AND(M1003="URL identity aligns",ISNUMBER(F1003),ISNUMBER(H1003),G1003&gt;0,I1003&gt;0,SUM(V1003:W1003)&gt;0),(F1003*V1003+((H1003-1)/4*10)*W1003)/SUM(V1003:W1003),"")</x:f>
      </x:c>
      <x:c r="K1003" s="12" t="str">
        <x:f>IF(ISNUMBER(J1003),(X1003*J1003+'Method'!$B$10*'Method'!$B$11)/(X1003+'Method'!$B$10),"")</x:f>
      </x:c>
      <x:c r="L1003" s="10" t="str">
        <x:f>IF(ISNUMBER(J1003),COUNTIFS($J$7:$J$1929,"&gt;"&amp;J1003)+1,"")</x:f>
      </x:c>
      <x:c r="M1003" s="9" t="str">
        <x:v>Review required</x:v>
      </x:c>
      <x:c r="N1003" s="9" t="str">
        <x:v>Concentration not explicit on both saved identities</x:v>
      </x:c>
      <x:c r="O1003" s="9" t="str">
        <x:v>https://www.parfumo.com/Perfumes/Yves_Saint_Laurent/La_Nuit_de_L_Homme_L_Intense</x:v>
      </x:c>
      <x:c r="P1003" s="9" t="str">
        <x:v>https://www.fragrantica.com/perfume/Yves-Saint-Laurent/La-Nuit-de-L-Homme-L-Intense-31385.html</x:v>
      </x:c>
      <x:c r="Q1003" s="9" t="str">
        <x:v>https://media.parfumo.com/perfumes/3e/3e290e-la-nuit-de-l-homme-l-intense-yves-saint-laurent_1200.jpg?width=720&amp;aspect_ratio=1:1</x:v>
      </x:c>
      <x:c r="R1003" s="9" t="str">
        <x:v>https://fimgs.net/mdimg/perfume-thumbs/375x500.31385.jpg</x:v>
      </x:c>
      <x:c r="S1003" s="9" t="str">
        <x:v>La Nuit de L'Homme L'Intense</x:v>
      </x:c>
      <x:c r="T1003" s="11" t="str">
        <x:v>2015</x:v>
      </x:c>
      <x:c r="U1003" s="10" t="n">
        <x:v>1690</x:v>
      </x:c>
      <x:c r="V1003" s="14" t="n">
        <x:f>IF(AND(ISNUMBER(G1003),G1003&gt;0),LOG10(G1003)*'Method'!$B$8,"")</x:f>
        <x:v>2.99797266454752</x:v>
      </x:c>
      <x:c r="W1003" s="14" t="n">
        <x:f>IF(AND(ISNUMBER(I1003),I1003&gt;0),LOG10(I1003)*'Method'!$B$9,"")</x:f>
        <x:v>2.451566391381536</x:v>
      </x:c>
      <x:c r="X1003" s="10" t="str">
        <x:f>IF(ISNUMBER(J1003),SUM(G1003,I1003),"")</x:f>
      </x:c>
      <x:c r="Y1003" s="10" t="str">
        <x:f>IF(ISNUMBER(K1003),COUNTIFS($K$7:$K$1929,"&gt;"&amp;K1003)+1,"")</x:f>
      </x:c>
      <x:c r="Z1003" s="9" t="str"/>
      <x:c r="AA1003" s="15" t="n">
        <x:v>46108</x:v>
      </x:c>
      <x:c r="AB1003" s="9" t="str">
        <x:v>Unknown</x:v>
      </x:c>
    </x:row>
    <x:row r="1004" ht="50" customHeight="1">
      <x:c r="A1004" s="10" t="n">
        <x:f>IF(ISNUMBER(F1004),RANK(F1004,$F$7:$F$1929,0),"")</x:f>
        <x:v>899</x:v>
      </x:c>
      <x:c r="B1004" s="9" t="str">
        <x:v>Giorgio Armani</x:v>
      </x:c>
      <x:c r="C1004" s="9" t="str">
        <x:v>Armani Privé - Bleu Lazuli</x:v>
      </x:c>
      <x:c r="D1004" s="9" t="str">
        <x:v>Not recorded</x:v>
      </x:c>
      <x:c r="E1004" s="11" t="n">
        <x:v>2018</x:v>
      </x:c>
      <x:c r="F1004" s="13" t="n">
        <x:v>7.8</x:v>
      </x:c>
      <x:c r="G1004" s="10" t="n">
        <x:v>312</x:v>
      </x:c>
      <x:c r="H1004" s="12" t="n">
        <x:v>4.12</x:v>
      </x:c>
      <x:c r="I1004" s="10" t="n">
        <x:v>1104</x:v>
      </x:c>
      <x:c r="J1004" s="12" t="str">
        <x:f>IF(AND(M1004="URL identity aligns",ISNUMBER(F1004),ISNUMBER(H1004),G1004&gt;0,I1004&gt;0,SUM(V1004:W1004)&gt;0),(F1004*V1004+((H1004-1)/4*10)*W1004)/SUM(V1004:W1004),"")</x:f>
      </x:c>
      <x:c r="K1004" s="12" t="str">
        <x:f>IF(ISNUMBER(J1004),(X1004*J1004+'Method'!$B$10*'Method'!$B$11)/(X1004+'Method'!$B$10),"")</x:f>
      </x:c>
      <x:c r="L1004" s="10" t="str">
        <x:f>IF(ISNUMBER(J1004),COUNTIFS($J$7:$J$1929,"&gt;"&amp;J1004)+1,"")</x:f>
      </x:c>
      <x:c r="M1004" s="9" t="str">
        <x:v>Review required</x:v>
      </x:c>
      <x:c r="N1004" s="9" t="str">
        <x:v>Concentration not explicit on both saved identities</x:v>
      </x:c>
      <x:c r="O1004" s="9" t="str">
        <x:v>https://www.parfumo.com/Perfumes/Giorgio_Armani/Armani_Prive__Bleu_Lazuli</x:v>
      </x:c>
      <x:c r="P1004" s="9" t="str">
        <x:v>https://www.fragrantica.com/perfume/Giorgio-Armani/Armani-Prive-Bleu-Lazuli-48059.html</x:v>
      </x:c>
      <x:c r="Q1004" s="9" t="str">
        <x:v>https://media.parfumo.com/perfumes/b9/b91366-armani-prive-bleu-lazuli-giorgio-armani_1200.jpg?width=720&amp;aspect_ratio=1:1</x:v>
      </x:c>
      <x:c r="R1004" s="9" t="str">
        <x:v>https://fimgs.net/mdimg/perfume-thumbs/375x500.48059.jpg</x:v>
      </x:c>
      <x:c r="S1004" s="9" t="str">
        <x:v>Armani Privé - Bleu Lazuli</x:v>
      </x:c>
      <x:c r="T1004" s="11" t="str">
        <x:v>2018</x:v>
      </x:c>
      <x:c r="U1004" s="10" t="n">
        <x:v>924</x:v>
      </x:c>
      <x:c r="V1004" s="14" t="n">
        <x:f>IF(AND(ISNUMBER(G1004),G1004&gt;0),LOG10(G1004)*'Method'!$B$8,"")</x:f>
        <x:v>2.9929855128221283</x:v>
      </x:c>
      <x:c r="W1004" s="14" t="n">
        <x:f>IF(AND(ISNUMBER(I1004),I1004&gt;0),LOG10(I1004)*'Method'!$B$9,"")</x:f>
        <x:v>2.434375258714544</x:v>
      </x:c>
      <x:c r="X1004" s="10" t="str">
        <x:f>IF(ISNUMBER(J1004),SUM(G1004,I1004),"")</x:f>
      </x:c>
      <x:c r="Y1004" s="10" t="str">
        <x:f>IF(ISNUMBER(K1004),COUNTIFS($K$7:$K$1929,"&gt;"&amp;K1004)+1,"")</x:f>
      </x:c>
      <x:c r="Z1004" s="9" t="str"/>
      <x:c r="AA1004" s="15" t="n">
        <x:v>46108</x:v>
      </x:c>
      <x:c r="AB1004" s="9" t="str">
        <x:v>Unknown</x:v>
      </x:c>
    </x:row>
    <x:row r="1005" ht="50" customHeight="1">
      <x:c r="A1005" s="10" t="n">
        <x:f>IF(ISNUMBER(F1005),RANK(F1005,$F$7:$F$1929,0),"")</x:f>
        <x:v>899</x:v>
      </x:c>
      <x:c r="B1005" s="9" t="str">
        <x:v>Tom Ford</x:v>
      </x:c>
      <x:c r="C1005" s="9" t="str">
        <x:v>Grey Vetiver</x:v>
      </x:c>
      <x:c r="D1005" s="9" t="str">
        <x:v>Eau de Toilette</x:v>
      </x:c>
      <x:c r="E1005" s="11" t="n">
        <x:v>2014</x:v>
      </x:c>
      <x:c r="F1005" s="13" t="n">
        <x:v>7.8</x:v>
      </x:c>
      <x:c r="G1005" s="10" t="n">
        <x:v>310</x:v>
      </x:c>
      <x:c r="H1005" s="12" t="n">
        <x:v>4.18</x:v>
      </x:c>
      <x:c r="I1005" s="10" t="n">
        <x:v>1012</x:v>
      </x:c>
      <x:c r="J1005" s="12" t="n">
        <x:f>IF(AND(M1005="URL identity aligns",ISNUMBER(F1005),ISNUMBER(H1005),G1005&gt;0,I1005&gt;0,SUM(V1005:W1005)&gt;0),(F1005*V1005+((H1005-1)/4*10)*W1005)/SUM(V1005:W1005),"")</x:f>
        <x:v>7.866858819904797</x:v>
      </x:c>
      <x:c r="K1005" s="12" t="n">
        <x:f>IF(ISNUMBER(J1005),(X1005*J1005+'Method'!$B$10*'Method'!$B$11)/(X1005+'Method'!$B$10),"")</x:f>
        <x:v>7.889169266221954</x:v>
      </x:c>
      <x:c r="L1005" s="10" t="n">
        <x:f>IF(ISNUMBER(J1005),COUNTIFS($J$7:$J$1929,"&gt;"&amp;J1005)+1,"")</x:f>
        <x:v>92</x:v>
      </x:c>
      <x:c r="M1005" s="9" t="str">
        <x:v>URL identity aligns</x:v>
      </x:c>
      <x:c r="N1005" s="9" t="str">
        <x:v>Brand, name tokens and concentration agree in saved URLs</x:v>
      </x:c>
      <x:c r="O1005" s="9" t="str">
        <x:v>https://www.parfumo.com/Perfumes/Tom_Ford/Grey_Vetiver_Eau_de_Toilette</x:v>
      </x:c>
      <x:c r="P1005" s="9" t="str">
        <x:v>https://www.fragrantica.com/perfume/Tom-Ford/Grey-Vetiver-Eau-de-Toilette-28459.html</x:v>
      </x:c>
      <x:c r="Q1005" s="9" t="str">
        <x:v>https://media.parfumo.com/perfumes/78/787423-grey-vetiver-eau-de-toilette-tom-ford_1200.jpg?width=720&amp;aspect_ratio=1:1</x:v>
      </x:c>
      <x:c r="R1005" s="9" t="str">
        <x:v>https://fimgs.net/mdimg/perfume-thumbs/375x500.28459.jpg</x:v>
      </x:c>
      <x:c r="S1005" s="9" t="str">
        <x:v>Grey Vetiver</x:v>
      </x:c>
      <x:c r="T1005" s="11" t="str">
        <x:v>2014</x:v>
      </x:c>
      <x:c r="U1005" s="10" t="n">
        <x:v>888</x:v>
      </x:c>
      <x:c r="V1005" s="14" t="n">
        <x:f>IF(AND(ISNUMBER(G1005),G1005&gt;0),LOG10(G1005)*'Method'!$B$8,"")</x:f>
        <x:v>2.9896340326011237</x:v>
      </x:c>
      <x:c r="W1005" s="14" t="n">
        <x:f>IF(AND(ISNUMBER(I1005),I1005&gt;0),LOG10(I1005)*'Method'!$B$9,"")</x:f>
        <x:v>2.404144410003024</x:v>
      </x:c>
      <x:c r="X1005" s="10" t="n">
        <x:f>IF(ISNUMBER(J1005),SUM(G1005,I1005),"")</x:f>
        <x:v>1322</x:v>
      </x:c>
      <x:c r="Y1005" s="10" t="n">
        <x:f>IF(ISNUMBER(K1005),COUNTIFS($K$7:$K$1929,"&gt;"&amp;K1005)+1,"")</x:f>
        <x:v>94</x:v>
      </x:c>
      <x:c r="Z1005" s="9" t="str"/>
      <x:c r="AA1005" s="15" t="n">
        <x:v>46108</x:v>
      </x:c>
      <x:c r="AB1005" s="9" t="str">
        <x:v>Unknown</x:v>
      </x:c>
    </x:row>
    <x:row r="1006" ht="50" customHeight="1">
      <x:c r="A1006" s="10" t="n">
        <x:f>IF(ISNUMBER(F1006),RANK(F1006,$F$7:$F$1929,0),"")</x:f>
        <x:v>899</x:v>
      </x:c>
      <x:c r="B1006" s="9" t="str">
        <x:v>Prada</x:v>
      </x:c>
      <x:c r="C1006" s="9" t="str">
        <x:v>Amber pour Homme Intense</x:v>
      </x:c>
      <x:c r="D1006" s="9" t="str">
        <x:v>Intense</x:v>
      </x:c>
      <x:c r="E1006" s="11" t="n">
        <x:v>2011</x:v>
      </x:c>
      <x:c r="F1006" s="13" t="n">
        <x:v>7.8</x:v>
      </x:c>
      <x:c r="G1006" s="10" t="n">
        <x:v>302</x:v>
      </x:c>
      <x:c r="H1006" s="12" t="n">
        <x:v>4.41</x:v>
      </x:c>
      <x:c r="I1006" s="10" t="n">
        <x:v>2100</x:v>
      </x:c>
      <x:c r="J1006" s="12" t="str">
        <x:f>IF(AND(M1006="URL identity aligns",ISNUMBER(F1006),ISNUMBER(H1006),G1006&gt;0,I1006&gt;0,SUM(V1006:W1006)&gt;0),(F1006*V1006+((H1006-1)/4*10)*W1006)/SUM(V1006:W1006),"")</x:f>
      </x:c>
      <x:c r="K1006" s="12" t="str">
        <x:f>IF(ISNUMBER(J1006),(X1006*J1006+'Method'!$B$10*'Method'!$B$11)/(X1006+'Method'!$B$10),"")</x:f>
      </x:c>
      <x:c r="L1006" s="10" t="str">
        <x:f>IF(ISNUMBER(J1006),COUNTIFS($J$7:$J$1929,"&gt;"&amp;J1006)+1,"")</x:f>
      </x:c>
      <x:c r="M1006" s="9" t="str">
        <x:v>Review required</x:v>
      </x:c>
      <x:c r="N1006" s="9" t="str">
        <x:v>Concentration not explicit on both saved identities</x:v>
      </x:c>
      <x:c r="O1006" s="9" t="str">
        <x:v>https://www.parfumo.com/Perfumes/Prada/Amber_Pour_Homme_Intense</x:v>
      </x:c>
      <x:c r="P1006" s="9" t="str">
        <x:v>https://www.fragrantica.com/perfume/Prada/Prada-Amber-Pour-Homme-Intense-11240.html</x:v>
      </x:c>
      <x:c r="Q1006" s="9" t="str">
        <x:v>https://media.parfumo.com/perfumes/86/863404-amber-pour-homme-intense-prada_1200.jpg?width=720&amp;aspect_ratio=1:1</x:v>
      </x:c>
      <x:c r="R1006" s="9" t="str">
        <x:v>https://fimgs.net/mdimg/perfume-thumbs/375x500.11240.jpg</x:v>
      </x:c>
      <x:c r="S1006" s="9" t="str">
        <x:v>Amber pour Homme Intense</x:v>
      </x:c>
      <x:c r="T1006" s="11" t="str">
        <x:v>2011</x:v>
      </x:c>
      <x:c r="U1006" s="10" t="n">
        <x:v>483</x:v>
      </x:c>
      <x:c r="V1006" s="14" t="n">
        <x:f>IF(AND(ISNUMBER(G1006),G1006&gt;0),LOG10(G1006)*'Method'!$B$8,"")</x:f>
        <x:v>2.97600833154858</x:v>
      </x:c>
      <x:c r="W1006" s="14" t="n">
        <x:f>IF(AND(ISNUMBER(I1006),I1006&gt;0),LOG10(I1006)*'Method'!$B$9,"")</x:f>
        <x:v>2.657775435787136</x:v>
      </x:c>
      <x:c r="X1006" s="10" t="str">
        <x:f>IF(ISNUMBER(J1006),SUM(G1006,I1006),"")</x:f>
      </x:c>
      <x:c r="Y1006" s="10" t="str">
        <x:f>IF(ISNUMBER(K1006),COUNTIFS($K$7:$K$1929,"&gt;"&amp;K1006)+1,"")</x:f>
      </x:c>
      <x:c r="Z1006" s="9" t="str"/>
      <x:c r="AA1006" s="15" t="n">
        <x:v>46108</x:v>
      </x:c>
      <x:c r="AB1006" s="9" t="str">
        <x:v>Unknown</x:v>
      </x:c>
    </x:row>
    <x:row r="1007" ht="50" customHeight="1">
      <x:c r="A1007" s="10" t="n">
        <x:f>IF(ISNUMBER(F1007),RANK(F1007,$F$7:$F$1929,0),"")</x:f>
        <x:v>899</x:v>
      </x:c>
      <x:c r="B1007" s="9" t="str">
        <x:v>Ralph Lauren</x:v>
      </x:c>
      <x:c r="C1007" s="9" t="str">
        <x:v>Safari for Men</x:v>
      </x:c>
      <x:c r="D1007" s="9" t="str">
        <x:v>Eau de Toilette</x:v>
      </x:c>
      <x:c r="E1007" s="11" t="n">
        <x:v>1992</x:v>
      </x:c>
      <x:c r="F1007" s="13" t="n">
        <x:v>7.8</x:v>
      </x:c>
      <x:c r="G1007" s="10" t="n">
        <x:v>286</x:v>
      </x:c>
      <x:c r="H1007" s="12" t="n">
        <x:v>4.24</x:v>
      </x:c>
      <x:c r="I1007" s="10" t="n">
        <x:v>1994</x:v>
      </x:c>
      <x:c r="J1007" s="12" t="str">
        <x:f>IF(AND(M1007="URL identity aligns",ISNUMBER(F1007),ISNUMBER(H1007),G1007&gt;0,I1007&gt;0,SUM(V1007:W1007)&gt;0),(F1007*V1007+((H1007-1)/4*10)*W1007)/SUM(V1007:W1007),"")</x:f>
      </x:c>
      <x:c r="K1007" s="12" t="str">
        <x:f>IF(ISNUMBER(J1007),(X1007*J1007+'Method'!$B$10*'Method'!$B$11)/(X1007+'Method'!$B$10),"")</x:f>
      </x:c>
      <x:c r="L1007" s="10" t="str">
        <x:f>IF(ISNUMBER(J1007),COUNTIFS($J$7:$J$1929,"&gt;"&amp;J1007)+1,"")</x:f>
      </x:c>
      <x:c r="M1007" s="9" t="str">
        <x:v>Review required</x:v>
      </x:c>
      <x:c r="N1007" s="9" t="str">
        <x:v>Concentration not explicit on both saved identities</x:v>
      </x:c>
      <x:c r="O1007" s="9" t="str">
        <x:v>https://www.parfumo.com/Perfumes/Ralph_Lauren/Safari_for_Men_Eau_de_Toilette</x:v>
      </x:c>
      <x:c r="P1007" s="9" t="str">
        <x:v>https://www.fragrantica.com/perfume/Ralph-Lauren/Safari-for-Men-896.html</x:v>
      </x:c>
      <x:c r="Q1007" s="9" t="str">
        <x:v>https://media.parfumo.com/perfumes/e2/e2e1da-safari-for-men-eau-de-toilette-ralph-lauren_1200.jpg?width=720&amp;aspect_ratio=1:1</x:v>
      </x:c>
      <x:c r="R1007" s="9" t="str">
        <x:v>https://fimgs.net/mdimg/perfume-thumbs/375x500.896.jpg</x:v>
      </x:c>
      <x:c r="S1007" s="9" t="str">
        <x:v>Safari for Men</x:v>
      </x:c>
      <x:c r="T1007" s="11" t="str">
        <x:v>1992</x:v>
      </x:c>
      <x:c r="U1007" s="10" t="n">
        <x:v>341</x:v>
      </x:c>
      <x:c r="V1007" s="14" t="n">
        <x:f>IF(AND(ISNUMBER(G1007),G1007&gt;0),LOG10(G1007)*'Method'!$B$8,"")</x:f>
        <x:v>2.947639239754848</x:v>
      </x:c>
      <x:c r="W1007" s="14" t="n">
        <x:f>IF(AND(ISNUMBER(I1007),I1007&gt;0),LOG10(I1007)*'Method'!$B$9,"")</x:f>
        <x:v>2.639780123180512</x:v>
      </x:c>
      <x:c r="X1007" s="10" t="str">
        <x:f>IF(ISNUMBER(J1007),SUM(G1007,I1007),"")</x:f>
      </x:c>
      <x:c r="Y1007" s="10" t="str">
        <x:f>IF(ISNUMBER(K1007),COUNTIFS($K$7:$K$1929,"&gt;"&amp;K1007)+1,"")</x:f>
      </x:c>
      <x:c r="Z1007" s="9" t="str"/>
      <x:c r="AA1007" s="15" t="n">
        <x:v>46108</x:v>
      </x:c>
      <x:c r="AB1007" s="9" t="str">
        <x:v>Unknown</x:v>
      </x:c>
    </x:row>
    <x:row r="1008" ht="50" customHeight="1">
      <x:c r="A1008" s="10" t="n">
        <x:f>IF(ISNUMBER(F1008),RANK(F1008,$F$7:$F$1929,0),"")</x:f>
        <x:v>899</x:v>
      </x:c>
      <x:c r="B1008" s="9" t="str">
        <x:v>Givenchy</x:v>
      </x:c>
      <x:c r="C1008" s="9" t="str">
        <x:v>Gentleman Society Givenchy  Eau de Parfum Ambrée</x:v>
      </x:c>
      <x:c r="D1008" s="9" t="str">
        <x:v>Eau de Parfum Ambrée</x:v>
      </x:c>
      <x:c r="E1008" s="11" t="n">
        <x:v>2025</x:v>
      </x:c>
      <x:c r="F1008" s="13" t="n">
        <x:v>7.8</x:v>
      </x:c>
      <x:c r="G1008" s="10" t="n">
        <x:v>278</x:v>
      </x:c>
      <x:c r="H1008" s="12" t="n">
        <x:v>4.37</x:v>
      </x:c>
      <x:c r="I1008" s="10" t="n">
        <x:v>1752</x:v>
      </x:c>
      <x:c r="J1008" s="12" t="n">
        <x:f>IF(AND(M1008="URL identity aligns",ISNUMBER(F1008),ISNUMBER(H1008),G1008&gt;0,I1008&gt;0,SUM(V1008:W1008)&gt;0),(F1008*V1008+((H1008-1)/4*10)*W1008)/SUM(V1008:W1008),"")</x:f>
        <x:v>8.093390128733466</x:v>
      </x:c>
      <x:c r="K1008" s="12" t="n">
        <x:f>IF(ISNUMBER(J1008),(X1008*J1008+'Method'!$B$10*'Method'!$B$11)/(X1008+'Method'!$B$10),"")</x:f>
        <x:v>7.996846948309647</x:v>
      </x:c>
      <x:c r="L1008" s="10" t="n">
        <x:f>IF(ISNUMBER(J1008),COUNTIFS($J$7:$J$1929,"&gt;"&amp;J1008)+1,"")</x:f>
        <x:v>61</x:v>
      </x:c>
      <x:c r="M1008" s="9" t="str">
        <x:v>URL identity aligns</x:v>
      </x:c>
      <x:c r="N1008" s="9" t="str">
        <x:v>Brand, name tokens and concentration agree in saved URLs</x:v>
      </x:c>
      <x:c r="O1008" s="9" t="str">
        <x:v>https://www.parfumo.com/Perfumes/Givenchy/gentleman-society-eau-de-parfum-ambree</x:v>
      </x:c>
      <x:c r="P1008" s="9" t="str">
        <x:v>https://www.fragrantica.com/perfume/Givenchy/Gentleman-Society-Eau-de-Parfum-Ambree-101102.html</x:v>
      </x:c>
      <x:c r="Q1008" s="9" t="str">
        <x:v>https://media.parfumo.com/perfumes/61/619f6c_gentleman-society-eau-de-parfum-ambree-givenchy_1200.jpg?width=480&amp;aspect_ratio=1:1</x:v>
      </x:c>
      <x:c r="R1008" s="9" t="str">
        <x:v>https://fimgs.net/mdimg/perfume-thumbs/375x500.101102.jpg</x:v>
      </x:c>
      <x:c r="S1008" s="9" t="str">
        <x:v>Gentleman Society Givenchy  Eau de Parfum Ambrée</x:v>
      </x:c>
      <x:c r="T1008" s="11" t="str">
        <x:v>2025</x:v>
      </x:c>
      <x:c r="U1008" s="10" t="n">
        <x:v>1281</x:v>
      </x:c>
      <x:c r="V1008" s="14" t="n">
        <x:f>IF(AND(ISNUMBER(G1008),G1008&gt;0),LOG10(G1008)*'Method'!$B$8,"")</x:f>
        <x:v>2.932853755101696</x:v>
      </x:c>
      <x:c r="W1008" s="14" t="n">
        <x:f>IF(AND(ISNUMBER(I1008),I1008&gt;0),LOG10(I1008)*'Method'!$B$9,"")</x:f>
        <x:v>2.594827281465648</x:v>
      </x:c>
      <x:c r="X1008" s="10" t="n">
        <x:f>IF(ISNUMBER(J1008),SUM(G1008,I1008),"")</x:f>
        <x:v>2030</x:v>
      </x:c>
      <x:c r="Y1008" s="10" t="n">
        <x:f>IF(ISNUMBER(K1008),COUNTIFS($K$7:$K$1929,"&gt;"&amp;K1008)+1,"")</x:f>
        <x:v>55</x:v>
      </x:c>
      <x:c r="Z1008" s="9" t="str"/>
      <x:c r="AA1008" s="15" t="n">
        <x:v>46108</x:v>
      </x:c>
      <x:c r="AB1008" s="9" t="str">
        <x:v>Unknown</x:v>
      </x:c>
    </x:row>
    <x:row r="1009" ht="50" customHeight="1">
      <x:c r="A1009" s="10" t="n">
        <x:f>IF(ISNUMBER(F1009),RANK(F1009,$F$7:$F$1929,0),"")</x:f>
        <x:v>899</x:v>
      </x:c>
      <x:c r="B1009" s="9" t="str">
        <x:v>Tiziana Terenzi</x:v>
      </x:c>
      <x:c r="C1009" s="9" t="str">
        <x:v>Telea</x:v>
      </x:c>
      <x:c r="D1009" s="9" t="str">
        <x:v>Not recorded</x:v>
      </x:c>
      <x:c r="E1009" s="11" t="n">
        <x:v>2020</x:v>
      </x:c>
      <x:c r="F1009" s="13" t="n">
        <x:v>7.8</x:v>
      </x:c>
      <x:c r="G1009" s="10" t="n">
        <x:v>271</x:v>
      </x:c>
      <x:c r="H1009" s="12" t="n">
        <x:v>3.82</x:v>
      </x:c>
      <x:c r="I1009" s="10" t="n">
        <x:v>379</x:v>
      </x:c>
      <x:c r="J1009" s="12" t="str">
        <x:f>IF(AND(M1009="URL identity aligns",ISNUMBER(F1009),ISNUMBER(H1009),G1009&gt;0,I1009&gt;0,SUM(V1009:W1009)&gt;0),(F1009*V1009+((H1009-1)/4*10)*W1009)/SUM(V1009:W1009),"")</x:f>
      </x:c>
      <x:c r="K1009" s="12" t="str">
        <x:f>IF(ISNUMBER(J1009),(X1009*J1009+'Method'!$B$10*'Method'!$B$11)/(X1009+'Method'!$B$10),"")</x:f>
      </x:c>
      <x:c r="L1009" s="10" t="str">
        <x:f>IF(ISNUMBER(J1009),COUNTIFS($J$7:$J$1929,"&gt;"&amp;J1009)+1,"")</x:f>
      </x:c>
      <x:c r="M1009" s="9" t="str">
        <x:v>Review required</x:v>
      </x:c>
      <x:c r="N1009" s="9" t="str">
        <x:v>Concentration not explicit on both saved identities</x:v>
      </x:c>
      <x:c r="O1009" s="9" t="str">
        <x:v>https://www.parfumo.com/Perfumes/Tiziana_Terenzi/telea</x:v>
      </x:c>
      <x:c r="P1009" s="9" t="str">
        <x:v>https://www.fragrantica.com/perfume/Tiziana-Terenzi/Telea-61876.html</x:v>
      </x:c>
      <x:c r="Q1009" s="9" t="str">
        <x:v>https://media.parfumo.com/perfumes/08/08fc1b-telea-tiziana-terenzi_1200.jpg?width=720&amp;aspect_ratio=1:1</x:v>
      </x:c>
      <x:c r="R1009" s="9" t="str">
        <x:v>https://fimgs.net/mdimg/perfume-thumbs/375x500.61876.jpg</x:v>
      </x:c>
      <x:c r="S1009" s="9" t="str">
        <x:v>Telea</x:v>
      </x:c>
      <x:c r="T1009" s="11" t="str">
        <x:v>2020</x:v>
      </x:c>
      <x:c r="U1009" s="10" t="n">
        <x:v>386</x:v>
      </x:c>
      <x:c r="V1009" s="14" t="n">
        <x:f>IF(AND(ISNUMBER(G1009),G1009&gt;0),LOG10(G1009)*'Method'!$B$8,"")</x:f>
        <x:v>2.9195631490492917</x:v>
      </x:c>
      <x:c r="W1009" s="14" t="n">
        <x:f>IF(AND(ISNUMBER(I1009),I1009&gt;0),LOG10(I1009)*'Method'!$B$9,"")</x:f>
        <x:v>2.062911367974456</x:v>
      </x:c>
      <x:c r="X1009" s="10" t="str">
        <x:f>IF(ISNUMBER(J1009),SUM(G1009,I1009),"")</x:f>
      </x:c>
      <x:c r="Y1009" s="10" t="str">
        <x:f>IF(ISNUMBER(K1009),COUNTIFS($K$7:$K$1929,"&gt;"&amp;K1009)+1,"")</x:f>
      </x:c>
      <x:c r="Z1009" s="9" t="str"/>
      <x:c r="AA1009" s="15" t="n">
        <x:v>46108</x:v>
      </x:c>
      <x:c r="AB1009" s="9" t="str">
        <x:v>Unknown</x:v>
      </x:c>
    </x:row>
    <x:row r="1010" ht="50" customHeight="1">
      <x:c r="A1010" s="10" t="n">
        <x:f>IF(ISNUMBER(F1010),RANK(F1010,$F$7:$F$1929,0),"")</x:f>
        <x:v>899</x:v>
      </x:c>
      <x:c r="B1010" s="9" t="str">
        <x:v>Montale</x:v>
      </x:c>
      <x:c r="C1010" s="9" t="str">
        <x:v>Rendez-vous à Milan</x:v>
      </x:c>
      <x:c r="D1010" s="9" t="str">
        <x:v>Not recorded</x:v>
      </x:c>
      <x:c r="E1010" s="11" t="n">
        <x:v>2022</x:v>
      </x:c>
      <x:c r="F1010" s="13" t="n">
        <x:v>7.8</x:v>
      </x:c>
      <x:c r="G1010" s="10" t="n">
        <x:v>264</x:v>
      </x:c>
      <x:c r="H1010" s="12" t="n">
        <x:v>3.9</x:v>
      </x:c>
      <x:c r="I1010" s="10" t="n">
        <x:v>294</x:v>
      </x:c>
      <x:c r="J1010" s="12" t="str">
        <x:f>IF(AND(M1010="URL identity aligns",ISNUMBER(F1010),ISNUMBER(H1010),G1010&gt;0,I1010&gt;0,SUM(V1010:W1010)&gt;0),(F1010*V1010+((H1010-1)/4*10)*W1010)/SUM(V1010:W1010),"")</x:f>
      </x:c>
      <x:c r="K1010" s="12" t="str">
        <x:f>IF(ISNUMBER(J1010),(X1010*J1010+'Method'!$B$10*'Method'!$B$11)/(X1010+'Method'!$B$10),"")</x:f>
      </x:c>
      <x:c r="L1010" s="10" t="str">
        <x:f>IF(ISNUMBER(J1010),COUNTIFS($J$7:$J$1929,"&gt;"&amp;J1010)+1,"")</x:f>
      </x:c>
      <x:c r="M1010" s="9" t="str">
        <x:v>Review required</x:v>
      </x:c>
      <x:c r="N1010" s="9" t="str">
        <x:v>Concentration not explicit on both saved identities</x:v>
      </x:c>
      <x:c r="O1010" s="9" t="str">
        <x:v>https://www.parfumo.com/Perfumes/Montale/rendez-vous-a-milan</x:v>
      </x:c>
      <x:c r="P1010" s="9" t="str">
        <x:v>https://www.fragrantica.com/perfume/Montale/Rendez-vous-a-Milan-75004.html</x:v>
      </x:c>
      <x:c r="Q1010" s="9" t="str">
        <x:v>https://media.parfumo.com/perfumes/4d/4da049-rendez-vous-a-milan-montale_1200.jpg?width=480&amp;aspect_ratio=1:1</x:v>
      </x:c>
      <x:c r="R1010" s="9" t="str">
        <x:v>https://fimgs.net/mdimg/perfume-thumbs/375x500.75004.jpg</x:v>
      </x:c>
      <x:c r="S1010" s="9" t="str">
        <x:v>Rendez-vous à Milan</x:v>
      </x:c>
      <x:c r="T1010" s="11" t="str">
        <x:v>2022</x:v>
      </x:c>
      <x:c r="U1010" s="10" t="n">
        <x:v>293</x:v>
      </x:c>
      <x:c r="V1010" s="14" t="n">
        <x:f>IF(AND(ISNUMBER(G1010),G1010&gt;0),LOG10(G1010)*'Method'!$B$8,"")</x:f>
        <x:v>2.9059247122437957</x:v>
      </x:c>
      <x:c r="W1010" s="14" t="n">
        <x:f>IF(AND(ISNUMBER(I1010),I1010&gt;0),LOG10(I1010)*'Method'!$B$9,"")</x:f>
        <x:v>1.974677864329728</x:v>
      </x:c>
      <x:c r="X1010" s="10" t="str">
        <x:f>IF(ISNUMBER(J1010),SUM(G1010,I1010),"")</x:f>
      </x:c>
      <x:c r="Y1010" s="10" t="str">
        <x:f>IF(ISNUMBER(K1010),COUNTIFS($K$7:$K$1929,"&gt;"&amp;K1010)+1,"")</x:f>
      </x:c>
      <x:c r="Z1010" s="9" t="str"/>
      <x:c r="AA1010" s="15" t="n">
        <x:v>46108</x:v>
      </x:c>
      <x:c r="AB1010" s="9" t="str">
        <x:v>Unknown</x:v>
      </x:c>
    </x:row>
    <x:row r="1011" ht="50" customHeight="1">
      <x:c r="A1011" s="10" t="n">
        <x:f>IF(ISNUMBER(F1011),RANK(F1011,$F$7:$F$1929,0),"")</x:f>
        <x:v>899</x:v>
      </x:c>
      <x:c r="B1011" s="9" t="str">
        <x:v>Dior</x:v>
      </x:c>
      <x:c r="C1011" s="9" t="str">
        <x:v>Spice Blend</x:v>
      </x:c>
      <x:c r="D1011" s="9" t="str">
        <x:v>Not recorded</x:v>
      </x:c>
      <x:c r="E1011" s="11" t="n">
        <x:v>2019</x:v>
      </x:c>
      <x:c r="F1011" s="13" t="n">
        <x:v>7.8</x:v>
      </x:c>
      <x:c r="G1011" s="10" t="n">
        <x:v>261</x:v>
      </x:c>
      <x:c r="H1011" s="12" t="n">
        <x:v>4.2</x:v>
      </x:c>
      <x:c r="I1011" s="10" t="n">
        <x:v>947</x:v>
      </x:c>
      <x:c r="J1011" s="12" t="str">
        <x:f>IF(AND(M1011="URL identity aligns",ISNUMBER(F1011),ISNUMBER(H1011),G1011&gt;0,I1011&gt;0,SUM(V1011:W1011)&gt;0),(F1011*V1011+((H1011-1)/4*10)*W1011)/SUM(V1011:W1011),"")</x:f>
      </x:c>
      <x:c r="K1011" s="12" t="str">
        <x:f>IF(ISNUMBER(J1011),(X1011*J1011+'Method'!$B$10*'Method'!$B$11)/(X1011+'Method'!$B$10),"")</x:f>
      </x:c>
      <x:c r="L1011" s="10" t="str">
        <x:f>IF(ISNUMBER(J1011),COUNTIFS($J$7:$J$1929,"&gt;"&amp;J1011)+1,"")</x:f>
      </x:c>
      <x:c r="M1011" s="9" t="str">
        <x:v>Review required</x:v>
      </x:c>
      <x:c r="N1011" s="9" t="str">
        <x:v>Concentration not explicit on both saved identities</x:v>
      </x:c>
      <x:c r="O1011" s="9" t="str">
        <x:v>https://www.parfumo.com/Perfumes/Dior/Spice_Blend</x:v>
      </x:c>
      <x:c r="P1011" s="9" t="str">
        <x:v>https://www.fragrantica.com/perfume/Dior/Spice-Blend-56055.html</x:v>
      </x:c>
      <x:c r="Q1011" s="9" t="str">
        <x:v>https://media.parfumo.com/perfumes/23/237a55-spice-blend-dior_1200.jpg?width=720&amp;aspect_ratio=1:1</x:v>
      </x:c>
      <x:c r="R1011" s="9" t="str">
        <x:v>https://fimgs.net/mdimg/perfume-thumbs/375x500.56055.jpg</x:v>
      </x:c>
      <x:c r="S1011" s="9" t="str">
        <x:v>Spice Blend</x:v>
      </x:c>
      <x:c r="T1011" s="11" t="str">
        <x:v>2019</x:v>
      </x:c>
      <x:c r="U1011" s="10" t="n">
        <x:v>835</x:v>
      </x:c>
      <x:c r="V1011" s="14" t="n">
        <x:f>IF(AND(ISNUMBER(G1011),G1011&gt;0),LOG10(G1011)*'Method'!$B$8,"")</x:f>
        <x:v>2.8999686088059358</x:v>
      </x:c>
      <x:c r="W1011" s="14" t="n">
        <x:f>IF(AND(ISNUMBER(I1011),I1011&gt;0),LOG10(I1011)*'Method'!$B$9,"")</x:f>
        <x:v>2.381079983202616</x:v>
      </x:c>
      <x:c r="X1011" s="10" t="str">
        <x:f>IF(ISNUMBER(J1011),SUM(G1011,I1011),"")</x:f>
      </x:c>
      <x:c r="Y1011" s="10" t="str">
        <x:f>IF(ISNUMBER(K1011),COUNTIFS($K$7:$K$1929,"&gt;"&amp;K1011)+1,"")</x:f>
      </x:c>
      <x:c r="Z1011" s="9" t="str"/>
      <x:c r="AA1011" s="15" t="n">
        <x:v>46108</x:v>
      </x:c>
      <x:c r="AB1011" s="9" t="str">
        <x:v>Unknown</x:v>
      </x:c>
    </x:row>
    <x:row r="1012" ht="50" customHeight="1">
      <x:c r="A1012" s="10" t="n">
        <x:f>IF(ISNUMBER(F1012),RANK(F1012,$F$7:$F$1929,0),"")</x:f>
        <x:v>899</x:v>
      </x:c>
      <x:c r="B1012" s="9" t="str">
        <x:v>Givenchy</x:v>
      </x:c>
      <x:c r="C1012" s="9" t="str">
        <x:v>Play Intense</x:v>
      </x:c>
      <x:c r="D1012" s="9" t="str">
        <x:v>Eau de Toilette</x:v>
      </x:c>
      <x:c r="E1012" s="11" t="n">
        <x:v>2008</x:v>
      </x:c>
      <x:c r="F1012" s="13" t="n">
        <x:v>7.8</x:v>
      </x:c>
      <x:c r="G1012" s="10" t="n">
        <x:v>256</x:v>
      </x:c>
      <x:c r="H1012" s="12" t="n">
        <x:v>4.22</x:v>
      </x:c>
      <x:c r="I1012" s="10" t="n">
        <x:v>2792</x:v>
      </x:c>
      <x:c r="J1012" s="12" t="str">
        <x:f>IF(AND(M1012="URL identity aligns",ISNUMBER(F1012),ISNUMBER(H1012),G1012&gt;0,I1012&gt;0,SUM(V1012:W1012)&gt;0),(F1012*V1012+((H1012-1)/4*10)*W1012)/SUM(V1012:W1012),"")</x:f>
      </x:c>
      <x:c r="K1012" s="12" t="str">
        <x:f>IF(ISNUMBER(J1012),(X1012*J1012+'Method'!$B$10*'Method'!$B$11)/(X1012+'Method'!$B$10),"")</x:f>
      </x:c>
      <x:c r="L1012" s="10" t="str">
        <x:f>IF(ISNUMBER(J1012),COUNTIFS($J$7:$J$1929,"&gt;"&amp;J1012)+1,"")</x:f>
      </x:c>
      <x:c r="M1012" s="9" t="str">
        <x:v>Review required</x:v>
      </x:c>
      <x:c r="N1012" s="9" t="str">
        <x:v>Concentration not explicit on both saved identities</x:v>
      </x:c>
      <x:c r="O1012" s="9" t="str">
        <x:v>https://www.parfumo.com/Perfumes/Givenchy/Play_Intense_Eau_de_Toilette</x:v>
      </x:c>
      <x:c r="P1012" s="9" t="str">
        <x:v>https://www.fragrantica.com/perfume/Givenchy/Givenchy-Play-Intense-3907.html</x:v>
      </x:c>
      <x:c r="Q1012" s="9" t="str">
        <x:v>https://media.parfumo.com/perfumes/c4/c459a8-play-intense-eau-de-toilette-givenchy_1200.jpg?width=720&amp;aspect_ratio=1:1</x:v>
      </x:c>
      <x:c r="R1012" s="9" t="str">
        <x:v>https://fimgs.net/mdimg/perfume-thumbs/375x500.3907.jpg</x:v>
      </x:c>
      <x:c r="S1012" s="9" t="str">
        <x:v>Play Intense</x:v>
      </x:c>
      <x:c r="T1012" s="11" t="str">
        <x:v>2008</x:v>
      </x:c>
      <x:c r="U1012" s="10" t="n">
        <x:v>1149</x:v>
      </x:c>
      <x:c r="V1012" s="14" t="n">
        <x:f>IF(AND(ISNUMBER(G1012),G1012&gt;0),LOG10(G1012)*'Method'!$B$8,"")</x:f>
        <x:v>2.88988795837422</x:v>
      </x:c>
      <x:c r="W1012" s="14" t="n">
        <x:f>IF(AND(ISNUMBER(I1012),I1012&gt;0),LOG10(I1012)*'Method'!$B$9,"")</x:f>
        <x:v>2.756732331160896</x:v>
      </x:c>
      <x:c r="X1012" s="10" t="str">
        <x:f>IF(ISNUMBER(J1012),SUM(G1012,I1012),"")</x:f>
      </x:c>
      <x:c r="Y1012" s="10" t="str">
        <x:f>IF(ISNUMBER(K1012),COUNTIFS($K$7:$K$1929,"&gt;"&amp;K1012)+1,"")</x:f>
      </x:c>
      <x:c r="Z1012" s="9" t="str"/>
      <x:c r="AA1012" s="15" t="n">
        <x:v>46108</x:v>
      </x:c>
      <x:c r="AB1012" s="9" t="str">
        <x:v>Unknown</x:v>
      </x:c>
    </x:row>
    <x:row r="1013" ht="50" customHeight="1">
      <x:c r="A1013" s="10" t="n">
        <x:f>IF(ISNUMBER(F1013),RANK(F1013,$F$7:$F$1929,0),"")</x:f>
        <x:v>899</x:v>
      </x:c>
      <x:c r="B1013" s="9" t="str">
        <x:v>Memo Paris</x:v>
      </x:c>
      <x:c r="C1013" s="9" t="str">
        <x:v>Sicilian Leather</x:v>
      </x:c>
      <x:c r="D1013" s="9" t="str">
        <x:v>Not recorded</x:v>
      </x:c>
      <x:c r="E1013" s="11" t="n">
        <x:v>2021</x:v>
      </x:c>
      <x:c r="F1013" s="13" t="n">
        <x:v>7.8</x:v>
      </x:c>
      <x:c r="G1013" s="10" t="n">
        <x:v>255</x:v>
      </x:c>
      <x:c r="H1013" s="12" t="n">
        <x:v>3.93</x:v>
      </x:c>
      <x:c r="I1013" s="10" t="n">
        <x:v>742</x:v>
      </x:c>
      <x:c r="J1013" s="12" t="str">
        <x:f>IF(AND(M1013="URL identity aligns",ISNUMBER(F1013),ISNUMBER(H1013),G1013&gt;0,I1013&gt;0,SUM(V1013:W1013)&gt;0),(F1013*V1013+((H1013-1)/4*10)*W1013)/SUM(V1013:W1013),"")</x:f>
      </x:c>
      <x:c r="K1013" s="12" t="str">
        <x:f>IF(ISNUMBER(J1013),(X1013*J1013+'Method'!$B$10*'Method'!$B$11)/(X1013+'Method'!$B$10),"")</x:f>
      </x:c>
      <x:c r="L1013" s="10" t="str">
        <x:f>IF(ISNUMBER(J1013),COUNTIFS($J$7:$J$1929,"&gt;"&amp;J1013)+1,"")</x:f>
      </x:c>
      <x:c r="M1013" s="9" t="str">
        <x:v>Review required</x:v>
      </x:c>
      <x:c r="N1013" s="9" t="str">
        <x:v>Concentration not explicit on both saved identities</x:v>
      </x:c>
      <x:c r="O1013" s="9" t="str">
        <x:v>https://www.parfumo.com/Perfumes/memo-paris/sicilian-leather</x:v>
      </x:c>
      <x:c r="P1013" s="9" t="str">
        <x:v>https://www.fragrantica.com/perfume/Memo-Paris/Sicilian-Leather-67841.html</x:v>
      </x:c>
      <x:c r="Q1013" s="9" t="str">
        <x:v>https://media.parfumo.com/perfumes/4a/4af4e3-sicilian-leather-memo-paris_1200.jpg?width=720&amp;aspect_ratio=1:1</x:v>
      </x:c>
      <x:c r="R1013" s="9" t="str">
        <x:v>https://fimgs.net/mdimg/perfume-thumbs/375x500.67841.jpg?t=1772621072</x:v>
      </x:c>
      <x:c r="S1013" s="9" t="str">
        <x:v>Sicilian Leather</x:v>
      </x:c>
      <x:c r="T1013" s="11" t="str">
        <x:v>2021</x:v>
      </x:c>
      <x:c r="U1013" s="10" t="n">
        <x:v>575</x:v>
      </x:c>
      <x:c r="V1013" s="14" t="n">
        <x:f>IF(AND(ISNUMBER(G1013),G1013&gt;0),LOG10(G1013)*'Method'!$B$8,"")</x:f>
        <x:v>2.88784821652074</x:v>
      </x:c>
      <x:c r="W1013" s="14" t="n">
        <x:f>IF(AND(ISNUMBER(I1013),I1013&gt;0),LOG10(I1013)*'Method'!$B$9,"")</x:f>
        <x:v>2.2963231242232243</x:v>
      </x:c>
      <x:c r="X1013" s="10" t="str">
        <x:f>IF(ISNUMBER(J1013),SUM(G1013,I1013),"")</x:f>
      </x:c>
      <x:c r="Y1013" s="10" t="str">
        <x:f>IF(ISNUMBER(K1013),COUNTIFS($K$7:$K$1929,"&gt;"&amp;K1013)+1,"")</x:f>
      </x:c>
      <x:c r="Z1013" s="9" t="str"/>
      <x:c r="AA1013" s="15" t="n">
        <x:v>46108</x:v>
      </x:c>
      <x:c r="AB1013" s="9" t="str">
        <x:v>Unknown</x:v>
      </x:c>
    </x:row>
    <x:row r="1014" ht="50" customHeight="1">
      <x:c r="A1014" s="10" t="n">
        <x:f>IF(ISNUMBER(F1014),RANK(F1014,$F$7:$F$1929,0),"")</x:f>
        <x:v>899</x:v>
      </x:c>
      <x:c r="B1014" s="9" t="str">
        <x:v>Dior</x:v>
      </x:c>
      <x:c r="C1014" s="9" t="str">
        <x:v>Eau Sauvage Extrême</x:v>
      </x:c>
      <x:c r="D1014" s="9" t="str">
        <x:v>Not recorded</x:v>
      </x:c>
      <x:c r="E1014" s="11" t="n">
        <x:v>2010</x:v>
      </x:c>
      <x:c r="F1014" s="13" t="n">
        <x:v>7.8</x:v>
      </x:c>
      <x:c r="G1014" s="10" t="n">
        <x:v>253</x:v>
      </x:c>
      <x:c r="H1014" s="12" t="n">
        <x:v>4.19</x:v>
      </x:c>
      <x:c r="I1014" s="10" t="n">
        <x:v>1207</x:v>
      </x:c>
      <x:c r="J1014" s="12" t="str">
        <x:f>IF(AND(M1014="URL identity aligns",ISNUMBER(F1014),ISNUMBER(H1014),G1014&gt;0,I1014&gt;0,SUM(V1014:W1014)&gt;0),(F1014*V1014+((H1014-1)/4*10)*W1014)/SUM(V1014:W1014),"")</x:f>
      </x:c>
      <x:c r="K1014" s="12" t="str">
        <x:f>IF(ISNUMBER(J1014),(X1014*J1014+'Method'!$B$10*'Method'!$B$11)/(X1014+'Method'!$B$10),"")</x:f>
      </x:c>
      <x:c r="L1014" s="10" t="str">
        <x:f>IF(ISNUMBER(J1014),COUNTIFS($J$7:$J$1929,"&gt;"&amp;J1014)+1,"")</x:f>
      </x:c>
      <x:c r="M1014" s="9" t="str">
        <x:v>Review required</x:v>
      </x:c>
      <x:c r="N1014" s="9" t="str">
        <x:v>Product, variant, gender or year terms differ between URLs; Concentration not explicit on both saved identities</x:v>
      </x:c>
      <x:c r="O1014" s="9" t="str">
        <x:v>https://www.parfumo.com/Perfumes/Dior/Eau_Sauvage_Extrme_Intense_Eau_de_Toilette</x:v>
      </x:c>
      <x:c r="P1014" s="9" t="str">
        <x:v>https://www.fragrantica.com/perfume/Dior/Eau-Sauvage-Extreme-232.html</x:v>
      </x:c>
      <x:c r="Q1014" s="9" t="str">
        <x:v>https://media.parfumo.com/perfumes/3c/3c14ab-eau-sauvage-extreme-2010-dior_1200.jpg?width=720&amp;aspect_ratio=1:1</x:v>
      </x:c>
      <x:c r="R1014" s="9" t="str">
        <x:v>https://fimgs.net/mdimg/perfume-thumbs/375x500.232.jpg</x:v>
      </x:c>
      <x:c r="S1014" s="9" t="str">
        <x:v>Eau Sauvage Extrême</x:v>
      </x:c>
      <x:c r="T1014" s="11" t="str">
        <x:v>2010</x:v>
      </x:c>
      <x:c r="U1014" s="10" t="n">
        <x:v>1792</x:v>
      </x:c>
      <x:c r="V1014" s="14" t="n">
        <x:f>IF(AND(ISNUMBER(G1014),G1014&gt;0),LOG10(G1014)*'Method'!$B$8,"")</x:f>
        <x:v>2.883744625410984</x:v>
      </x:c>
      <x:c r="W1014" s="14" t="n">
        <x:f>IF(AND(ISNUMBER(I1014),I1014&gt;0),LOG10(I1014)*'Method'!$B$9,"")</x:f>
        <x:v>2.46536581607788</x:v>
      </x:c>
      <x:c r="X1014" s="10" t="str">
        <x:f>IF(ISNUMBER(J1014),SUM(G1014,I1014),"")</x:f>
      </x:c>
      <x:c r="Y1014" s="10" t="str">
        <x:f>IF(ISNUMBER(K1014),COUNTIFS($K$7:$K$1929,"&gt;"&amp;K1014)+1,"")</x:f>
      </x:c>
      <x:c r="Z1014" s="9" t="str"/>
      <x:c r="AA1014" s="15" t="n">
        <x:v>46108</x:v>
      </x:c>
      <x:c r="AB1014" s="9" t="str">
        <x:v>Unknown</x:v>
      </x:c>
    </x:row>
    <x:row r="1015" ht="50" customHeight="1">
      <x:c r="A1015" s="10" t="n">
        <x:f>IF(ISNUMBER(F1015),RANK(F1015,$F$7:$F$1929,0),"")</x:f>
        <x:v>899</x:v>
      </x:c>
      <x:c r="B1015" s="9" t="str">
        <x:v>Mancera</x:v>
      </x:c>
      <x:c r="C1015" s="9" t="str">
        <x:v>Intense Red Tobacco</x:v>
      </x:c>
      <x:c r="D1015" s="9" t="str">
        <x:v>Intense</x:v>
      </x:c>
      <x:c r="E1015" s="11" t="n">
        <x:v>2023</x:v>
      </x:c>
      <x:c r="F1015" s="13" t="n">
        <x:v>7.8</x:v>
      </x:c>
      <x:c r="G1015" s="10" t="n">
        <x:v>251</x:v>
      </x:c>
      <x:c r="H1015" s="12" t="n">
        <x:v>4.03</x:v>
      </x:c>
      <x:c r="I1015" s="10" t="n">
        <x:v>1315</x:v>
      </x:c>
      <x:c r="J1015" s="12" t="str">
        <x:f>IF(AND(M1015="URL identity aligns",ISNUMBER(F1015),ISNUMBER(H1015),G1015&gt;0,I1015&gt;0,SUM(V1015:W1015)&gt;0),(F1015*V1015+((H1015-1)/4*10)*W1015)/SUM(V1015:W1015),"")</x:f>
      </x:c>
      <x:c r="K1015" s="12" t="str">
        <x:f>IF(ISNUMBER(J1015),(X1015*J1015+'Method'!$B$10*'Method'!$B$11)/(X1015+'Method'!$B$10),"")</x:f>
      </x:c>
      <x:c r="L1015" s="10" t="str">
        <x:f>IF(ISNUMBER(J1015),COUNTIFS($J$7:$J$1929,"&gt;"&amp;J1015)+1,"")</x:f>
      </x:c>
      <x:c r="M1015" s="9" t="str">
        <x:v>Review required</x:v>
      </x:c>
      <x:c r="N1015" s="9" t="str">
        <x:v>Product, variant, gender or year terms differ between URLs; Concentration not explicit on both saved identities</x:v>
      </x:c>
      <x:c r="O1015" s="9" t="str">
        <x:v>https://www.parfumo.com/Perfumes/Mancera/intense-red-tobacco</x:v>
      </x:c>
      <x:c r="P1015" s="9" t="str">
        <x:v>https://www.fragrantica.com/perfume/Mancera/Red-Tobacco-Intense-84246.html</x:v>
      </x:c>
      <x:c r="Q1015" s="9" t="str">
        <x:v>https://media.parfumo.com/perfumes/b5/b5276f-intense-red-tobacco-mancera_1200.jpg?width=480&amp;aspect_ratio=1:1</x:v>
      </x:c>
      <x:c r="R1015" s="9" t="str">
        <x:v>https://fimgs.net/mdimg/perfume-thumbs/375x500.84246.jpg</x:v>
      </x:c>
      <x:c r="S1015" s="9" t="str">
        <x:v>Intense Red Tobacco</x:v>
      </x:c>
      <x:c r="T1015" s="11" t="str">
        <x:v>2023</x:v>
      </x:c>
      <x:c r="U1015" s="10" t="n">
        <x:v>1498</x:v>
      </x:c>
      <x:c r="V1015" s="14" t="n">
        <x:f>IF(AND(ISNUMBER(G1015),G1015&gt;0),LOG10(G1015)*'Method'!$B$8,"")</x:f>
        <x:v>2.879608465777248</x:v>
      </x:c>
      <x:c r="W1015" s="14" t="n">
        <x:f>IF(AND(ISNUMBER(I1015),I1015&gt;0),LOG10(I1015)*'Method'!$B$9,"")</x:f>
        <x:v>2.495140602260624</x:v>
      </x:c>
      <x:c r="X1015" s="10" t="str">
        <x:f>IF(ISNUMBER(J1015),SUM(G1015,I1015),"")</x:f>
      </x:c>
      <x:c r="Y1015" s="10" t="str">
        <x:f>IF(ISNUMBER(K1015),COUNTIFS($K$7:$K$1929,"&gt;"&amp;K1015)+1,"")</x:f>
      </x:c>
      <x:c r="Z1015" s="9" t="str"/>
      <x:c r="AA1015" s="15" t="n">
        <x:v>46108</x:v>
      </x:c>
      <x:c r="AB1015" s="9" t="str">
        <x:v>Unknown</x:v>
      </x:c>
    </x:row>
    <x:row r="1016" ht="50" customHeight="1">
      <x:c r="A1016" s="10" t="n">
        <x:f>IF(ISNUMBER(F1016),RANK(F1016,$F$7:$F$1929,0),"")</x:f>
        <x:v>899</x:v>
      </x:c>
      <x:c r="B1016" s="9" t="str">
        <x:v>Guerlain</x:v>
      </x:c>
      <x:c r="C1016" s="9" t="str">
        <x:v>Patchouli Paris</x:v>
      </x:c>
      <x:c r="D1016" s="9" t="str">
        <x:v>Not recorded</x:v>
      </x:c>
      <x:c r="E1016" s="11" t="n">
        <x:v>2024</x:v>
      </x:c>
      <x:c r="F1016" s="13" t="n">
        <x:v>7.8</x:v>
      </x:c>
      <x:c r="G1016" s="10" t="n">
        <x:v>251</x:v>
      </x:c>
      <x:c r="H1016" s="12" t="n">
        <x:v>3.92</x:v>
      </x:c>
      <x:c r="I1016" s="10" t="n">
        <x:v>594</x:v>
      </x:c>
      <x:c r="J1016" s="12" t="str">
        <x:f>IF(AND(M1016="URL identity aligns",ISNUMBER(F1016),ISNUMBER(H1016),G1016&gt;0,I1016&gt;0,SUM(V1016:W1016)&gt;0),(F1016*V1016+((H1016-1)/4*10)*W1016)/SUM(V1016:W1016),"")</x:f>
      </x:c>
      <x:c r="K1016" s="12" t="str">
        <x:f>IF(ISNUMBER(J1016),(X1016*J1016+'Method'!$B$10*'Method'!$B$11)/(X1016+'Method'!$B$10),"")</x:f>
      </x:c>
      <x:c r="L1016" s="10" t="str">
        <x:f>IF(ISNUMBER(J1016),COUNTIFS($J$7:$J$1929,"&gt;"&amp;J1016)+1,"")</x:f>
      </x:c>
      <x:c r="M1016" s="9" t="str">
        <x:v>Review required</x:v>
      </x:c>
      <x:c r="N1016" s="9" t="str">
        <x:v>Concentration not explicit on both saved identities</x:v>
      </x:c>
      <x:c r="O1016" s="9" t="str">
        <x:v>https://www.parfumo.com/Perfumes/Guerlain/patchouli-paris</x:v>
      </x:c>
      <x:c r="P1016" s="9" t="str">
        <x:v>https://www.fragrantica.com/perfume/Guerlain/Patchouli-Paris-95161.html</x:v>
      </x:c>
      <x:c r="Q1016" s="9" t="str">
        <x:v>https://media.parfumo.com/perfumes/01/01c056-patchouli-paris-guerlain_1200.jpg?width=720&amp;aspect_ratio=1:1</x:v>
      </x:c>
      <x:c r="R1016" s="9" t="str">
        <x:v>https://fimgs.net/mdimg/perfume-thumbs/375x500.95161.jpg</x:v>
      </x:c>
      <x:c r="S1016" s="9" t="str">
        <x:v>Patchouli Paris</x:v>
      </x:c>
      <x:c r="T1016" s="11" t="str">
        <x:v>2024</x:v>
      </x:c>
      <x:c r="U1016" s="10" t="n">
        <x:v>1341</x:v>
      </x:c>
      <x:c r="V1016" s="14" t="n">
        <x:f>IF(AND(ISNUMBER(G1016),G1016&gt;0),LOG10(G1016)*'Method'!$B$8,"")</x:f>
        <x:v>2.879608465777248</x:v>
      </x:c>
      <x:c r="W1016" s="14" t="n">
        <x:f>IF(AND(ISNUMBER(I1016),I1016&gt;0),LOG10(I1016)*'Method'!$B$9,"")</x:f>
        <x:v>2.219029155984952</x:v>
      </x:c>
      <x:c r="X1016" s="10" t="str">
        <x:f>IF(ISNUMBER(J1016),SUM(G1016,I1016),"")</x:f>
      </x:c>
      <x:c r="Y1016" s="10" t="str">
        <x:f>IF(ISNUMBER(K1016),COUNTIFS($K$7:$K$1929,"&gt;"&amp;K1016)+1,"")</x:f>
      </x:c>
      <x:c r="Z1016" s="9" t="str"/>
      <x:c r="AA1016" s="15" t="n">
        <x:v>46108</x:v>
      </x:c>
      <x:c r="AB1016" s="9" t="str">
        <x:v>Unknown</x:v>
      </x:c>
    </x:row>
    <x:row r="1017" ht="50" customHeight="1">
      <x:c r="A1017" s="10" t="n">
        <x:f>IF(ISNUMBER(F1017),RANK(F1017,$F$7:$F$1929,0),"")</x:f>
        <x:v>899</x:v>
      </x:c>
      <x:c r="B1017" s="9" t="str">
        <x:v>Amouage</x:v>
      </x:c>
      <x:c r="C1017" s="9" t="str">
        <x:v>Lustre</x:v>
      </x:c>
      <x:c r="D1017" s="9" t="str">
        <x:v>Not recorded</x:v>
      </x:c>
      <x:c r="E1017" s="11" t="n">
        <x:v>2024</x:v>
      </x:c>
      <x:c r="F1017" s="13" t="n">
        <x:v>7.8</x:v>
      </x:c>
      <x:c r="G1017" s="10" t="n">
        <x:v>250</x:v>
      </x:c>
      <x:c r="H1017" s="12" t="n">
        <x:v>3.88</x:v>
      </x:c>
      <x:c r="I1017" s="10" t="n">
        <x:v>605</x:v>
      </x:c>
      <x:c r="J1017" s="12" t="str">
        <x:f>IF(AND(M1017="URL identity aligns",ISNUMBER(F1017),ISNUMBER(H1017),G1017&gt;0,I1017&gt;0,SUM(V1017:W1017)&gt;0),(F1017*V1017+((H1017-1)/4*10)*W1017)/SUM(V1017:W1017),"")</x:f>
      </x:c>
      <x:c r="K1017" s="12" t="str">
        <x:f>IF(ISNUMBER(J1017),(X1017*J1017+'Method'!$B$10*'Method'!$B$11)/(X1017+'Method'!$B$10),"")</x:f>
      </x:c>
      <x:c r="L1017" s="10" t="str">
        <x:f>IF(ISNUMBER(J1017),COUNTIFS($J$7:$J$1929,"&gt;"&amp;J1017)+1,"")</x:f>
      </x:c>
      <x:c r="M1017" s="9" t="str">
        <x:v>Review required</x:v>
      </x:c>
      <x:c r="N1017" s="9" t="str">
        <x:v>Concentration not explicit on both saved identities</x:v>
      </x:c>
      <x:c r="O1017" s="9" t="str">
        <x:v>https://www.parfumo.com/Perfumes/Amouage/lustre</x:v>
      </x:c>
      <x:c r="P1017" s="9" t="str">
        <x:v>https://www.fragrantica.com/perfume/Amouage/Lustre-97927.html</x:v>
      </x:c>
      <x:c r="Q1017" s="9" t="str">
        <x:v>https://media.parfumo.com/perfumes/b6/b6c385_lustre-amouage_1200.jpg?width=720&amp;aspect_ratio=1:1</x:v>
      </x:c>
      <x:c r="R1017" s="9" t="str">
        <x:v>https://fimgs.net/mdimg/perfume-thumbs/375x500.97927.jpg</x:v>
      </x:c>
      <x:c r="S1017" s="9" t="str">
        <x:v>Lustre</x:v>
      </x:c>
      <x:c r="T1017" s="11" t="str">
        <x:v>2024</x:v>
      </x:c>
      <x:c r="U1017" s="10" t="n">
        <x:v>47</x:v>
      </x:c>
      <x:c r="V1017" s="14" t="n">
        <x:f>IF(AND(ISNUMBER(G1017),G1017&gt;0),LOG10(G1017)*'Method'!$B$8,"")</x:f>
        <x:v>2.877528010406448</x:v>
      </x:c>
      <x:c r="W1017" s="14" t="n">
        <x:f>IF(AND(ISNUMBER(I1017),I1017&gt;0),LOG10(I1017)*'Method'!$B$9,"")</x:f>
        <x:v>2.225404299721976</x:v>
      </x:c>
      <x:c r="X1017" s="10" t="str">
        <x:f>IF(ISNUMBER(J1017),SUM(G1017,I1017),"")</x:f>
      </x:c>
      <x:c r="Y1017" s="10" t="str">
        <x:f>IF(ISNUMBER(K1017),COUNTIFS($K$7:$K$1929,"&gt;"&amp;K1017)+1,"")</x:f>
      </x:c>
      <x:c r="Z1017" s="9" t="str"/>
      <x:c r="AA1017" s="15" t="n">
        <x:v>46108</x:v>
      </x:c>
      <x:c r="AB1017" s="9" t="str">
        <x:v>Unknown</x:v>
      </x:c>
    </x:row>
    <x:row r="1018" ht="50" customHeight="1">
      <x:c r="A1018" s="10" t="n">
        <x:f>IF(ISNUMBER(F1018),RANK(F1018,$F$7:$F$1929,0),"")</x:f>
        <x:v>899</x:v>
      </x:c>
      <x:c r="B1018" s="9" t="str">
        <x:v>Penhaligon’s</x:v>
      </x:c>
      <x:c r="C1018" s="9" t="str">
        <x:v>Solaris</x:v>
      </x:c>
      <x:c r="D1018" s="9" t="str">
        <x:v>Not recorded</x:v>
      </x:c>
      <x:c r="E1018" s="11" t="n">
        <x:v>2023</x:v>
      </x:c>
      <x:c r="F1018" s="13" t="n">
        <x:v>7.8</x:v>
      </x:c>
      <x:c r="G1018" s="10" t="n">
        <x:v>241</x:v>
      </x:c>
      <x:c r="H1018" s="12" t="n">
        <x:v>4.06</x:v>
      </x:c>
      <x:c r="I1018" s="10" t="n">
        <x:v>845</x:v>
      </x:c>
      <x:c r="J1018" s="12" t="str">
        <x:f>IF(AND(M1018="URL identity aligns",ISNUMBER(F1018),ISNUMBER(H1018),G1018&gt;0,I1018&gt;0,SUM(V1018:W1018)&gt;0),(F1018*V1018+((H1018-1)/4*10)*W1018)/SUM(V1018:W1018),"")</x:f>
      </x:c>
      <x:c r="K1018" s="12" t="str">
        <x:f>IF(ISNUMBER(J1018),(X1018*J1018+'Method'!$B$10*'Method'!$B$11)/(X1018+'Method'!$B$10),"")</x:f>
      </x:c>
      <x:c r="L1018" s="10" t="str">
        <x:f>IF(ISNUMBER(J1018),COUNTIFS($J$7:$J$1929,"&gt;"&amp;J1018)+1,"")</x:f>
      </x:c>
      <x:c r="M1018" s="9" t="str">
        <x:v>Review required</x:v>
      </x:c>
      <x:c r="N1018" s="9" t="str">
        <x:v>Brand differs between product URLs; Export brand differs from Parfumo URL; Concentration not explicit on both saved identities</x:v>
      </x:c>
      <x:c r="O1018" s="9" t="str">
        <x:v>https://www.parfumo.com/Perfumes/Penhaligons/solaris</x:v>
      </x:c>
      <x:c r="P1018" s="9" t="str">
        <x:v>https://www.fragrantica.com/perfume/Penhaligon-s/Solaris-81413.html</x:v>
      </x:c>
      <x:c r="Q1018" s="9" t="str">
        <x:v>https://media.parfumo.com/perfumes/eb/eb08c5-solaris-penhaligon-s_1200.jpg?width=720&amp;aspect_ratio=1:1</x:v>
      </x:c>
      <x:c r="R1018" s="9" t="str">
        <x:v>https://fimgs.net/mdimg/perfume-thumbs/375x500.81413.jpg</x:v>
      </x:c>
      <x:c r="S1018" s="9" t="str">
        <x:v>Solaris Penhaligon's</x:v>
      </x:c>
      <x:c r="T1018" s="11" t="str">
        <x:v>2023</x:v>
      </x:c>
      <x:c r="U1018" s="10" t="n">
        <x:v>1042</x:v>
      </x:c>
      <x:c r="V1018" s="14" t="n">
        <x:f>IF(AND(ISNUMBER(G1018),G1018&gt;0),LOG10(G1018)*'Method'!$B$8,"")</x:f>
        <x:v>2.858420451089844</x:v>
      </x:c>
      <x:c r="W1018" s="14" t="n">
        <x:f>IF(AND(ISNUMBER(I1018),I1018&gt;0),LOG10(I1018)*'Method'!$B$9,"")</x:f>
        <x:v>2.341485367159752</x:v>
      </x:c>
      <x:c r="X1018" s="10" t="str">
        <x:f>IF(ISNUMBER(J1018),SUM(G1018,I1018),"")</x:f>
      </x:c>
      <x:c r="Y1018" s="10" t="str">
        <x:f>IF(ISNUMBER(K1018),COUNTIFS($K$7:$K$1929,"&gt;"&amp;K1018)+1,"")</x:f>
      </x:c>
      <x:c r="Z1018" s="9" t="str">
        <x:v>Removed repeated brand suffix from display name</x:v>
      </x:c>
      <x:c r="AA1018" s="15" t="n">
        <x:v>46108</x:v>
      </x:c>
      <x:c r="AB1018" s="9" t="str">
        <x:v>Unknown</x:v>
      </x:c>
    </x:row>
    <x:row r="1019" ht="50" customHeight="1">
      <x:c r="A1019" s="10" t="n">
        <x:f>IF(ISNUMBER(F1019),RANK(F1019,$F$7:$F$1929,0),"")</x:f>
        <x:v>899</x:v>
      </x:c>
      <x:c r="B1019" s="9" t="str">
        <x:v>Montblanc</x:v>
      </x:c>
      <x:c r="C1019" s="9" t="str">
        <x:v>Explorer Extreme</x:v>
      </x:c>
      <x:c r="D1019" s="9" t="str">
        <x:v>Not recorded</x:v>
      </x:c>
      <x:c r="E1019" s="11" t="n">
        <x:v>2025</x:v>
      </x:c>
      <x:c r="F1019" s="13" t="n">
        <x:v>7.8</x:v>
      </x:c>
      <x:c r="G1019" s="10" t="n">
        <x:v>235</x:v>
      </x:c>
      <x:c r="H1019" s="12" t="n">
        <x:v>4.17</x:v>
      </x:c>
      <x:c r="I1019" s="10" t="n">
        <x:v>1093</x:v>
      </x:c>
      <x:c r="J1019" s="12" t="str">
        <x:f>IF(AND(M1019="URL identity aligns",ISNUMBER(F1019),ISNUMBER(H1019),G1019&gt;0,I1019&gt;0,SUM(V1019:W1019)&gt;0),(F1019*V1019+((H1019-1)/4*10)*W1019)/SUM(V1019:W1019),"")</x:f>
      </x:c>
      <x:c r="K1019" s="12" t="str">
        <x:f>IF(ISNUMBER(J1019),(X1019*J1019+'Method'!$B$10*'Method'!$B$11)/(X1019+'Method'!$B$10),"")</x:f>
      </x:c>
      <x:c r="L1019" s="10" t="str">
        <x:f>IF(ISNUMBER(J1019),COUNTIFS($J$7:$J$1929,"&gt;"&amp;J1019)+1,"")</x:f>
      </x:c>
      <x:c r="M1019" s="9" t="str">
        <x:v>Review required</x:v>
      </x:c>
      <x:c r="N1019" s="9" t="str">
        <x:v>Concentration not explicit on both saved identities</x:v>
      </x:c>
      <x:c r="O1019" s="9" t="str">
        <x:v>https://www.parfumo.com/Perfumes/Montblanc/explorer-extreme</x:v>
      </x:c>
      <x:c r="P1019" s="9" t="str">
        <x:v>https://www.fragrantica.com/perfume/Montblanc/Explorer-Extreme-106403.html</x:v>
      </x:c>
      <x:c r="Q1019" s="9" t="str">
        <x:v>https://media.parfumo.com/perfumes/6a/6a79ee_explorer-extreme-montblanc_1200.jpg?width=720&amp;aspect_ratio=1:1</x:v>
      </x:c>
      <x:c r="R1019" s="9" t="str">
        <x:v>https://fimgs.net/mdimg/perfume-thumbs/375x500.106403.jpg</x:v>
      </x:c>
      <x:c r="S1019" s="9" t="str">
        <x:v>Explorer Extreme</x:v>
      </x:c>
      <x:c r="T1019" s="11" t="str">
        <x:v>2025</x:v>
      </x:c>
      <x:c r="U1019" s="10" t="n">
        <x:v>1366</x:v>
      </x:c>
      <x:c r="V1019" s="14" t="n">
        <x:f>IF(AND(ISNUMBER(G1019),G1019&gt;0),LOG10(G1019)*'Method'!$B$8,"")</x:f>
        <x:v>2.8452814347260875</x:v>
      </x:c>
      <x:c r="W1019" s="14" t="n">
        <x:f>IF(AND(ISNUMBER(I1019),I1019&gt;0),LOG10(I1019)*'Method'!$B$9,"")</x:f>
        <x:v>2.4308961295597604</x:v>
      </x:c>
      <x:c r="X1019" s="10" t="str">
        <x:f>IF(ISNUMBER(J1019),SUM(G1019,I1019),"")</x:f>
      </x:c>
      <x:c r="Y1019" s="10" t="str">
        <x:f>IF(ISNUMBER(K1019),COUNTIFS($K$7:$K$1929,"&gt;"&amp;K1019)+1,"")</x:f>
      </x:c>
      <x:c r="Z1019" s="9" t="str"/>
      <x:c r="AA1019" s="15" t="n">
        <x:v>46108</x:v>
      </x:c>
      <x:c r="AB1019" s="9" t="str">
        <x:v>Unknown</x:v>
      </x:c>
    </x:row>
    <x:row r="1020" ht="50" customHeight="1">
      <x:c r="A1020" s="10" t="n">
        <x:f>IF(ISNUMBER(F1020),RANK(F1020,$F$7:$F$1929,0),"")</x:f>
        <x:v>899</x:v>
      </x:c>
      <x:c r="B1020" s="9" t="str">
        <x:v>Serge Lutens</x:v>
      </x:c>
      <x:c r="C1020" s="9" t="str">
        <x:v>La couche du diable</x:v>
      </x:c>
      <x:c r="D1020" s="9" t="str">
        <x:v>Not recorded</x:v>
      </x:c>
      <x:c r="E1020" s="11" t="n">
        <x:v>2019</x:v>
      </x:c>
      <x:c r="F1020" s="13" t="n">
        <x:v>7.8</x:v>
      </x:c>
      <x:c r="G1020" s="10" t="n">
        <x:v>231</x:v>
      </x:c>
      <x:c r="H1020" s="12" t="n">
        <x:v>4.08</x:v>
      </x:c>
      <x:c r="I1020" s="10" t="n">
        <x:v>1553</x:v>
      </x:c>
      <x:c r="J1020" s="12" t="str">
        <x:f>IF(AND(M1020="URL identity aligns",ISNUMBER(F1020),ISNUMBER(H1020),G1020&gt;0,I1020&gt;0,SUM(V1020:W1020)&gt;0),(F1020*V1020+((H1020-1)/4*10)*W1020)/SUM(V1020:W1020),"")</x:f>
      </x:c>
      <x:c r="K1020" s="12" t="str">
        <x:f>IF(ISNUMBER(J1020),(X1020*J1020+'Method'!$B$10*'Method'!$B$11)/(X1020+'Method'!$B$10),"")</x:f>
      </x:c>
      <x:c r="L1020" s="10" t="str">
        <x:f>IF(ISNUMBER(J1020),COUNTIFS($J$7:$J$1929,"&gt;"&amp;J1020)+1,"")</x:f>
      </x:c>
      <x:c r="M1020" s="9" t="str">
        <x:v>Review required</x:v>
      </x:c>
      <x:c r="N1020" s="9" t="str">
        <x:v>Concentration not explicit on both saved identities</x:v>
      </x:c>
      <x:c r="O1020" s="9" t="str">
        <x:v>https://www.parfumo.com/Perfumes/Serge_Lutens/La_couche_du_diable</x:v>
      </x:c>
      <x:c r="P1020" s="9" t="str">
        <x:v>https://www.fragrantica.com/perfume/Serge-Lutens/La-Couche-du-Diable-55547.html</x:v>
      </x:c>
      <x:c r="Q1020" s="9" t="str">
        <x:v>https://media.parfumo.com/perfumes/7f/7f2313_la-couche-du-diable-serge-lutens_1200.jpg?width=720&amp;aspect_ratio=1:1</x:v>
      </x:c>
      <x:c r="R1020" s="9" t="str">
        <x:v>https://fimgs.net/mdimg/perfume-thumbs/375x500.55547.jpg</x:v>
      </x:c>
      <x:c r="S1020" s="9" t="str">
        <x:v>La couche du diable</x:v>
      </x:c>
      <x:c r="T1020" s="11" t="str">
        <x:v>2019</x:v>
      </x:c>
      <x:c r="U1020" s="10" t="n">
        <x:v>1534</x:v>
      </x:c>
      <x:c r="V1020" s="14" t="n">
        <x:f>IF(AND(ISNUMBER(G1020),G1020&gt;0),LOG10(G1020)*'Method'!$B$8,"")</x:f>
        <x:v>2.836334375870568</x:v>
      </x:c>
      <x:c r="W1020" s="14" t="n">
        <x:f>IF(AND(ISNUMBER(I1020),I1020&gt;0),LOG10(I1020)*'Method'!$B$9,"")</x:f>
        <x:v>2.5529371645828483</x:v>
      </x:c>
      <x:c r="X1020" s="10" t="str">
        <x:f>IF(ISNUMBER(J1020),SUM(G1020,I1020),"")</x:f>
      </x:c>
      <x:c r="Y1020" s="10" t="str">
        <x:f>IF(ISNUMBER(K1020),COUNTIFS($K$7:$K$1929,"&gt;"&amp;K1020)+1,"")</x:f>
      </x:c>
      <x:c r="Z1020" s="9" t="str"/>
      <x:c r="AA1020" s="15" t="n">
        <x:v>46108</x:v>
      </x:c>
      <x:c r="AB1020" s="9" t="str">
        <x:v>Unknown</x:v>
      </x:c>
    </x:row>
    <x:row r="1021" ht="50" customHeight="1">
      <x:c r="A1021" s="10" t="n">
        <x:f>IF(ISNUMBER(F1021),RANK(F1021,$F$7:$F$1929,0),"")</x:f>
        <x:v>899</x:v>
      </x:c>
      <x:c r="B1021" s="9" t="str">
        <x:v>Acqua di Parma</x:v>
      </x:c>
      <x:c r="C1021" s="9" t="str">
        <x:v>Colonia C.L.U.B.</x:v>
      </x:c>
      <x:c r="D1021" s="9" t="str">
        <x:v>Not recorded</x:v>
      </x:c>
      <x:c r="E1021" s="11" t="n">
        <x:v>2022</x:v>
      </x:c>
      <x:c r="F1021" s="13" t="n">
        <x:v>7.8</x:v>
      </x:c>
      <x:c r="G1021" s="10" t="n">
        <x:v>216</x:v>
      </x:c>
      <x:c r="H1021" s="12" t="n">
        <x:v>4.09</x:v>
      </x:c>
      <x:c r="I1021" s="10" t="n">
        <x:v>739</x:v>
      </x:c>
      <x:c r="J1021" s="12" t="str">
        <x:f>IF(AND(M1021="URL identity aligns",ISNUMBER(F1021),ISNUMBER(H1021),G1021&gt;0,I1021&gt;0,SUM(V1021:W1021)&gt;0),(F1021*V1021+((H1021-1)/4*10)*W1021)/SUM(V1021:W1021),"")</x:f>
      </x:c>
      <x:c r="K1021" s="12" t="str">
        <x:f>IF(ISNUMBER(J1021),(X1021*J1021+'Method'!$B$10*'Method'!$B$11)/(X1021+'Method'!$B$10),"")</x:f>
      </x:c>
      <x:c r="L1021" s="10" t="str">
        <x:f>IF(ISNUMBER(J1021),COUNTIFS($J$7:$J$1929,"&gt;"&amp;J1021)+1,"")</x:f>
      </x:c>
      <x:c r="M1021" s="9" t="str">
        <x:v>Review required</x:v>
      </x:c>
      <x:c r="N1021" s="9" t="str">
        <x:v>Concentration not explicit on both saved identities</x:v>
      </x:c>
      <x:c r="O1021" s="9" t="str">
        <x:v>https://www.parfumo.com/Perfumes/Acqua_di_Parma/colonia-c-l-u-b</x:v>
      </x:c>
      <x:c r="P1021" s="9" t="str">
        <x:v>https://www.fragrantica.com/perfume/Acqua-di-Parma/Colonia-C-L-U-B-72707.html</x:v>
      </x:c>
      <x:c r="Q1021" s="9" t="str">
        <x:v>https://media.parfumo.com/perfumes/b6/b669ef-colonia-c-l-u-b-acqua-di-parma_1200.jpg?width=480&amp;aspect_ratio=1:1</x:v>
      </x:c>
      <x:c r="R1021" s="9" t="str">
        <x:v>https://fimgs.net/mdimg/perfume-thumbs/375x500.72707.jpg</x:v>
      </x:c>
      <x:c r="S1021" s="9" t="str">
        <x:v>Colonia C.L.U.B.</x:v>
      </x:c>
      <x:c r="T1021" s="11" t="str">
        <x:v>2022</x:v>
      </x:c>
      <x:c r="U1021" s="10" t="n">
        <x:v>1742</x:v>
      </x:c>
      <x:c r="V1021" s="14" t="n">
        <x:f>IF(AND(ISNUMBER(G1021),G1021&gt;0),LOG10(G1021)*'Method'!$B$8,"")</x:f>
        <x:v>2.8013445013811156</x:v>
      </x:c>
      <x:c r="W1021" s="14" t="n">
        <x:f>IF(AND(ISNUMBER(I1021),I1021&gt;0),LOG10(I1021)*'Method'!$B$9,"")</x:f>
        <x:v>2.294915550715864</x:v>
      </x:c>
      <x:c r="X1021" s="10" t="str">
        <x:f>IF(ISNUMBER(J1021),SUM(G1021,I1021),"")</x:f>
      </x:c>
      <x:c r="Y1021" s="10" t="str">
        <x:f>IF(ISNUMBER(K1021),COUNTIFS($K$7:$K$1929,"&gt;"&amp;K1021)+1,"")</x:f>
      </x:c>
      <x:c r="Z1021" s="9" t="str"/>
      <x:c r="AA1021" s="15" t="n">
        <x:v>46108</x:v>
      </x:c>
      <x:c r="AB1021" s="9" t="str">
        <x:v>Unknown</x:v>
      </x:c>
    </x:row>
    <x:row r="1022" ht="50" customHeight="1">
      <x:c r="A1022" s="10" t="n">
        <x:f>IF(ISNUMBER(F1022),RANK(F1022,$F$7:$F$1929,0),"")</x:f>
        <x:v>899</x:v>
      </x:c>
      <x:c r="B1022" s="9" t="str">
        <x:v>Kenzo</x:v>
      </x:c>
      <x:c r="C1022" s="9" t="str">
        <x:v>Jungle pour Homme</x:v>
      </x:c>
      <x:c r="D1022" s="9" t="str">
        <x:v>Eau de Toilette</x:v>
      </x:c>
      <x:c r="E1022" s="11" t="n">
        <x:v>1998</x:v>
      </x:c>
      <x:c r="F1022" s="13" t="n">
        <x:v>7.8</x:v>
      </x:c>
      <x:c r="G1022" s="10" t="n">
        <x:v>202</x:v>
      </x:c>
      <x:c r="H1022" s="12" t="n">
        <x:v>4.18</x:v>
      </x:c>
      <x:c r="I1022" s="10" t="n">
        <x:v>1830</x:v>
      </x:c>
      <x:c r="J1022" s="12" t="str">
        <x:f>IF(AND(M1022="URL identity aligns",ISNUMBER(F1022),ISNUMBER(H1022),G1022&gt;0,I1022&gt;0,SUM(V1022:W1022)&gt;0),(F1022*V1022+((H1022-1)/4*10)*W1022)/SUM(V1022:W1022),"")</x:f>
      </x:c>
      <x:c r="K1022" s="12" t="str">
        <x:f>IF(ISNUMBER(J1022),(X1022*J1022+'Method'!$B$10*'Method'!$B$11)/(X1022+'Method'!$B$10),"")</x:f>
      </x:c>
      <x:c r="L1022" s="10" t="str">
        <x:f>IF(ISNUMBER(J1022),COUNTIFS($J$7:$J$1929,"&gt;"&amp;J1022)+1,"")</x:f>
      </x:c>
      <x:c r="M1022" s="9" t="str">
        <x:v>Review required</x:v>
      </x:c>
      <x:c r="N1022" s="9" t="str">
        <x:v>Product, variant, gender or year terms differ between URLs; Concentration not explicit on both saved identities</x:v>
      </x:c>
      <x:c r="O1022" s="9" t="str">
        <x:v>https://www.parfumo.com/Perfumes/Kenzo/Jungle_pour_Homme_Eau_de_Toilette</x:v>
      </x:c>
      <x:c r="P1022" s="9" t="str">
        <x:v>https://www.fragrantica.com/perfume/Kenzo/Kenzo-Jungle-Homme-71.html</x:v>
      </x:c>
      <x:c r="Q1022" s="9" t="str">
        <x:v>https://media.parfumo.com/perfumes/cd/cd4142_jungle-pour-homme-eau-de-toilette-kenzo_1200.jpg?width=720&amp;aspect_ratio=1:1</x:v>
      </x:c>
      <x:c r="R1022" s="9" t="str">
        <x:v>https://fimgs.net/mdimg/perfume-thumbs/375x500.71.jpg</x:v>
      </x:c>
      <x:c r="S1022" s="9" t="str">
        <x:v>Jungle pour Homme</x:v>
      </x:c>
      <x:c r="T1022" s="11" t="str">
        <x:v>1998</x:v>
      </x:c>
      <x:c r="U1022" s="10" t="n">
        <x:v>427</x:v>
      </x:c>
      <x:c r="V1022" s="14" t="n">
        <x:f>IF(AND(ISNUMBER(G1022),G1022&gt;0),LOG10(G1022)*'Method'!$B$8,"")</x:f>
        <x:v>2.766421643335944</x:v>
      </x:c>
      <x:c r="W1022" s="14" t="n">
        <x:f>IF(AND(ISNUMBER(I1022),I1022&gt;0),LOG10(I1022)*'Method'!$B$9,"")</x:f>
        <x:v>2.6099608717843443</x:v>
      </x:c>
      <x:c r="X1022" s="10" t="str">
        <x:f>IF(ISNUMBER(J1022),SUM(G1022,I1022),"")</x:f>
      </x:c>
      <x:c r="Y1022" s="10" t="str">
        <x:f>IF(ISNUMBER(K1022),COUNTIFS($K$7:$K$1929,"&gt;"&amp;K1022)+1,"")</x:f>
      </x:c>
      <x:c r="Z1022" s="9" t="str"/>
      <x:c r="AA1022" s="15" t="n">
        <x:v>46108</x:v>
      </x:c>
      <x:c r="AB1022" s="9" t="str">
        <x:v>Unknown</x:v>
      </x:c>
    </x:row>
    <x:row r="1023" ht="50" customHeight="1">
      <x:c r="A1023" s="10" t="n">
        <x:f>IF(ISNUMBER(F1023),RANK(F1023,$F$7:$F$1929,0),"")</x:f>
        <x:v>899</x:v>
      </x:c>
      <x:c r="B1023" s="9" t="str">
        <x:v>Dior</x:v>
      </x:c>
      <x:c r="C1023" s="9" t="str">
        <x:v>Dioriviera</x:v>
      </x:c>
      <x:c r="D1023" s="9" t="str">
        <x:v>Not recorded</x:v>
      </x:c>
      <x:c r="E1023" s="11" t="n">
        <x:v>2023</x:v>
      </x:c>
      <x:c r="F1023" s="13" t="n">
        <x:v>7.8</x:v>
      </x:c>
      <x:c r="G1023" s="10" t="n">
        <x:v>199</x:v>
      </x:c>
      <x:c r="H1023" s="12" t="n">
        <x:v>3.84</x:v>
      </x:c>
      <x:c r="I1023" s="10" t="n">
        <x:v>905</x:v>
      </x:c>
      <x:c r="J1023" s="12" t="str">
        <x:f>IF(AND(M1023="URL identity aligns",ISNUMBER(F1023),ISNUMBER(H1023),G1023&gt;0,I1023&gt;0,SUM(V1023:W1023)&gt;0),(F1023*V1023+((H1023-1)/4*10)*W1023)/SUM(V1023:W1023),"")</x:f>
      </x:c>
      <x:c r="K1023" s="12" t="str">
        <x:f>IF(ISNUMBER(J1023),(X1023*J1023+'Method'!$B$10*'Method'!$B$11)/(X1023+'Method'!$B$10),"")</x:f>
      </x:c>
      <x:c r="L1023" s="10" t="str">
        <x:f>IF(ISNUMBER(J1023),COUNTIFS($J$7:$J$1929,"&gt;"&amp;J1023)+1,"")</x:f>
      </x:c>
      <x:c r="M1023" s="9" t="str">
        <x:v>Review required</x:v>
      </x:c>
      <x:c r="N1023" s="9" t="str">
        <x:v>Concentration not explicit on both saved identities</x:v>
      </x:c>
      <x:c r="O1023" s="9" t="str">
        <x:v>https://www.parfumo.com/Perfumes/Dior/dioriviera</x:v>
      </x:c>
      <x:c r="P1023" s="9" t="str">
        <x:v>https://www.fragrantica.com/perfume/Dior/Dioriviera-81847.html</x:v>
      </x:c>
      <x:c r="Q1023" s="9" t="str">
        <x:v>https://media.parfumo.com/perfumes/53/53f1cf-dioriviera-dior_1200.jpg?width=720&amp;aspect_ratio=1:1</x:v>
      </x:c>
      <x:c r="R1023" s="9" t="str">
        <x:v>https://fimgs.net/mdimg/perfume-thumbs/375x500.81847.jpg</x:v>
      </x:c>
      <x:c r="S1023" s="9" t="str">
        <x:v>Dioriviera</x:v>
      </x:c>
      <x:c r="T1023" s="11" t="str">
        <x:v>2023</x:v>
      </x:c>
      <x:c r="U1023" s="10" t="n">
        <x:v>446</x:v>
      </x:c>
      <x:c r="V1023" s="14" t="n">
        <x:f>IF(AND(ISNUMBER(G1023),G1023&gt;0),LOG10(G1023)*'Method'!$B$8,"")</x:f>
        <x:v>2.758623691691652</x:v>
      </x:c>
      <x:c r="W1023" s="14" t="n">
        <x:f>IF(AND(ISNUMBER(I1023),I1023&gt;0),LOG10(I1023)*'Method'!$B$9,"")</x:f>
        <x:v>2.3653188633641604</x:v>
      </x:c>
      <x:c r="X1023" s="10" t="str">
        <x:f>IF(ISNUMBER(J1023),SUM(G1023,I1023),"")</x:f>
      </x:c>
      <x:c r="Y1023" s="10" t="str">
        <x:f>IF(ISNUMBER(K1023),COUNTIFS($K$7:$K$1929,"&gt;"&amp;K1023)+1,"")</x:f>
      </x:c>
      <x:c r="Z1023" s="9" t="str"/>
      <x:c r="AA1023" s="15" t="n">
        <x:v>46108</x:v>
      </x:c>
      <x:c r="AB1023" s="9" t="str">
        <x:v>Unknown</x:v>
      </x:c>
    </x:row>
    <x:row r="1024" ht="50" customHeight="1">
      <x:c r="A1024" s="10" t="n">
        <x:f>IF(ISNUMBER(F1024),RANK(F1024,$F$7:$F$1929,0),"")</x:f>
        <x:v>899</x:v>
      </x:c>
      <x:c r="B1024" s="9" t="str">
        <x:v>Lattafa</x:v>
      </x:c>
      <x:c r="C1024" s="9" t="str">
        <x:v>Liam Blue Shine ليام Blue Shine</x:v>
      </x:c>
      <x:c r="D1024" s="9" t="str">
        <x:v>Parfum</x:v>
      </x:c>
      <x:c r="E1024" s="11" t="n">
        <x:v>2023</x:v>
      </x:c>
      <x:c r="F1024" s="13" t="n">
        <x:v>7.8</x:v>
      </x:c>
      <x:c r="G1024" s="10" t="n">
        <x:v>196</x:v>
      </x:c>
      <x:c r="H1024" s="12" t="n">
        <x:v>4.27</x:v>
      </x:c>
      <x:c r="I1024" s="10" t="n">
        <x:v>764</x:v>
      </x:c>
      <x:c r="J1024" s="12" t="str">
        <x:f>IF(AND(M1024="URL identity aligns",ISNUMBER(F1024),ISNUMBER(H1024),G1024&gt;0,I1024&gt;0,SUM(V1024:W1024)&gt;0),(F1024*V1024+((H1024-1)/4*10)*W1024)/SUM(V1024:W1024),"")</x:f>
      </x:c>
      <x:c r="K1024" s="12" t="str">
        <x:f>IF(ISNUMBER(J1024),(X1024*J1024+'Method'!$B$10*'Method'!$B$11)/(X1024+'Method'!$B$10),"")</x:f>
      </x:c>
      <x:c r="L1024" s="10" t="str">
        <x:f>IF(ISNUMBER(J1024),COUNTIFS($J$7:$J$1929,"&gt;"&amp;J1024)+1,"")</x:f>
      </x:c>
      <x:c r="M1024" s="9" t="str">
        <x:v>Review required</x:v>
      </x:c>
      <x:c r="N1024" s="9" t="str">
        <x:v>Brand differs between product URLs; Product, variant, gender or year terms differ between URLs; Concentration not explicit on both saved identities</x:v>
      </x:c>
      <x:c r="O1024" s="9" t="str">
        <x:v>https://www.parfumo.com/Perfumes/Lattafa/liam-blue-shine-blue-shine</x:v>
      </x:c>
      <x:c r="P1024" s="9" t="str">
        <x:v>https://www.fragrantica.com/perfume/Lattafa-Perfumes/Liam-Blue-Shine-85096.html</x:v>
      </x:c>
      <x:c r="Q1024" s="9" t="str">
        <x:v>https://media.parfumo.com/perfumes/c5/c5166c-liam-blue-shine-lattafa_1200.jpg?width=720&amp;aspect_ratio=1:1</x:v>
      </x:c>
      <x:c r="R1024" s="9" t="str">
        <x:v>https://fimgs.net/mdimg/perfume-thumbs/375x500.85096.jpg</x:v>
      </x:c>
      <x:c r="S1024" s="9" t="str">
        <x:v>Liam Blue Shine ليام Blue Shine</x:v>
      </x:c>
      <x:c r="T1024" s="11" t="str">
        <x:v>2023</x:v>
      </x:c>
      <x:c r="U1024" s="10" t="n">
        <x:v>1377</x:v>
      </x:c>
      <x:c r="V1024" s="14" t="n">
        <x:f>IF(AND(ISNUMBER(G1024),G1024&gt;0),LOG10(G1024)*'Method'!$B$8,"")</x:f>
        <x:v>2.750707285627776</x:v>
      </x:c>
      <x:c r="W1024" s="14" t="n">
        <x:f>IF(AND(ISNUMBER(I1024),I1024&gt;0),LOG10(I1024)*'Method'!$B$9,"")</x:f>
        <x:v>2.306474686860552</x:v>
      </x:c>
      <x:c r="X1024" s="10" t="str">
        <x:f>IF(ISNUMBER(J1024),SUM(G1024,I1024),"")</x:f>
      </x:c>
      <x:c r="Y1024" s="10" t="str">
        <x:f>IF(ISNUMBER(K1024),COUNTIFS($K$7:$K$1929,"&gt;"&amp;K1024)+1,"")</x:f>
      </x:c>
      <x:c r="Z1024" s="9" t="str"/>
      <x:c r="AA1024" s="15" t="n">
        <x:v>46108</x:v>
      </x:c>
      <x:c r="AB1024" s="9" t="str">
        <x:v>Unknown</x:v>
      </x:c>
    </x:row>
    <x:row r="1025" ht="50" customHeight="1">
      <x:c r="A1025" s="10" t="n">
        <x:f>IF(ISNUMBER(F1025),RANK(F1025,$F$7:$F$1929,0),"")</x:f>
        <x:v>899</x:v>
      </x:c>
      <x:c r="B1025" s="9" t="str">
        <x:v>Yves Saint Laurent</x:v>
      </x:c>
      <x:c r="C1025" s="9" t="str">
        <x:v>Caban</x:v>
      </x:c>
      <x:c r="D1025" s="9" t="str">
        <x:v>Not recorded</x:v>
      </x:c>
      <x:c r="E1025" s="11" t="n">
        <x:v>2015</x:v>
      </x:c>
      <x:c r="F1025" s="13" t="n">
        <x:v>7.8</x:v>
      </x:c>
      <x:c r="G1025" s="10" t="n">
        <x:v>194</x:v>
      </x:c>
      <x:c r="H1025" s="12" t="n">
        <x:v>4.17</x:v>
      </x:c>
      <x:c r="I1025" s="10" t="n">
        <x:v>873</x:v>
      </x:c>
      <x:c r="J1025" s="12" t="str">
        <x:f>IF(AND(M1025="URL identity aligns",ISNUMBER(F1025),ISNUMBER(H1025),G1025&gt;0,I1025&gt;0,SUM(V1025:W1025)&gt;0),(F1025*V1025+((H1025-1)/4*10)*W1025)/SUM(V1025:W1025),"")</x:f>
      </x:c>
      <x:c r="K1025" s="12" t="str">
        <x:f>IF(ISNUMBER(J1025),(X1025*J1025+'Method'!$B$10*'Method'!$B$11)/(X1025+'Method'!$B$10),"")</x:f>
      </x:c>
      <x:c r="L1025" s="10" t="str">
        <x:f>IF(ISNUMBER(J1025),COUNTIFS($J$7:$J$1929,"&gt;"&amp;J1025)+1,"")</x:f>
      </x:c>
      <x:c r="M1025" s="9" t="str">
        <x:v>Review required</x:v>
      </x:c>
      <x:c r="N1025" s="9" t="str">
        <x:v>Concentration not explicit on both saved identities</x:v>
      </x:c>
      <x:c r="O1025" s="9" t="str">
        <x:v>https://www.parfumo.com/Perfumes/Yves_Saint_Laurent/caban</x:v>
      </x:c>
      <x:c r="P1025" s="9" t="str">
        <x:v>https://www.fragrantica.com/perfume/Yves-Saint-Laurent/Caban-32267.html</x:v>
      </x:c>
      <x:c r="Q1025" s="9" t="str">
        <x:v>https://media.parfumo.com/perfumes/6d/6dce95-le-vestiaire-caban-yves-saint-laurent_1200.jpg?width=480&amp;aspect_ratio=1:1</x:v>
      </x:c>
      <x:c r="R1025" s="9" t="str">
        <x:v>https://fimgs.net/mdimg/perfume-thumbs/375x500.32267.jpg</x:v>
      </x:c>
      <x:c r="S1025" s="9" t="str">
        <x:v>Caban</x:v>
      </x:c>
      <x:c r="T1025" s="11" t="str">
        <x:v>2015</x:v>
      </x:c>
      <x:c r="U1025" s="10" t="n">
        <x:v>1615</x:v>
      </x:c>
      <x:c r="V1025" s="14" t="n">
        <x:f>IF(AND(ISNUMBER(G1025),G1025&gt;0),LOG10(G1025)*'Method'!$B$8,"")</x:f>
        <x:v>2.745362075916276</x:v>
      </x:c>
      <x:c r="W1025" s="14" t="n">
        <x:f>IF(AND(ISNUMBER(I1025),I1025&gt;0),LOG10(I1025)*'Method'!$B$9,"")</x:f>
        <x:v>2.3528113949644562</x:v>
      </x:c>
      <x:c r="X1025" s="10" t="str">
        <x:f>IF(ISNUMBER(J1025),SUM(G1025,I1025),"")</x:f>
      </x:c>
      <x:c r="Y1025" s="10" t="str">
        <x:f>IF(ISNUMBER(K1025),COUNTIFS($K$7:$K$1929,"&gt;"&amp;K1025)+1,"")</x:f>
      </x:c>
      <x:c r="Z1025" s="9" t="str"/>
      <x:c r="AA1025" s="15" t="n">
        <x:v>46108</x:v>
      </x:c>
      <x:c r="AB1025" s="9" t="str">
        <x:v>Unknown</x:v>
      </x:c>
    </x:row>
    <x:row r="1026" ht="50" customHeight="1">
      <x:c r="A1026" s="10" t="n">
        <x:f>IF(ISNUMBER(F1026),RANK(F1026,$F$7:$F$1929,0),"")</x:f>
        <x:v>899</x:v>
      </x:c>
      <x:c r="B1026" s="9" t="str">
        <x:v>French Avenue</x:v>
      </x:c>
      <x:c r="C1026" s="9" t="str">
        <x:v>After Effect</x:v>
      </x:c>
      <x:c r="D1026" s="9" t="str">
        <x:v>Not recorded</x:v>
      </x:c>
      <x:c r="E1026" s="11" t="n">
        <x:v>2021</x:v>
      </x:c>
      <x:c r="F1026" s="13" t="n">
        <x:v>7.8</x:v>
      </x:c>
      <x:c r="G1026" s="10" t="n">
        <x:v>188</x:v>
      </x:c>
      <x:c r="H1026" s="12" t="n">
        <x:v>4.22</x:v>
      </x:c>
      <x:c r="I1026" s="10" t="n">
        <x:v>879</x:v>
      </x:c>
      <x:c r="J1026" s="12" t="str">
        <x:f>IF(AND(M1026="URL identity aligns",ISNUMBER(F1026),ISNUMBER(H1026),G1026&gt;0,I1026&gt;0,SUM(V1026:W1026)&gt;0),(F1026*V1026+((H1026-1)/4*10)*W1026)/SUM(V1026:W1026),"")</x:f>
      </x:c>
      <x:c r="K1026" s="12" t="str">
        <x:f>IF(ISNUMBER(J1026),(X1026*J1026+'Method'!$B$10*'Method'!$B$11)/(X1026+'Method'!$B$10),"")</x:f>
      </x:c>
      <x:c r="L1026" s="10" t="str">
        <x:f>IF(ISNUMBER(J1026),COUNTIFS($J$7:$J$1929,"&gt;"&amp;J1026)+1,"")</x:f>
      </x:c>
      <x:c r="M1026" s="9" t="str">
        <x:v>Review required</x:v>
      </x:c>
      <x:c r="N1026" s="9" t="str">
        <x:v>Concentration not explicit on both saved identities</x:v>
      </x:c>
      <x:c r="O1026" s="9" t="str">
        <x:v>https://www.parfumo.com/Perfumes/french-avenue/after-effect</x:v>
      </x:c>
      <x:c r="P1026" s="9" t="str">
        <x:v>https://www.fragrantica.com/perfume/French-Avenue/After-Effect-94703.html</x:v>
      </x:c>
      <x:c r="Q1026" s="9" t="str">
        <x:v>https://media.parfumo.com/perfumes/40/40daa9_after-effect-french-avenue_1200.jpg?width=480&amp;aspect_ratio=1:1</x:v>
      </x:c>
      <x:c r="R1026" s="9" t="str">
        <x:v>https://fimgs.net/mdimg/perfume-thumbs/375x500.94703.jpg</x:v>
      </x:c>
      <x:c r="S1026" s="9" t="str">
        <x:v>After Effect</x:v>
      </x:c>
      <x:c r="T1026" s="11" t="str">
        <x:v>2021</x:v>
      </x:c>
      <x:c r="U1026" s="10" t="n">
        <x:v>35</x:v>
      </x:c>
      <x:c r="V1026" s="14" t="n">
        <x:f>IF(AND(ISNUMBER(G1026),G1026&gt;0),LOG10(G1026)*'Method'!$B$8,"")</x:f>
        <x:v>2.728989419116416</x:v>
      </x:c>
      <x:c r="W1026" s="14" t="n">
        <x:f>IF(AND(ISNUMBER(I1026),I1026&gt;0),LOG10(I1026)*'Method'!$B$9,"")</x:f>
        <x:v>2.355191100059016</x:v>
      </x:c>
      <x:c r="X1026" s="10" t="str">
        <x:f>IF(ISNUMBER(J1026),SUM(G1026,I1026),"")</x:f>
      </x:c>
      <x:c r="Y1026" s="10" t="str">
        <x:f>IF(ISNUMBER(K1026),COUNTIFS($K$7:$K$1929,"&gt;"&amp;K1026)+1,"")</x:f>
      </x:c>
      <x:c r="Z1026" s="9" t="str"/>
      <x:c r="AA1026" s="15" t="n">
        <x:v>46108</x:v>
      </x:c>
      <x:c r="AB1026" s="9" t="str">
        <x:v>Unknown</x:v>
      </x:c>
    </x:row>
    <x:row r="1027" ht="50" customHeight="1">
      <x:c r="A1027" s="10" t="n">
        <x:f>IF(ISNUMBER(F1027),RANK(F1027,$F$7:$F$1929,0),"")</x:f>
        <x:v>899</x:v>
      </x:c>
      <x:c r="B1027" s="9" t="str">
        <x:v>Jo Malone</x:v>
      </x:c>
      <x:c r="C1027" s="9" t="str">
        <x:v>Vetiver &amp; Golden Vanilla</x:v>
      </x:c>
      <x:c r="D1027" s="9" t="str">
        <x:v>Not recorded</x:v>
      </x:c>
      <x:c r="E1027" s="11" t="n">
        <x:v>2020</x:v>
      </x:c>
      <x:c r="F1027" s="13" t="n">
        <x:v>7.8</x:v>
      </x:c>
      <x:c r="G1027" s="10" t="n">
        <x:v>186</x:v>
      </x:c>
      <x:c r="H1027" s="12" t="n">
        <x:v>4.1</x:v>
      </x:c>
      <x:c r="I1027" s="10" t="n">
        <x:v>1139</x:v>
      </x:c>
      <x:c r="J1027" s="12" t="str">
        <x:f>IF(AND(M1027="URL identity aligns",ISNUMBER(F1027),ISNUMBER(H1027),G1027&gt;0,I1027&gt;0,SUM(V1027:W1027)&gt;0),(F1027*V1027+((H1027-1)/4*10)*W1027)/SUM(V1027:W1027),"")</x:f>
      </x:c>
      <x:c r="K1027" s="12" t="str">
        <x:f>IF(ISNUMBER(J1027),(X1027*J1027+'Method'!$B$10*'Method'!$B$11)/(X1027+'Method'!$B$10),"")</x:f>
      </x:c>
      <x:c r="L1027" s="10" t="str">
        <x:f>IF(ISNUMBER(J1027),COUNTIFS($J$7:$J$1929,"&gt;"&amp;J1027)+1,"")</x:f>
      </x:c>
      <x:c r="M1027" s="9" t="str">
        <x:v>Review required</x:v>
      </x:c>
      <x:c r="N1027" s="9" t="str">
        <x:v>Brand differs between product URLs; Product, variant, gender or year terms differ between URLs; Concentration not explicit on both saved identities</x:v>
      </x:c>
      <x:c r="O1027" s="9" t="str">
        <x:v>https://www.parfumo.com/Perfumes/Jo_Malone/vetiver-amp-golden-vanilla</x:v>
      </x:c>
      <x:c r="P1027" s="9" t="str">
        <x:v>https://www.fragrantica.com/perfume/Jo-Malone-London/Vetiver-Golden-Vanilla-58393.html</x:v>
      </x:c>
      <x:c r="Q1027" s="9" t="str">
        <x:v>https://media.parfumo.com/perfumes/4e/4e2bca-vetiver-golden-vanilla-jo-malone_1200.jpg?width=720&amp;aspect_ratio=1:1</x:v>
      </x:c>
      <x:c r="R1027" s="9" t="str">
        <x:v>https://fimgs.net/mdimg/perfume-thumbs/375x500.58393.jpg</x:v>
      </x:c>
      <x:c r="S1027" s="9" t="str">
        <x:v>Vetiver &amp; Golden Vanilla</x:v>
      </x:c>
      <x:c r="T1027" s="11" t="str">
        <x:v>2020</x:v>
      </x:c>
      <x:c r="U1027" s="10" t="n">
        <x:v>248</x:v>
      </x:c>
      <x:c r="V1027" s="14" t="n">
        <x:f>IF(AND(ISNUMBER(G1027),G1027&gt;0),LOG10(G1027)*'Method'!$B$8,"")</x:f>
        <x:v>2.723415533061504</x:v>
      </x:c>
      <x:c r="W1027" s="14" t="n">
        <x:f>IF(AND(ISNUMBER(I1027),I1027&gt;0),LOG10(I1027)*'Method'!$B$9,"")</x:f>
        <x:v>2.4452189792632804</x:v>
      </x:c>
      <x:c r="X1027" s="10" t="str">
        <x:f>IF(ISNUMBER(J1027),SUM(G1027,I1027),"")</x:f>
      </x:c>
      <x:c r="Y1027" s="10" t="str">
        <x:f>IF(ISNUMBER(K1027),COUNTIFS($K$7:$K$1929,"&gt;"&amp;K1027)+1,"")</x:f>
      </x:c>
      <x:c r="Z1027" s="9" t="str"/>
      <x:c r="AA1027" s="15" t="n">
        <x:v>46108</x:v>
      </x:c>
      <x:c r="AB1027" s="9" t="str">
        <x:v>Unknown</x:v>
      </x:c>
    </x:row>
    <x:row r="1028" ht="50" customHeight="1">
      <x:c r="A1028" s="10" t="n">
        <x:f>IF(ISNUMBER(F1028),RANK(F1028,$F$7:$F$1929,0),"")</x:f>
        <x:v>899</x:v>
      </x:c>
      <x:c r="B1028" s="9" t="str">
        <x:v>Xerjoff</x:v>
      </x:c>
      <x:c r="C1028" s="9" t="str">
        <x:v>Kemi</x:v>
      </x:c>
      <x:c r="D1028" s="9" t="str">
        <x:v>Not recorded</x:v>
      </x:c>
      <x:c r="E1028" s="11" t="n">
        <x:v>2023</x:v>
      </x:c>
      <x:c r="F1028" s="13" t="n">
        <x:v>7.8</x:v>
      </x:c>
      <x:c r="G1028" s="10" t="n">
        <x:v>180</x:v>
      </x:c>
      <x:c r="H1028" s="12" t="n">
        <x:v>3.92</x:v>
      </x:c>
      <x:c r="I1028" s="10" t="n">
        <x:v>191</x:v>
      </x:c>
      <x:c r="J1028" s="12" t="str">
        <x:f>IF(AND(M1028="URL identity aligns",ISNUMBER(F1028),ISNUMBER(H1028),G1028&gt;0,I1028&gt;0,SUM(V1028:W1028)&gt;0),(F1028*V1028+((H1028-1)/4*10)*W1028)/SUM(V1028:W1028),"")</x:f>
      </x:c>
      <x:c r="K1028" s="12" t="str">
        <x:f>IF(ISNUMBER(J1028),(X1028*J1028+'Method'!$B$10*'Method'!$B$11)/(X1028+'Method'!$B$10),"")</x:f>
      </x:c>
      <x:c r="L1028" s="10" t="str">
        <x:f>IF(ISNUMBER(J1028),COUNTIFS($J$7:$J$1929,"&gt;"&amp;J1028)+1,"")</x:f>
      </x:c>
      <x:c r="M1028" s="9" t="str">
        <x:v>Review required</x:v>
      </x:c>
      <x:c r="N1028" s="9" t="str">
        <x:v>Concentration not explicit on both saved identities</x:v>
      </x:c>
      <x:c r="O1028" s="9" t="str">
        <x:v>https://www.parfumo.com/Perfumes/Xerjoff/kemi</x:v>
      </x:c>
      <x:c r="P1028" s="9" t="str">
        <x:v>https://www.fragrantica.com/perfume/Xerjoff/Kemi-80271.html</x:v>
      </x:c>
      <x:c r="Q1028" s="9" t="str">
        <x:v>https://media.parfumo.com/perfumes/37/375b17-kemi-xerjoff_1200.jpg?width=720&amp;aspect_ratio=1:1</x:v>
      </x:c>
      <x:c r="R1028" s="9" t="str">
        <x:v>https://fimgs.net/mdimg/perfume-thumbs/375x500.80271.jpg</x:v>
      </x:c>
      <x:c r="S1028" s="9" t="str">
        <x:v>Kemi</x:v>
      </x:c>
      <x:c r="T1028" s="11" t="str">
        <x:v>2023</x:v>
      </x:c>
      <x:c r="U1028" s="10" t="n">
        <x:v>1182</x:v>
      </x:c>
      <x:c r="V1028" s="14" t="n">
        <x:f>IF(AND(ISNUMBER(G1028),G1028&gt;0),LOG10(G1028)*'Method'!$B$8,"")</x:f>
        <x:v>2.706327006123972</x:v>
      </x:c>
      <x:c r="W1028" s="14" t="n">
        <x:f>IF(AND(ISNUMBER(I1028),I1028&gt;0),LOG10(I1028)*'Method'!$B$9,"")</x:f>
        <x:v>1.824826693798184</x:v>
      </x:c>
      <x:c r="X1028" s="10" t="str">
        <x:f>IF(ISNUMBER(J1028),SUM(G1028,I1028),"")</x:f>
      </x:c>
      <x:c r="Y1028" s="10" t="str">
        <x:f>IF(ISNUMBER(K1028),COUNTIFS($K$7:$K$1929,"&gt;"&amp;K1028)+1,"")</x:f>
      </x:c>
      <x:c r="Z1028" s="9" t="str"/>
      <x:c r="AA1028" s="15" t="n">
        <x:v>46108</x:v>
      </x:c>
      <x:c r="AB1028" s="9" t="str">
        <x:v>Unknown</x:v>
      </x:c>
    </x:row>
    <x:row r="1029" ht="50" customHeight="1">
      <x:c r="A1029" s="10" t="n">
        <x:f>IF(ISNUMBER(F1029),RANK(F1029,$F$7:$F$1929,0),"")</x:f>
        <x:v>899</x:v>
      </x:c>
      <x:c r="B1029" s="9" t="str">
        <x:v>Kilian</x:v>
      </x:c>
      <x:c r="C1029" s="9" t="str">
        <x:v>Sunkissed Goddess</x:v>
      </x:c>
      <x:c r="D1029" s="9" t="str">
        <x:v>Not recorded</x:v>
      </x:c>
      <x:c r="E1029" s="11" t="n">
        <x:v>2024</x:v>
      </x:c>
      <x:c r="F1029" s="13" t="n">
        <x:v>7.8</x:v>
      </x:c>
      <x:c r="G1029" s="10" t="n">
        <x:v>171</x:v>
      </x:c>
      <x:c r="H1029" s="12" t="n">
        <x:v>3.8</x:v>
      </x:c>
      <x:c r="I1029" s="10" t="n">
        <x:v>793</x:v>
      </x:c>
      <x:c r="J1029" s="12" t="str">
        <x:f>IF(AND(M1029="URL identity aligns",ISNUMBER(F1029),ISNUMBER(H1029),G1029&gt;0,I1029&gt;0,SUM(V1029:W1029)&gt;0),(F1029*V1029+((H1029-1)/4*10)*W1029)/SUM(V1029:W1029),"")</x:f>
      </x:c>
      <x:c r="K1029" s="12" t="str">
        <x:f>IF(ISNUMBER(J1029),(X1029*J1029+'Method'!$B$10*'Method'!$B$11)/(X1029+'Method'!$B$10),"")</x:f>
      </x:c>
      <x:c r="L1029" s="10" t="str">
        <x:f>IF(ISNUMBER(J1029),COUNTIFS($J$7:$J$1929,"&gt;"&amp;J1029)+1,"")</x:f>
      </x:c>
      <x:c r="M1029" s="9" t="str">
        <x:v>Review required</x:v>
      </x:c>
      <x:c r="N1029" s="9" t="str">
        <x:v>Concentration not explicit on both saved identities</x:v>
      </x:c>
      <x:c r="O1029" s="9" t="str">
        <x:v>https://www.parfumo.com/Perfumes/Kilian/sunkissed-goddess</x:v>
      </x:c>
      <x:c r="P1029" s="9" t="str">
        <x:v>https://www.fragrantica.com/perfume/By-Kilian/Sunkissed-Goddess-90336.html</x:v>
      </x:c>
      <x:c r="Q1029" s="9" t="str">
        <x:v>https://media.parfumo.com/perfumes/a0/a0d122-sunkissed-goddess-kilian_1200.jpg?width=720&amp;aspect_ratio=1:1</x:v>
      </x:c>
      <x:c r="R1029" s="9" t="str">
        <x:v>https://fimgs.net/mdimg/perfume-thumbs/375x500.90336.jpg</x:v>
      </x:c>
      <x:c r="S1029" s="9" t="str">
        <x:v>Sunkissed Goddess</x:v>
      </x:c>
      <x:c r="T1029" s="11" t="str">
        <x:v>2024</x:v>
      </x:c>
      <x:c r="U1029" s="10" t="n">
        <x:v>1613</x:v>
      </x:c>
      <x:c r="V1029" s="14" t="n">
        <x:f>IF(AND(ISNUMBER(G1029),G1029&gt;0),LOG10(G1029)*'Method'!$B$8,"")</x:f>
        <x:v>2.67959533247058</x:v>
      </x:c>
      <x:c r="W1029" s="14" t="n">
        <x:f>IF(AND(ISNUMBER(I1029),I1029&gt;0),LOG10(I1029)*'Method'!$B$9,"")</x:f>
        <x:v>2.3194185498540802</x:v>
      </x:c>
      <x:c r="X1029" s="10" t="str">
        <x:f>IF(ISNUMBER(J1029),SUM(G1029,I1029),"")</x:f>
      </x:c>
      <x:c r="Y1029" s="10" t="str">
        <x:f>IF(ISNUMBER(K1029),COUNTIFS($K$7:$K$1929,"&gt;"&amp;K1029)+1,"")</x:f>
      </x:c>
      <x:c r="Z1029" s="9" t="str"/>
      <x:c r="AA1029" s="15" t="n">
        <x:v>46108</x:v>
      </x:c>
      <x:c r="AB1029" s="9" t="str">
        <x:v>Unknown</x:v>
      </x:c>
    </x:row>
    <x:row r="1030" ht="50" customHeight="1">
      <x:c r="A1030" s="10" t="n">
        <x:f>IF(ISNUMBER(F1030),RANK(F1030,$F$7:$F$1929,0),"")</x:f>
        <x:v>899</x:v>
      </x:c>
      <x:c r="B1030" s="9" t="str">
        <x:v>Rochas</x:v>
      </x:c>
      <x:c r="C1030" s="9" t="str">
        <x:v>Moustache Original  Rochas 2018</x:v>
      </x:c>
      <x:c r="D1030" s="9" t="str">
        <x:v>Not recorded</x:v>
      </x:c>
      <x:c r="E1030" s="11" t="n">
        <x:v>1949</x:v>
      </x:c>
      <x:c r="F1030" s="13" t="n">
        <x:v>7.8</x:v>
      </x:c>
      <x:c r="G1030" s="10" t="n">
        <x:v>170</x:v>
      </x:c>
      <x:c r="H1030" s="12" t="n">
        <x:v>3.93</x:v>
      </x:c>
      <x:c r="I1030" s="10" t="n">
        <x:v>522</x:v>
      </x:c>
      <x:c r="J1030" s="12" t="str">
        <x:f>IF(AND(M1030="URL identity aligns",ISNUMBER(F1030),ISNUMBER(H1030),G1030&gt;0,I1030&gt;0,SUM(V1030:W1030)&gt;0),(F1030*V1030+((H1030-1)/4*10)*W1030)/SUM(V1030:W1030),"")</x:f>
      </x:c>
      <x:c r="K1030" s="12" t="str">
        <x:f>IF(ISNUMBER(J1030),(X1030*J1030+'Method'!$B$10*'Method'!$B$11)/(X1030+'Method'!$B$10),"")</x:f>
      </x:c>
      <x:c r="L1030" s="10" t="str">
        <x:f>IF(ISNUMBER(J1030),COUNTIFS($J$7:$J$1929,"&gt;"&amp;J1030)+1,"")</x:f>
      </x:c>
      <x:c r="M1030" s="9" t="str">
        <x:v>Review required</x:v>
      </x:c>
      <x:c r="N1030" s="9" t="str">
        <x:v>Concentration not explicit on both saved identities</x:v>
      </x:c>
      <x:c r="O1030" s="9" t="str">
        <x:v>https://www.parfumo.com/Perfumes/Rochas/Moustache_Original_1949</x:v>
      </x:c>
      <x:c r="P1030" s="9" t="str">
        <x:v>https://www.fragrantica.com/perfume/Rochas/Moustache-Original-1949-52351.html</x:v>
      </x:c>
      <x:c r="Q1030" s="9" t="str">
        <x:v>https://media.parfumo.com/perfumes/f4/f4bafe-moustache-original-1949-rochas_1200.jpg?width=720&amp;aspect_ratio=1:1</x:v>
      </x:c>
      <x:c r="R1030" s="9" t="str">
        <x:v>https://fimgs.net/mdimg/perfume-thumbs/375x500.52351.jpg</x:v>
      </x:c>
      <x:c r="S1030" s="9" t="str">
        <x:v>Moustache Original  Rochas 2018</x:v>
      </x:c>
      <x:c r="T1030" s="11" t="str">
        <x:v>1949</x:v>
      </x:c>
      <x:c r="U1030" s="10" t="n">
        <x:v>1915</x:v>
      </x:c>
      <x:c r="V1030" s="14" t="n">
        <x:f>IF(AND(ISNUMBER(G1030),G1030&gt;0),LOG10(G1030)*'Method'!$B$8,"")</x:f>
        <x:v>2.676538705653924</x:v>
      </x:c>
      <x:c r="W1030" s="14" t="n">
        <x:f>IF(AND(ISNUMBER(I1030),I1030&gt;0),LOG10(I1030)*'Method'!$B$9,"")</x:f>
        <x:v>2.174136402401808</x:v>
      </x:c>
      <x:c r="X1030" s="10" t="str">
        <x:f>IF(ISNUMBER(J1030),SUM(G1030,I1030),"")</x:f>
      </x:c>
      <x:c r="Y1030" s="10" t="str">
        <x:f>IF(ISNUMBER(K1030),COUNTIFS($K$7:$K$1929,"&gt;"&amp;K1030)+1,"")</x:f>
      </x:c>
      <x:c r="Z1030" s="9" t="str"/>
      <x:c r="AA1030" s="15" t="n">
        <x:v>46108</x:v>
      </x:c>
      <x:c r="AB1030" s="9" t="str">
        <x:v>Unknown</x:v>
      </x:c>
    </x:row>
    <x:row r="1031" ht="50" customHeight="1">
      <x:c r="A1031" s="10" t="n">
        <x:f>IF(ISNUMBER(F1031),RANK(F1031,$F$7:$F$1929,0),"")</x:f>
        <x:v>899</x:v>
      </x:c>
      <x:c r="B1031" s="9" t="str">
        <x:v>Stéphane Humbert Lucas</x:v>
      </x:c>
      <x:c r="C1031" s="9" t="str">
        <x:v>Pink Boa</x:v>
      </x:c>
      <x:c r="D1031" s="9" t="str">
        <x:v>Not recorded</x:v>
      </x:c>
      <x:c r="E1031" s="11" t="n">
        <x:v>2022</x:v>
      </x:c>
      <x:c r="F1031" s="13" t="n">
        <x:v>7.8</x:v>
      </x:c>
      <x:c r="G1031" s="10" t="n">
        <x:v>169</x:v>
      </x:c>
      <x:c r="H1031" s="12" t="n">
        <x:v>3.97</x:v>
      </x:c>
      <x:c r="I1031" s="10" t="n">
        <x:v>820</x:v>
      </x:c>
      <x:c r="J1031" s="12" t="str">
        <x:f>IF(AND(M1031="URL identity aligns",ISNUMBER(F1031),ISNUMBER(H1031),G1031&gt;0,I1031&gt;0,SUM(V1031:W1031)&gt;0),(F1031*V1031+((H1031-1)/4*10)*W1031)/SUM(V1031:W1031),"")</x:f>
      </x:c>
      <x:c r="K1031" s="12" t="str">
        <x:f>IF(ISNUMBER(J1031),(X1031*J1031+'Method'!$B$10*'Method'!$B$11)/(X1031+'Method'!$B$10),"")</x:f>
      </x:c>
      <x:c r="L1031" s="10" t="str">
        <x:f>IF(ISNUMBER(J1031),COUNTIFS($J$7:$J$1929,"&gt;"&amp;J1031)+1,"")</x:f>
      </x:c>
      <x:c r="M1031" s="9" t="str">
        <x:v>Review required</x:v>
      </x:c>
      <x:c r="N1031" s="9" t="str">
        <x:v>Concentration not explicit on both saved identities</x:v>
      </x:c>
      <x:c r="O1031" s="9" t="str">
        <x:v>https://www.parfumo.com/Perfumes/Stephane_Humbert_Lucas/pink-boa</x:v>
      </x:c>
      <x:c r="P1031" s="9" t="str">
        <x:v>https://www.fragrantica.com/perfume/Stephane-Humbert-Lucas-777/Pink-Boa-75021.html</x:v>
      </x:c>
      <x:c r="Q1031" s="9" t="str">
        <x:v>https://media.parfumo.com/perfumes/b3/b30902-pink-boa-stephane-humbert-lucas_1200.jpg?width=720&amp;aspect_ratio=1:1</x:v>
      </x:c>
      <x:c r="R1031" s="9" t="str">
        <x:v>https://fimgs.net/mdimg/perfume-thumbs/375x500.75021.jpg</x:v>
      </x:c>
      <x:c r="S1031" s="9" t="str">
        <x:v>Pink Boa</x:v>
      </x:c>
      <x:c r="T1031" s="11" t="str">
        <x:v>2022</x:v>
      </x:c>
      <x:c r="U1031" s="10" t="n">
        <x:v>699</x:v>
      </x:c>
      <x:c r="V1031" s="14" t="n">
        <x:f>IF(AND(ISNUMBER(G1031),G1031&gt;0),LOG10(G1031)*'Method'!$B$8,"")</x:f>
        <x:v>2.6734640455364036</x:v>
      </x:c>
      <x:c r="W1031" s="14" t="n">
        <x:f>IF(AND(ISNUMBER(I1031),I1031&gt;0),LOG10(I1031)*'Method'!$B$9,"")</x:f>
        <x:v>2.331051081906976</x:v>
      </x:c>
      <x:c r="X1031" s="10" t="str">
        <x:f>IF(ISNUMBER(J1031),SUM(G1031,I1031),"")</x:f>
      </x:c>
      <x:c r="Y1031" s="10" t="str">
        <x:f>IF(ISNUMBER(K1031),COUNTIFS($K$7:$K$1929,"&gt;"&amp;K1031)+1,"")</x:f>
      </x:c>
      <x:c r="Z1031" s="9" t="str"/>
      <x:c r="AA1031" s="15" t="n">
        <x:v>46108</x:v>
      </x:c>
      <x:c r="AB1031" s="9" t="str">
        <x:v>Unknown</x:v>
      </x:c>
    </x:row>
    <x:row r="1032" ht="50" customHeight="1">
      <x:c r="A1032" s="10" t="n">
        <x:f>IF(ISNUMBER(F1032),RANK(F1032,$F$7:$F$1929,0),"")</x:f>
        <x:v>899</x:v>
      </x:c>
      <x:c r="B1032" s="9" t="str">
        <x:v>Dries Van Noten</x:v>
      </x:c>
      <x:c r="C1032" s="9" t="str">
        <x:v>Fleur du Mal</x:v>
      </x:c>
      <x:c r="D1032" s="9" t="str">
        <x:v>Not recorded</x:v>
      </x:c>
      <x:c r="E1032" s="11" t="n">
        <x:v>2022</x:v>
      </x:c>
      <x:c r="F1032" s="13" t="n">
        <x:v>7.8</x:v>
      </x:c>
      <x:c r="G1032" s="10" t="n">
        <x:v>152</x:v>
      </x:c>
      <x:c r="H1032" s="12" t="n">
        <x:v>4.17</x:v>
      </x:c>
      <x:c r="I1032" s="10" t="n">
        <x:v>747</x:v>
      </x:c>
      <x:c r="J1032" s="12" t="str">
        <x:f>IF(AND(M1032="URL identity aligns",ISNUMBER(F1032),ISNUMBER(H1032),G1032&gt;0,I1032&gt;0,SUM(V1032:W1032)&gt;0),(F1032*V1032+((H1032-1)/4*10)*W1032)/SUM(V1032:W1032),"")</x:f>
      </x:c>
      <x:c r="K1032" s="12" t="str">
        <x:f>IF(ISNUMBER(J1032),(X1032*J1032+'Method'!$B$10*'Method'!$B$11)/(X1032+'Method'!$B$10),"")</x:f>
      </x:c>
      <x:c r="L1032" s="10" t="str">
        <x:f>IF(ISNUMBER(J1032),COUNTIFS($J$7:$J$1929,"&gt;"&amp;J1032)+1,"")</x:f>
      </x:c>
      <x:c r="M1032" s="9" t="str">
        <x:v>Review required</x:v>
      </x:c>
      <x:c r="N1032" s="9" t="str">
        <x:v>Concentration not explicit on both saved identities</x:v>
      </x:c>
      <x:c r="O1032" s="9" t="str">
        <x:v>https://www.parfumo.com/Perfumes/dries-van-noten/fleur-du-mal</x:v>
      </x:c>
      <x:c r="P1032" s="9" t="str">
        <x:v>https://www.fragrantica.com/perfume/Dries-Van-Noten/Fleur-du-Mal-72603.html</x:v>
      </x:c>
      <x:c r="Q1032" s="9" t="str">
        <x:v>https://media.parfumo.com/perfumes/e2/e2d014-fleur-du-mal-dries-van-noten_1200.jpg?width=720&amp;aspect_ratio=1:1</x:v>
      </x:c>
      <x:c r="R1032" s="9" t="str">
        <x:v>https://fimgs.net/mdimg/perfume-thumbs/375x500.72603.jpg</x:v>
      </x:c>
      <x:c r="S1032" s="9" t="str">
        <x:v>Fleur du Mal</x:v>
      </x:c>
      <x:c r="T1032" s="11" t="str">
        <x:v>2022</x:v>
      </x:c>
      <x:c r="U1032" s="10" t="n">
        <x:v>507</x:v>
      </x:c>
      <x:c r="V1032" s="14" t="n">
        <x:f>IF(AND(ISNUMBER(G1032),G1032&gt;0),LOG10(G1032)*'Method'!$B$8,"")</x:f>
        <x:v>2.618212305533724</x:v>
      </x:c>
      <x:c r="W1032" s="14" t="n">
        <x:f>IF(AND(ISNUMBER(I1032),I1032&gt;0),LOG10(I1032)*'Method'!$B$9,"")</x:f>
        <x:v>2.29865648145232</x:v>
      </x:c>
      <x:c r="X1032" s="10" t="str">
        <x:f>IF(ISNUMBER(J1032),SUM(G1032,I1032),"")</x:f>
      </x:c>
      <x:c r="Y1032" s="10" t="str">
        <x:f>IF(ISNUMBER(K1032),COUNTIFS($K$7:$K$1929,"&gt;"&amp;K1032)+1,"")</x:f>
      </x:c>
      <x:c r="Z1032" s="9" t="str"/>
      <x:c r="AA1032" s="15" t="n">
        <x:v>46108</x:v>
      </x:c>
      <x:c r="AB1032" s="9" t="str">
        <x:v>Unknown</x:v>
      </x:c>
    </x:row>
    <x:row r="1033" ht="50" customHeight="1">
      <x:c r="A1033" s="10" t="n">
        <x:f>IF(ISNUMBER(F1033),RANK(F1033,$F$7:$F$1929,0),"")</x:f>
        <x:v>899</x:v>
      </x:c>
      <x:c r="B1033" s="9" t="str">
        <x:v>Paris Corner</x:v>
      </x:c>
      <x:c r="C1033" s="9" t="str">
        <x:v>Taskeen Lactéa Divina</x:v>
      </x:c>
      <x:c r="D1033" s="9" t="str">
        <x:v>Not recorded</x:v>
      </x:c>
      <x:c r="E1033" s="11" t="n">
        <x:v>2024</x:v>
      </x:c>
      <x:c r="F1033" s="13" t="n">
        <x:v>7.8</x:v>
      </x:c>
      <x:c r="G1033" s="10" t="n">
        <x:v>147</x:v>
      </x:c>
      <x:c r="H1033" s="12" t="n">
        <x:v>3.9</x:v>
      </x:c>
      <x:c r="I1033" s="10" t="n">
        <x:v>1031</x:v>
      </x:c>
      <x:c r="J1033" s="12" t="str">
        <x:f>IF(AND(M1033="URL identity aligns",ISNUMBER(F1033),ISNUMBER(H1033),G1033&gt;0,I1033&gt;0,SUM(V1033:W1033)&gt;0),(F1033*V1033+((H1033-1)/4*10)*W1033)/SUM(V1033:W1033),"")</x:f>
      </x:c>
      <x:c r="K1033" s="12" t="str">
        <x:f>IF(ISNUMBER(J1033),(X1033*J1033+'Method'!$B$10*'Method'!$B$11)/(X1033+'Method'!$B$10),"")</x:f>
      </x:c>
      <x:c r="L1033" s="10" t="str">
        <x:f>IF(ISNUMBER(J1033),COUNTIFS($J$7:$J$1929,"&gt;"&amp;J1033)+1,"")</x:f>
      </x:c>
      <x:c r="M1033" s="9" t="str">
        <x:v>Review required</x:v>
      </x:c>
      <x:c r="N1033" s="9" t="str">
        <x:v>Concentration not explicit on both saved identities</x:v>
      </x:c>
      <x:c r="O1033" s="9" t="str">
        <x:v>https://www.parfumo.com/Perfumes/paris-corner/taskeen-lactea-divina</x:v>
      </x:c>
      <x:c r="P1033" s="9" t="str">
        <x:v>https://www.fragrantica.com/perfume/PARIS-CORNER/Taskeen-Lactea-Divina-99799.html</x:v>
      </x:c>
      <x:c r="Q1033" s="9" t="str">
        <x:v>https://media.parfumo.com/perfumes/96/96321a_taskeen-lactea-divina-paris-corner_1200.jpg?width=720&amp;aspect_ratio=1:1</x:v>
      </x:c>
      <x:c r="R1033" s="9" t="str">
        <x:v>https://fimgs.net/mdimg/perfume-thumbs/375x500.99799.jpg</x:v>
      </x:c>
      <x:c r="S1033" s="9" t="str">
        <x:v>Taskeen Lactéa Divina</x:v>
      </x:c>
      <x:c r="T1033" s="11" t="str">
        <x:v>2024</x:v>
      </x:c>
      <x:c r="U1033" s="10" t="n">
        <x:v>1048</x:v>
      </x:c>
      <x:c r="V1033" s="14" t="n">
        <x:f>IF(AND(ISNUMBER(G1033),G1033&gt;0),LOG10(G1033)*'Method'!$B$8,"")</x:f>
        <x:v>2.600780801697816</x:v>
      </x:c>
      <x:c r="W1033" s="14" t="n">
        <x:f>IF(AND(ISNUMBER(I1033),I1033&gt;0),LOG10(I1033)*'Method'!$B$9,"")</x:f>
        <x:v>2.410606932226816</x:v>
      </x:c>
      <x:c r="X1033" s="10" t="str">
        <x:f>IF(ISNUMBER(J1033),SUM(G1033,I1033),"")</x:f>
      </x:c>
      <x:c r="Y1033" s="10" t="str">
        <x:f>IF(ISNUMBER(K1033),COUNTIFS($K$7:$K$1929,"&gt;"&amp;K1033)+1,"")</x:f>
      </x:c>
      <x:c r="Z1033" s="9" t="str"/>
      <x:c r="AA1033" s="15" t="n">
        <x:v>46108</x:v>
      </x:c>
      <x:c r="AB1033" s="9" t="str">
        <x:v>Unknown</x:v>
      </x:c>
    </x:row>
    <x:row r="1034" ht="50" customHeight="1">
      <x:c r="A1034" s="10" t="n">
        <x:f>IF(ISNUMBER(F1034),RANK(F1034,$F$7:$F$1929,0),"")</x:f>
        <x:v>899</x:v>
      </x:c>
      <x:c r="B1034" s="9" t="str">
        <x:v>Jo Malone</x:v>
      </x:c>
      <x:c r="C1034" s="9" t="str">
        <x:v>English Pear &amp; Sweet Pea</x:v>
      </x:c>
      <x:c r="D1034" s="9" t="str">
        <x:v>Not recorded</x:v>
      </x:c>
      <x:c r="E1034" s="11" t="n">
        <x:v>2023</x:v>
      </x:c>
      <x:c r="F1034" s="13" t="n">
        <x:v>7.8</x:v>
      </x:c>
      <x:c r="G1034" s="10" t="n">
        <x:v>146</x:v>
      </x:c>
      <x:c r="H1034" s="12" t="n">
        <x:v>3.89</x:v>
      </x:c>
      <x:c r="I1034" s="10" t="n">
        <x:v>979</x:v>
      </x:c>
      <x:c r="J1034" s="12" t="str">
        <x:f>IF(AND(M1034="URL identity aligns",ISNUMBER(F1034),ISNUMBER(H1034),G1034&gt;0,I1034&gt;0,SUM(V1034:W1034)&gt;0),(F1034*V1034+((H1034-1)/4*10)*W1034)/SUM(V1034:W1034),"")</x:f>
      </x:c>
      <x:c r="K1034" s="12" t="str">
        <x:f>IF(ISNUMBER(J1034),(X1034*J1034+'Method'!$B$10*'Method'!$B$11)/(X1034+'Method'!$B$10),"")</x:f>
      </x:c>
      <x:c r="L1034" s="10" t="str">
        <x:f>IF(ISNUMBER(J1034),COUNTIFS($J$7:$J$1929,"&gt;"&amp;J1034)+1,"")</x:f>
      </x:c>
      <x:c r="M1034" s="9" t="str">
        <x:v>Review required</x:v>
      </x:c>
      <x:c r="N1034" s="9" t="str">
        <x:v>Brand differs between product URLs; Concentration not explicit on both saved identities</x:v>
      </x:c>
      <x:c r="O1034" s="9" t="str">
        <x:v>https://www.parfumo.com/Perfumes/Jo_Malone/english-pear-sweet-pea</x:v>
      </x:c>
      <x:c r="P1034" s="9" t="str">
        <x:v>https://www.fragrantica.com/perfume/Jo-Malone-London/English-Pear-Sweet-Pea-84035.html</x:v>
      </x:c>
      <x:c r="Q1034" s="9" t="str">
        <x:v>https://media.parfumo.com/perfumes/84/84d0d9-english-pear-sweet-pea-jo-malone_1200.jpg?width=720&amp;aspect_ratio=1:1</x:v>
      </x:c>
      <x:c r="R1034" s="9" t="str">
        <x:v>https://fimgs.net/mdimg/perfume-thumbs/375x500.84035.jpg</x:v>
      </x:c>
      <x:c r="S1034" s="9" t="str">
        <x:v>English Pear &amp; Sweet Pea</x:v>
      </x:c>
      <x:c r="T1034" s="11" t="str">
        <x:v>2023</x:v>
      </x:c>
      <x:c r="U1034" s="10" t="n">
        <x:v>737</x:v>
      </x:c>
      <x:c r="V1034" s="14" t="n">
        <x:f>IF(AND(ISNUMBER(G1034),G1034&gt;0),LOG10(G1034)*'Method'!$B$8,"")</x:f>
        <x:v>2.5972234269413277</x:v>
      </x:c>
      <x:c r="W1034" s="14" t="n">
        <x:f>IF(AND(ISNUMBER(I1034),I1034&gt;0),LOG10(I1034)*'Method'!$B$9,"")</x:f>
        <x:v>2.392626153442512</x:v>
      </x:c>
      <x:c r="X1034" s="10" t="str">
        <x:f>IF(ISNUMBER(J1034),SUM(G1034,I1034),"")</x:f>
      </x:c>
      <x:c r="Y1034" s="10" t="str">
        <x:f>IF(ISNUMBER(K1034),COUNTIFS($K$7:$K$1929,"&gt;"&amp;K1034)+1,"")</x:f>
      </x:c>
      <x:c r="Z1034" s="9" t="str"/>
      <x:c r="AA1034" s="15" t="n">
        <x:v>46108</x:v>
      </x:c>
      <x:c r="AB1034" s="9" t="str">
        <x:v>Unknown</x:v>
      </x:c>
    </x:row>
    <x:row r="1035" ht="50" customHeight="1">
      <x:c r="A1035" s="10" t="n">
        <x:f>IF(ISNUMBER(F1035),RANK(F1035,$F$7:$F$1929,0),"")</x:f>
        <x:v>899</x:v>
      </x:c>
      <x:c r="B1035" s="9" t="str">
        <x:v>Armaf</x:v>
      </x:c>
      <x:c r="C1035" s="9" t="str">
        <x:v>Odyssey Homme White Edition</x:v>
      </x:c>
      <x:c r="D1035" s="9" t="str">
        <x:v>Not recorded</x:v>
      </x:c>
      <x:c r="E1035" s="11"/>
      <x:c r="F1035" s="13" t="n">
        <x:v>7.8</x:v>
      </x:c>
      <x:c r="G1035" s="10" t="n">
        <x:v>142</x:v>
      </x:c>
      <x:c r="H1035" s="12" t="n">
        <x:v>4.4</x:v>
      </x:c>
      <x:c r="I1035" s="10" t="n">
        <x:v>1165</x:v>
      </x:c>
      <x:c r="J1035" s="12" t="str">
        <x:f>IF(AND(M1035="URL identity aligns",ISNUMBER(F1035),ISNUMBER(H1035),G1035&gt;0,I1035&gt;0,SUM(V1035:W1035)&gt;0),(F1035*V1035+((H1035-1)/4*10)*W1035)/SUM(V1035:W1035),"")</x:f>
      </x:c>
      <x:c r="K1035" s="12" t="str">
        <x:f>IF(ISNUMBER(J1035),(X1035*J1035+'Method'!$B$10*'Method'!$B$11)/(X1035+'Method'!$B$10),"")</x:f>
      </x:c>
      <x:c r="L1035" s="10" t="str">
        <x:f>IF(ISNUMBER(J1035),COUNTIFS($J$7:$J$1929,"&gt;"&amp;J1035)+1,"")</x:f>
      </x:c>
      <x:c r="M1035" s="9" t="str">
        <x:v>Review required</x:v>
      </x:c>
      <x:c r="N1035" s="9" t="str">
        <x:v>Concentration not explicit on both saved identities</x:v>
      </x:c>
      <x:c r="O1035" s="9" t="str">
        <x:v>https://www.parfumo.com/Perfumes/Armaf/odyssey-homme-white-edition</x:v>
      </x:c>
      <x:c r="P1035" s="9" t="str">
        <x:v>https://www.fragrantica.com/perfume/Armaf/Odyssey-Homme-White-Edition-64466.html</x:v>
      </x:c>
      <x:c r="Q1035" s="9" t="str">
        <x:v>https://media.parfumo.com/perfumes/dc/dc31e0-odyssey-homme-white-edition-armaf_1200.jpg?width=720&amp;aspect_ratio=1:1</x:v>
      </x:c>
      <x:c r="R1035" s="9" t="str">
        <x:v>https://fimgs.net/mdimg/perfume-thumbs/375x500.64466.jpg</x:v>
      </x:c>
      <x:c r="S1035" s="9" t="str">
        <x:v>Odyssey Homme White Edition</x:v>
      </x:c>
      <x:c r="T1035" s="11" t="str"/>
      <x:c r="U1035" s="10" t="n">
        <x:v>412</x:v>
      </x:c>
      <x:c r="V1035" s="14" t="n">
        <x:f>IF(AND(ISNUMBER(G1035),G1035&gt;0),LOG10(G1035)*'Method'!$B$8,"")</x:f>
        <x:v>2.582746013259672</x:v>
      </x:c>
      <x:c r="W1035" s="14" t="n">
        <x:f>IF(AND(ISNUMBER(I1035),I1035&gt;0),LOG10(I1035)*'Method'!$B$9,"")</x:f>
        <x:v>2.453060740289632</x:v>
      </x:c>
      <x:c r="X1035" s="10" t="str">
        <x:f>IF(ISNUMBER(J1035),SUM(G1035,I1035),"")</x:f>
      </x:c>
      <x:c r="Y1035" s="10" t="str">
        <x:f>IF(ISNUMBER(K1035),COUNTIFS($K$7:$K$1929,"&gt;"&amp;K1035)+1,"")</x:f>
      </x:c>
      <x:c r="Z1035" s="9" t="str"/>
      <x:c r="AA1035" s="15" t="n">
        <x:v>46108</x:v>
      </x:c>
      <x:c r="AB1035" s="9" t="str">
        <x:v>Unknown</x:v>
      </x:c>
    </x:row>
    <x:row r="1036" ht="50" customHeight="1">
      <x:c r="A1036" s="10" t="n">
        <x:f>IF(ISNUMBER(F1036),RANK(F1036,$F$7:$F$1929,0),"")</x:f>
        <x:v>899</x:v>
      </x:c>
      <x:c r="B1036" s="9" t="str">
        <x:v>Penhaligon’s</x:v>
      </x:c>
      <x:c r="C1036" s="9" t="str">
        <x:v>AlUla</x:v>
      </x:c>
      <x:c r="D1036" s="9" t="str">
        <x:v>Not recorded</x:v>
      </x:c>
      <x:c r="E1036" s="11" t="n">
        <x:v>2024</x:v>
      </x:c>
      <x:c r="F1036" s="13" t="n">
        <x:v>7.8</x:v>
      </x:c>
      <x:c r="G1036" s="10" t="n">
        <x:v>139</x:v>
      </x:c>
      <x:c r="H1036" s="12" t="n">
        <x:v>4.09</x:v>
      </x:c>
      <x:c r="I1036" s="10" t="n">
        <x:v>520</x:v>
      </x:c>
      <x:c r="J1036" s="12" t="str">
        <x:f>IF(AND(M1036="URL identity aligns",ISNUMBER(F1036),ISNUMBER(H1036),G1036&gt;0,I1036&gt;0,SUM(V1036:W1036)&gt;0),(F1036*V1036+((H1036-1)/4*10)*W1036)/SUM(V1036:W1036),"")</x:f>
      </x:c>
      <x:c r="K1036" s="12" t="str">
        <x:f>IF(ISNUMBER(J1036),(X1036*J1036+'Method'!$B$10*'Method'!$B$11)/(X1036+'Method'!$B$10),"")</x:f>
      </x:c>
      <x:c r="L1036" s="10" t="str">
        <x:f>IF(ISNUMBER(J1036),COUNTIFS($J$7:$J$1929,"&gt;"&amp;J1036)+1,"")</x:f>
      </x:c>
      <x:c r="M1036" s="9" t="str">
        <x:v>Review required</x:v>
      </x:c>
      <x:c r="N1036" s="9" t="str">
        <x:v>Brand differs between product URLs; Export brand differs from Parfumo URL; Product, variant, gender or year terms differ between URLs; Concentration not explicit on both saved identities</x:v>
      </x:c>
      <x:c r="O1036" s="9" t="str">
        <x:v>https://www.parfumo.com/Perfumes/Penhaligons/alula</x:v>
      </x:c>
      <x:c r="P1036" s="9" t="str">
        <x:v>https://www.fragrantica.com/perfume/Penhaligon-s/AIUla-90117.html</x:v>
      </x:c>
      <x:c r="Q1036" s="9" t="str">
        <x:v>https://media.parfumo.com/perfumes/ac/acda6e-alula-penhaligon-s_1200.jpg?width=240&amp;aspect_ratio=1:1</x:v>
      </x:c>
      <x:c r="R1036" s="9" t="str">
        <x:v>https://fimgs.net/mdimg/perfume-thumbs/375x500.90117.jpg</x:v>
      </x:c>
      <x:c r="S1036" s="9" t="str">
        <x:v>AlUla Penhaligon's</x:v>
      </x:c>
      <x:c r="T1036" s="11" t="str">
        <x:v>2024</x:v>
      </x:c>
      <x:c r="U1036" s="10" t="n">
        <x:v>335</x:v>
      </x:c>
      <x:c r="V1036" s="14" t="n">
        <x:f>IF(AND(ISNUMBER(G1036),G1036&gt;0),LOG10(G1036)*'Method'!$B$8,"")</x:f>
        <x:v>2.571617760304908</x:v>
      </x:c>
      <x:c r="W1036" s="14" t="n">
        <x:f>IF(AND(ISNUMBER(I1036),I1036&gt;0),LOG10(I1036)*'Method'!$B$9,"")</x:f>
        <x:v>2.17280267490784</x:v>
      </x:c>
      <x:c r="X1036" s="10" t="str">
        <x:f>IF(ISNUMBER(J1036),SUM(G1036,I1036),"")</x:f>
      </x:c>
      <x:c r="Y1036" s="10" t="str">
        <x:f>IF(ISNUMBER(K1036),COUNTIFS($K$7:$K$1929,"&gt;"&amp;K1036)+1,"")</x:f>
      </x:c>
      <x:c r="Z1036" s="9" t="str">
        <x:v>Removed repeated brand suffix from display name</x:v>
      </x:c>
      <x:c r="AA1036" s="15" t="n">
        <x:v>46108</x:v>
      </x:c>
      <x:c r="AB1036" s="9" t="str">
        <x:v>Unknown</x:v>
      </x:c>
    </x:row>
    <x:row r="1037" ht="50" customHeight="1">
      <x:c r="A1037" s="10" t="n">
        <x:f>IF(ISNUMBER(F1037),RANK(F1037,$F$7:$F$1929,0),"")</x:f>
        <x:v>899</x:v>
      </x:c>
      <x:c r="B1037" s="9" t="str">
        <x:v>Lattafa</x:v>
      </x:c>
      <x:c r="C1037" s="9" t="str">
        <x:v>Mohra</x:v>
      </x:c>
      <x:c r="D1037" s="9" t="str">
        <x:v>Parfum</x:v>
      </x:c>
      <x:c r="E1037" s="11"/>
      <x:c r="F1037" s="13" t="n">
        <x:v>7.8</x:v>
      </x:c>
      <x:c r="G1037" s="10" t="n">
        <x:v>127</x:v>
      </x:c>
      <x:c r="H1037" s="12" t="n">
        <x:v>4.08</x:v>
      </x:c>
      <x:c r="I1037" s="10" t="n">
        <x:v>753</x:v>
      </x:c>
      <x:c r="J1037" s="12" t="str">
        <x:f>IF(AND(M1037="URL identity aligns",ISNUMBER(F1037),ISNUMBER(H1037),G1037&gt;0,I1037&gt;0,SUM(V1037:W1037)&gt;0),(F1037*V1037+((H1037-1)/4*10)*W1037)/SUM(V1037:W1037),"")</x:f>
      </x:c>
      <x:c r="K1037" s="12" t="str">
        <x:f>IF(ISNUMBER(J1037),(X1037*J1037+'Method'!$B$10*'Method'!$B$11)/(X1037+'Method'!$B$10),"")</x:f>
      </x:c>
      <x:c r="L1037" s="10" t="str">
        <x:f>IF(ISNUMBER(J1037),COUNTIFS($J$7:$J$1929,"&gt;"&amp;J1037)+1,"")</x:f>
      </x:c>
      <x:c r="M1037" s="9" t="str">
        <x:v>Review required</x:v>
      </x:c>
      <x:c r="N1037" s="9" t="str">
        <x:v>Brand differs between product URLs; Concentration not explicit on both saved identities</x:v>
      </x:c>
      <x:c r="O1037" s="9" t="str">
        <x:v>https://www.parfumo.com/Perfumes/Lattafa/mohra</x:v>
      </x:c>
      <x:c r="P1037" s="9" t="str">
        <x:v>https://www.fragrantica.com/perfume/Lattafa-Perfumes/Mohra-78382.html</x:v>
      </x:c>
      <x:c r="Q1037" s="9" t="str">
        <x:v>https://media.parfumo.com/perfumes/de/def486-mohra-lattafa_1200.jpg?width=720&amp;aspect_ratio=1:1</x:v>
      </x:c>
      <x:c r="R1037" s="9" t="str">
        <x:v>https://fimgs.net/mdimg/perfume-thumbs/375x500.78382.jpg</x:v>
      </x:c>
      <x:c r="S1037" s="9" t="str">
        <x:v>Mohra</x:v>
      </x:c>
      <x:c r="T1037" s="11" t="str"/>
      <x:c r="U1037" s="10" t="n">
        <x:v>1407</x:v>
      </x:c>
      <x:c r="V1037" s="14" t="n">
        <x:f>IF(AND(ISNUMBER(G1037),G1037&gt;0),LOG10(G1037)*'Method'!$B$8,"")</x:f>
        <x:v>2.5245644651471517</x:v>
      </x:c>
      <x:c r="W1037" s="14" t="n">
        <x:f>IF(AND(ISNUMBER(I1037),I1037&gt;0),LOG10(I1037)*'Method'!$B$9,"")</x:f>
        <x:v>2.30143598096056</x:v>
      </x:c>
      <x:c r="X1037" s="10" t="str">
        <x:f>IF(ISNUMBER(J1037),SUM(G1037,I1037),"")</x:f>
      </x:c>
      <x:c r="Y1037" s="10" t="str">
        <x:f>IF(ISNUMBER(K1037),COUNTIFS($K$7:$K$1929,"&gt;"&amp;K1037)+1,"")</x:f>
      </x:c>
      <x:c r="Z1037" s="9" t="str"/>
      <x:c r="AA1037" s="15" t="n">
        <x:v>46108</x:v>
      </x:c>
      <x:c r="AB1037" s="9" t="str">
        <x:v>Unknown</x:v>
      </x:c>
    </x:row>
    <x:row r="1038" ht="50" customHeight="1">
      <x:c r="A1038" s="10" t="n">
        <x:f>IF(ISNUMBER(F1038),RANK(F1038,$F$7:$F$1929,0),"")</x:f>
        <x:v>899</x:v>
      </x:c>
      <x:c r="B1038" s="9" t="str">
        <x:v>Paco Rabanne</x:v>
      </x:c>
      <x:c r="C1038" s="9" t="str">
        <x:v>Million Gold Elixir Rabanne</x:v>
      </x:c>
      <x:c r="D1038" s="9" t="str">
        <x:v>Elixir</x:v>
      </x:c>
      <x:c r="E1038" s="11" t="n">
        <x:v>2025</x:v>
      </x:c>
      <x:c r="F1038" s="13" t="n">
        <x:v>7.8</x:v>
      </x:c>
      <x:c r="G1038" s="10" t="n">
        <x:v>126</x:v>
      </x:c>
      <x:c r="H1038" s="12" t="n">
        <x:v>4.09</x:v>
      </x:c>
      <x:c r="I1038" s="10" t="n">
        <x:v>629</x:v>
      </x:c>
      <x:c r="J1038" s="12" t="str">
        <x:f>IF(AND(M1038="URL identity aligns",ISNUMBER(F1038),ISNUMBER(H1038),G1038&gt;0,I1038&gt;0,SUM(V1038:W1038)&gt;0),(F1038*V1038+((H1038-1)/4*10)*W1038)/SUM(V1038:W1038),"")</x:f>
      </x:c>
      <x:c r="K1038" s="12" t="str">
        <x:f>IF(ISNUMBER(J1038),(X1038*J1038+'Method'!$B$10*'Method'!$B$11)/(X1038+'Method'!$B$10),"")</x:f>
      </x:c>
      <x:c r="L1038" s="10" t="str">
        <x:f>IF(ISNUMBER(J1038),COUNTIFS($J$7:$J$1929,"&gt;"&amp;J1038)+1,"")</x:f>
      </x:c>
      <x:c r="M1038" s="9" t="str">
        <x:v>Review required</x:v>
      </x:c>
      <x:c r="N1038" s="9" t="str">
        <x:v>Concentration not explicit on both saved identities</x:v>
      </x:c>
      <x:c r="O1038" s="9" t="str">
        <x:v>https://www.parfumo.com/Perfumes/Rabanne/million-gold-elixir</x:v>
      </x:c>
      <x:c r="P1038" s="9" t="str">
        <x:v>https://www.fragrantica.com/perfume/Rabanne/Million-Gold-Elixir-102755.html</x:v>
      </x:c>
      <x:c r="Q1038" s="9" t="str">
        <x:v>https://media.parfumo.com/perfumes/bd/bd8c60_million-gold-elixir-rabanne_1200.jpg?width=720&amp;aspect_ratio=1:1</x:v>
      </x:c>
      <x:c r="R1038" s="9" t="str">
        <x:v>https://fimgs.net/mdimg/perfume-thumbs/375x500.102755.jpg</x:v>
      </x:c>
      <x:c r="S1038" s="9" t="str">
        <x:v>Million Gold Elixir Rabanne</x:v>
      </x:c>
      <x:c r="T1038" s="11" t="str">
        <x:v>2025</x:v>
      </x:c>
      <x:c r="U1038" s="10" t="n">
        <x:v>384</x:v>
      </x:c>
      <x:c r="V1038" s="14" t="n">
        <x:f>IF(AND(ISNUMBER(G1038),G1038&gt;0),LOG10(G1038)*'Method'!$B$8,"")</x:f>
        <x:v>2.520444654141072</x:v>
      </x:c>
      <x:c r="W1038" s="14" t="n">
        <x:f>IF(AND(ISNUMBER(I1038),I1038&gt;0),LOG10(I1038)*'Method'!$B$9,"")</x:f>
        <x:v>2.2389205163562163</x:v>
      </x:c>
      <x:c r="X1038" s="10" t="str">
        <x:f>IF(ISNUMBER(J1038),SUM(G1038,I1038),"")</x:f>
      </x:c>
      <x:c r="Y1038" s="10" t="str">
        <x:f>IF(ISNUMBER(K1038),COUNTIFS($K$7:$K$1929,"&gt;"&amp;K1038)+1,"")</x:f>
      </x:c>
      <x:c r="Z1038" s="9" t="str"/>
      <x:c r="AA1038" s="15" t="n">
        <x:v>46108</x:v>
      </x:c>
      <x:c r="AB1038" s="9" t="str">
        <x:v>Unknown</x:v>
      </x:c>
    </x:row>
    <x:row r="1039" ht="50" customHeight="1">
      <x:c r="A1039" s="10" t="n">
        <x:f>IF(ISNUMBER(F1039),RANK(F1039,$F$7:$F$1929,0),"")</x:f>
        <x:v>899</x:v>
      </x:c>
      <x:c r="B1039" s="9" t="str">
        <x:v>Initio</x:v>
      </x:c>
      <x:c r="C1039" s="9" t="str">
        <x:v>Lift Me Up</x:v>
      </x:c>
      <x:c r="D1039" s="9" t="str">
        <x:v>Parfum</x:v>
      </x:c>
      <x:c r="E1039" s="11" t="n">
        <x:v>2025</x:v>
      </x:c>
      <x:c r="F1039" s="13" t="n">
        <x:v>7.8</x:v>
      </x:c>
      <x:c r="G1039" s="10" t="n">
        <x:v>123</x:v>
      </x:c>
      <x:c r="H1039" s="12" t="n">
        <x:v>4.12</x:v>
      </x:c>
      <x:c r="I1039" s="10" t="n">
        <x:v>358</x:v>
      </x:c>
      <x:c r="J1039" s="12" t="str">
        <x:f>IF(AND(M1039="URL identity aligns",ISNUMBER(F1039),ISNUMBER(H1039),G1039&gt;0,I1039&gt;0,SUM(V1039:W1039)&gt;0),(F1039*V1039+((H1039-1)/4*10)*W1039)/SUM(V1039:W1039),"")</x:f>
      </x:c>
      <x:c r="K1039" s="12" t="str">
        <x:f>IF(ISNUMBER(J1039),(X1039*J1039+'Method'!$B$10*'Method'!$B$11)/(X1039+'Method'!$B$10),"")</x:f>
      </x:c>
      <x:c r="L1039" s="10" t="str">
        <x:f>IF(ISNUMBER(J1039),COUNTIFS($J$7:$J$1929,"&gt;"&amp;J1039)+1,"")</x:f>
      </x:c>
      <x:c r="M1039" s="9" t="str">
        <x:v>Review required</x:v>
      </x:c>
      <x:c r="N1039" s="9" t="str">
        <x:v>Concentration not explicit on both saved identities</x:v>
      </x:c>
      <x:c r="O1039" s="9" t="str">
        <x:v>https://www.parfumo.com/Perfumes/Initio/lift-me-up</x:v>
      </x:c>
      <x:c r="P1039" s="9" t="str">
        <x:v>https://www.fragrantica.com/perfume/Initio-Parfums-Prives/Lift-Me-Up-115367.html</x:v>
      </x:c>
      <x:c r="Q1039" s="9" t="str">
        <x:v>https://media.parfumo.com/perfumes/0f/0fc5cf_lift-me-up-initio_1200.jpg?width=720&amp;aspect_ratio=1:1</x:v>
      </x:c>
      <x:c r="R1039" s="9" t="str">
        <x:v>https://fimgs.net/mdimg/perfume-thumbs/375x500.115367.jpg</x:v>
      </x:c>
      <x:c r="S1039" s="9" t="str">
        <x:v>Lift Me Up</x:v>
      </x:c>
      <x:c r="T1039" s="11" t="str">
        <x:v>2025</x:v>
      </x:c>
      <x:c r="U1039" s="10" t="n">
        <x:v>1574</x:v>
      </x:c>
      <x:c r="V1039" s="14" t="n">
        <x:f>IF(AND(ISNUMBER(G1039),G1039&gt;0),LOG10(G1039)*'Method'!$B$8,"")</x:f>
        <x:v>2.5078861337272795</x:v>
      </x:c>
      <x:c r="W1039" s="14" t="n">
        <x:f>IF(AND(ISNUMBER(I1039),I1039&gt;0),LOG10(I1039)*'Method'!$B$9,"")</x:f>
        <x:v>2.043106421315096</x:v>
      </x:c>
      <x:c r="X1039" s="10" t="str">
        <x:f>IF(ISNUMBER(J1039),SUM(G1039,I1039),"")</x:f>
      </x:c>
      <x:c r="Y1039" s="10" t="str">
        <x:f>IF(ISNUMBER(K1039),COUNTIFS($K$7:$K$1929,"&gt;"&amp;K1039)+1,"")</x:f>
      </x:c>
      <x:c r="Z1039" s="9" t="str"/>
      <x:c r="AA1039" s="15" t="n">
        <x:v>46108</x:v>
      </x:c>
      <x:c r="AB1039" s="9" t="str">
        <x:v>Unknown</x:v>
      </x:c>
    </x:row>
    <x:row r="1040" ht="50" customHeight="1">
      <x:c r="A1040" s="10" t="n">
        <x:f>IF(ISNUMBER(F1040),RANK(F1040,$F$7:$F$1929,0),"")</x:f>
        <x:v>899</x:v>
      </x:c>
      <x:c r="B1040" s="9" t="str">
        <x:v>Al Haramain</x:v>
      </x:c>
      <x:c r="C1040" s="9" t="str">
        <x:v>Haramain Amber Oud Dubai Night</x:v>
      </x:c>
      <x:c r="D1040" s="9" t="str">
        <x:v>Parfum</x:v>
      </x:c>
      <x:c r="E1040" s="11" t="n">
        <x:v>2024</x:v>
      </x:c>
      <x:c r="F1040" s="13" t="n">
        <x:v>7.8</x:v>
      </x:c>
      <x:c r="G1040" s="10" t="n">
        <x:v>121</x:v>
      </x:c>
      <x:c r="H1040" s="12" t="n">
        <x:v>4.4</x:v>
      </x:c>
      <x:c r="I1040" s="10" t="n">
        <x:v>706</x:v>
      </x:c>
      <x:c r="J1040" s="12" t="str">
        <x:f>IF(AND(M1040="URL identity aligns",ISNUMBER(F1040),ISNUMBER(H1040),G1040&gt;0,I1040&gt;0,SUM(V1040:W1040)&gt;0),(F1040*V1040+((H1040-1)/4*10)*W1040)/SUM(V1040:W1040),"")</x:f>
      </x:c>
      <x:c r="K1040" s="12" t="str">
        <x:f>IF(ISNUMBER(J1040),(X1040*J1040+'Method'!$B$10*'Method'!$B$11)/(X1040+'Method'!$B$10),"")</x:f>
      </x:c>
      <x:c r="L1040" s="10" t="str">
        <x:f>IF(ISNUMBER(J1040),COUNTIFS($J$7:$J$1929,"&gt;"&amp;J1040)+1,"")</x:f>
      </x:c>
      <x:c r="M1040" s="9" t="str">
        <x:v>Review required</x:v>
      </x:c>
      <x:c r="N1040" s="9" t="str">
        <x:v>Brand differs between product URLs; Product, variant, gender or year terms differ between URLs; Concentration not explicit on both saved identities</x:v>
      </x:c>
      <x:c r="O1040" s="9" t="str">
        <x:v>https://www.parfumo.com/Perfumes/Al_Haramain/haramain-amber-oud-dubai-night</x:v>
      </x:c>
      <x:c r="P1040" s="9" t="str">
        <x:v>https://www.fragrantica.com/perfume/Al-Haramain-Perfumes/Amber-Oud-Dubai-Night-96481.html</x:v>
      </x:c>
      <x:c r="Q1040" s="9" t="str">
        <x:v>https://media.parfumo.com/perfumes/3d/3d7697-amber-oud-dubai-night-al-haramain_1200.jpg?width=720&amp;aspect_ratio=1:1</x:v>
      </x:c>
      <x:c r="R1040" s="9" t="str">
        <x:v>https://fimgs.net/mdimg/perfume-thumbs/375x500.96481.jpg</x:v>
      </x:c>
      <x:c r="S1040" s="9" t="str">
        <x:v>Haramain Amber Oud Dubai Night</x:v>
      </x:c>
      <x:c r="T1040" s="11" t="str">
        <x:v>2024</x:v>
      </x:c>
      <x:c r="U1040" s="10" t="n">
        <x:v>385</x:v>
      </x:c>
      <x:c r="V1040" s="14" t="n">
        <x:f>IF(AND(ISNUMBER(G1040),G1040&gt;0),LOG10(G1040)*'Method'!$B$8,"")</x:f>
        <x:v>2.4993424443797396</x:v>
      </x:c>
      <x:c r="W1040" s="14" t="n">
        <x:f>IF(AND(ISNUMBER(I1040),I1040&gt;0),LOG10(I1040)*'Method'!$B$9,"")</x:f>
        <x:v>2.2790437608414402</x:v>
      </x:c>
      <x:c r="X1040" s="10" t="str">
        <x:f>IF(ISNUMBER(J1040),SUM(G1040,I1040),"")</x:f>
      </x:c>
      <x:c r="Y1040" s="10" t="str">
        <x:f>IF(ISNUMBER(K1040),COUNTIFS($K$7:$K$1929,"&gt;"&amp;K1040)+1,"")</x:f>
      </x:c>
      <x:c r="Z1040" s="9" t="str"/>
      <x:c r="AA1040" s="15" t="n">
        <x:v>46108</x:v>
      </x:c>
      <x:c r="AB1040" s="9" t="str">
        <x:v>Unknown</x:v>
      </x:c>
    </x:row>
    <x:row r="1041" ht="50" customHeight="1">
      <x:c r="A1041" s="10" t="n">
        <x:f>IF(ISNUMBER(F1041),RANK(F1041,$F$7:$F$1929,0),"")</x:f>
        <x:v>899</x:v>
      </x:c>
      <x:c r="B1041" s="9" t="str">
        <x:v>Calvin Klein</x:v>
      </x:c>
      <x:c r="C1041" s="9" t="str">
        <x:v>CK One Reflections</x:v>
      </x:c>
      <x:c r="D1041" s="9" t="str">
        <x:v>Not recorded</x:v>
      </x:c>
      <x:c r="E1041" s="11" t="n">
        <x:v>2023</x:v>
      </x:c>
      <x:c r="F1041" s="13" t="n">
        <x:v>7.8</x:v>
      </x:c>
      <x:c r="G1041" s="10" t="n">
        <x:v>119</x:v>
      </x:c>
      <x:c r="H1041" s="12" t="n">
        <x:v>4.08</x:v>
      </x:c>
      <x:c r="I1041" s="10" t="n">
        <x:v>558</x:v>
      </x:c>
      <x:c r="J1041" s="12" t="str">
        <x:f>IF(AND(M1041="URL identity aligns",ISNUMBER(F1041),ISNUMBER(H1041),G1041&gt;0,I1041&gt;0,SUM(V1041:W1041)&gt;0),(F1041*V1041+((H1041-1)/4*10)*W1041)/SUM(V1041:W1041),"")</x:f>
      </x:c>
      <x:c r="K1041" s="12" t="str">
        <x:f>IF(ISNUMBER(J1041),(X1041*J1041+'Method'!$B$10*'Method'!$B$11)/(X1041+'Method'!$B$10),"")</x:f>
      </x:c>
      <x:c r="L1041" s="10" t="str">
        <x:f>IF(ISNUMBER(J1041),COUNTIFS($J$7:$J$1929,"&gt;"&amp;J1041)+1,"")</x:f>
      </x:c>
      <x:c r="M1041" s="9" t="str">
        <x:v>Review required</x:v>
      </x:c>
      <x:c r="N1041" s="9" t="str">
        <x:v>Concentration not explicit on both saved identities</x:v>
      </x:c>
      <x:c r="O1041" s="9" t="str">
        <x:v>https://www.parfumo.com/Perfumes/Calvin_Klein/ck-one-reflections</x:v>
      </x:c>
      <x:c r="P1041" s="9" t="str">
        <x:v>https://www.fragrantica.com/perfume/Calvin-Klein/CK-One-Reflections-79608.html</x:v>
      </x:c>
      <x:c r="Q1041" s="9" t="str">
        <x:v>https://media.parfumo.com/perfumes/22/222ca7-ck-one-reflections-calvin-klein_1200.jpg?width=720&amp;aspect_ratio=1:1</x:v>
      </x:c>
      <x:c r="R1041" s="9" t="str">
        <x:v>https://fimgs.net/mdimg/perfume-thumbs/375x500.79608.jpg</x:v>
      </x:c>
      <x:c r="S1041" s="9" t="str">
        <x:v>CK One Reflections</x:v>
      </x:c>
      <x:c r="T1041" s="11" t="str">
        <x:v>2023</x:v>
      </x:c>
      <x:c r="U1041" s="10" t="n">
        <x:v>1617</x:v>
      </x:c>
      <x:c r="V1041" s="14" t="n">
        <x:f>IF(AND(ISNUMBER(G1041),G1041&gt;0),LOG10(G1041)*'Method'!$B$8,"")</x:f>
        <x:v>2.490656353671036</x:v>
      </x:c>
      <x:c r="W1041" s="14" t="n">
        <x:f>IF(AND(ISNUMBER(I1041),I1041&gt;0),LOG10(I1041)*'Method'!$B$9,"")</x:f>
        <x:v>2.1973073591500643</x:v>
      </x:c>
      <x:c r="X1041" s="10" t="str">
        <x:f>IF(ISNUMBER(J1041),SUM(G1041,I1041),"")</x:f>
      </x:c>
      <x:c r="Y1041" s="10" t="str">
        <x:f>IF(ISNUMBER(K1041),COUNTIFS($K$7:$K$1929,"&gt;"&amp;K1041)+1,"")</x:f>
      </x:c>
      <x:c r="Z1041" s="9" t="str"/>
      <x:c r="AA1041" s="15" t="n">
        <x:v>46108</x:v>
      </x:c>
      <x:c r="AB1041" s="9" t="str">
        <x:v>Unknown</x:v>
      </x:c>
    </x:row>
    <x:row r="1042" ht="50" customHeight="1">
      <x:c r="A1042" s="10" t="n">
        <x:f>IF(ISNUMBER(F1042),RANK(F1042,$F$7:$F$1929,0),"")</x:f>
        <x:v>899</x:v>
      </x:c>
      <x:c r="B1042" s="9" t="str">
        <x:v>Diptyque</x:v>
      </x:c>
      <x:c r="C1042" s="9" t="str">
        <x:v>Orphéon</x:v>
      </x:c>
      <x:c r="D1042" s="9" t="str">
        <x:v>Eau de Toilette</x:v>
      </x:c>
      <x:c r="E1042" s="11" t="n">
        <x:v>2026</x:v>
      </x:c>
      <x:c r="F1042" s="13" t="n">
        <x:v>7.8</x:v>
      </x:c>
      <x:c r="G1042" s="10" t="n">
        <x:v>117</x:v>
      </x:c>
      <x:c r="H1042" s="12" t="n">
        <x:v>4.01</x:v>
      </x:c>
      <x:c r="I1042" s="10" t="n">
        <x:v>232</x:v>
      </x:c>
      <x:c r="J1042" s="12" t="str">
        <x:f>IF(AND(M1042="URL identity aligns",ISNUMBER(F1042),ISNUMBER(H1042),G1042&gt;0,I1042&gt;0,SUM(V1042:W1042)&gt;0),(F1042*V1042+((H1042-1)/4*10)*W1042)/SUM(V1042:W1042),"")</x:f>
      </x:c>
      <x:c r="K1042" s="12" t="str">
        <x:f>IF(ISNUMBER(J1042),(X1042*J1042+'Method'!$B$10*'Method'!$B$11)/(X1042+'Method'!$B$10),"")</x:f>
      </x:c>
      <x:c r="L1042" s="10" t="str">
        <x:f>IF(ISNUMBER(J1042),COUNTIFS($J$7:$J$1929,"&gt;"&amp;J1042)+1,"")</x:f>
      </x:c>
      <x:c r="M1042" s="9" t="str">
        <x:v>Review required</x:v>
      </x:c>
      <x:c r="N1042" s="9" t="str">
        <x:v>Concentration not explicit on both saved identities</x:v>
      </x:c>
      <x:c r="O1042" s="9" t="str">
        <x:v>https://www.parfumo.com/Perfumes/Diptyque/orpheon-eau-de-toilette</x:v>
      </x:c>
      <x:c r="P1042" s="9" t="str">
        <x:v>https://www.fragrantica.com/perfume/Diptyque/Orpheon-125429.html</x:v>
      </x:c>
      <x:c r="Q1042" s="9" t="str">
        <x:v>https://media.parfumo.com/perfumes/17/170475_orpheon-eau-de-toilette-diptyque_1200.jpg?width=720&amp;aspect_ratio=1:1</x:v>
      </x:c>
      <x:c r="R1042" s="9" t="str">
        <x:v>https://fimgs.net/mdimg/perfume-thumbs/375x500.125429.jpg</x:v>
      </x:c>
      <x:c r="S1042" s="9" t="str">
        <x:v>Orphéon</x:v>
      </x:c>
      <x:c r="T1042" s="11" t="str">
        <x:v>2026</x:v>
      </x:c>
      <x:c r="U1042" s="10" t="n">
        <x:v>1456</x:v>
      </x:c>
      <x:c r="V1042" s="14" t="n">
        <x:f>IF(AND(ISNUMBER(G1042),G1042&gt;0),LOG10(G1042)*'Method'!$B$8,"")</x:f>
        <x:v>2.4818230340953917</x:v>
      </x:c>
      <x:c r="W1042" s="14" t="n">
        <x:f>IF(AND(ISNUMBER(I1042),I1042&gt;0),LOG10(I1042)*'Method'!$B$9,"")</x:f>
        <x:v>1.89239038791272</x:v>
      </x:c>
      <x:c r="X1042" s="10" t="str">
        <x:f>IF(ISNUMBER(J1042),SUM(G1042,I1042),"")</x:f>
      </x:c>
      <x:c r="Y1042" s="10" t="str">
        <x:f>IF(ISNUMBER(K1042),COUNTIFS($K$7:$K$1929,"&gt;"&amp;K1042)+1,"")</x:f>
      </x:c>
      <x:c r="Z1042" s="9" t="str"/>
      <x:c r="AA1042" s="15" t="n">
        <x:v>46108</x:v>
      </x:c>
      <x:c r="AB1042" s="9" t="str">
        <x:v>Unknown</x:v>
      </x:c>
    </x:row>
    <x:row r="1043" ht="50" customHeight="1">
      <x:c r="A1043" s="10" t="n">
        <x:f>IF(ISNUMBER(F1043),RANK(F1043,$F$7:$F$1929,0),"")</x:f>
        <x:v>899</x:v>
      </x:c>
      <x:c r="B1043" s="9" t="str">
        <x:v>Lattafa</x:v>
      </x:c>
      <x:c r="C1043" s="9" t="str">
        <x:v>Qaed Al Fursan Untamed قائد الفرسان</x:v>
      </x:c>
      <x:c r="D1043" s="9" t="str">
        <x:v>Parfum</x:v>
      </x:c>
      <x:c r="E1043" s="11" t="n">
        <x:v>2025</x:v>
      </x:c>
      <x:c r="F1043" s="13" t="n">
        <x:v>7.8</x:v>
      </x:c>
      <x:c r="G1043" s="10" t="n">
        <x:v>113</x:v>
      </x:c>
      <x:c r="H1043" s="12" t="n">
        <x:v>4.31</x:v>
      </x:c>
      <x:c r="I1043" s="10" t="n">
        <x:v>647</x:v>
      </x:c>
      <x:c r="J1043" s="12" t="str">
        <x:f>IF(AND(M1043="URL identity aligns",ISNUMBER(F1043),ISNUMBER(H1043),G1043&gt;0,I1043&gt;0,SUM(V1043:W1043)&gt;0),(F1043*V1043+((H1043-1)/4*10)*W1043)/SUM(V1043:W1043),"")</x:f>
      </x:c>
      <x:c r="K1043" s="12" t="str">
        <x:f>IF(ISNUMBER(J1043),(X1043*J1043+'Method'!$B$10*'Method'!$B$11)/(X1043+'Method'!$B$10),"")</x:f>
      </x:c>
      <x:c r="L1043" s="10" t="str">
        <x:f>IF(ISNUMBER(J1043),COUNTIFS($J$7:$J$1929,"&gt;"&amp;J1043)+1,"")</x:f>
      </x:c>
      <x:c r="M1043" s="9" t="str">
        <x:v>Review required</x:v>
      </x:c>
      <x:c r="N1043" s="9" t="str">
        <x:v>Brand differs between product URLs; Concentration not explicit on both saved identities</x:v>
      </x:c>
      <x:c r="O1043" s="9" t="str">
        <x:v>https://www.parfumo.com/Perfumes/Lattafa/qaed-al-fursan-untamed</x:v>
      </x:c>
      <x:c r="P1043" s="9" t="str">
        <x:v>https://www.fragrantica.com/perfume/Lattafa-Perfumes/Qaed-Al-Fursan-Untamed-105383.html</x:v>
      </x:c>
      <x:c r="Q1043" s="9" t="str">
        <x:v>https://media.parfumo.com/perfumes/54/5451e0_qaed-al-fursan-untamed-lattafa_1200.jpg?width=480&amp;aspect_ratio=1:1</x:v>
      </x:c>
      <x:c r="R1043" s="9" t="str">
        <x:v>https://fimgs.net/mdimg/perfume-thumbs/375x500.105383.jpg</x:v>
      </x:c>
      <x:c r="S1043" s="9" t="str">
        <x:v>Qaed Al Fursan Untamed قائد الفرسان</x:v>
      </x:c>
      <x:c r="T1043" s="11" t="str">
        <x:v>2025</x:v>
      </x:c>
      <x:c r="U1043" s="10" t="n">
        <x:v>387</x:v>
      </x:c>
      <x:c r="V1043" s="14" t="n">
        <x:f>IF(AND(ISNUMBER(G1043),G1043&gt;0),LOG10(G1043)*'Method'!$B$8,"")</x:f>
        <x:v>2.463694132180104</x:v>
      </x:c>
      <x:c r="W1043" s="14" t="n">
        <x:f>IF(AND(ISNUMBER(I1043),I1043&gt;0),LOG10(I1043)*'Method'!$B$9,"")</x:f>
        <x:v>2.24872342453496</x:v>
      </x:c>
      <x:c r="X1043" s="10" t="str">
        <x:f>IF(ISNUMBER(J1043),SUM(G1043,I1043),"")</x:f>
      </x:c>
      <x:c r="Y1043" s="10" t="str">
        <x:f>IF(ISNUMBER(K1043),COUNTIFS($K$7:$K$1929,"&gt;"&amp;K1043)+1,"")</x:f>
      </x:c>
      <x:c r="Z1043" s="9" t="str"/>
      <x:c r="AA1043" s="15" t="n">
        <x:v>46108</x:v>
      </x:c>
      <x:c r="AB1043" s="9" t="str">
        <x:v>Unknown</x:v>
      </x:c>
    </x:row>
    <x:row r="1044" ht="50" customHeight="1">
      <x:c r="A1044" s="10" t="n">
        <x:f>IF(ISNUMBER(F1044),RANK(F1044,$F$7:$F$1929,0),"")</x:f>
        <x:v>899</x:v>
      </x:c>
      <x:c r="B1044" s="9" t="str">
        <x:v>Acqua di Parma</x:v>
      </x:c>
      <x:c r="C1044" s="9" t="str">
        <x:v>Fico di Amalfi La Riserva</x:v>
      </x:c>
      <x:c r="D1044" s="9" t="str">
        <x:v>Not recorded</x:v>
      </x:c>
      <x:c r="E1044" s="11" t="n">
        <x:v>2025</x:v>
      </x:c>
      <x:c r="F1044" s="13" t="n">
        <x:v>7.8</x:v>
      </x:c>
      <x:c r="G1044" s="10" t="n">
        <x:v>112</x:v>
      </x:c>
      <x:c r="H1044" s="12" t="n">
        <x:v>4.29</x:v>
      </x:c>
      <x:c r="I1044" s="10" t="n">
        <x:v>363</x:v>
      </x:c>
      <x:c r="J1044" s="12" t="str">
        <x:f>IF(AND(M1044="URL identity aligns",ISNUMBER(F1044),ISNUMBER(H1044),G1044&gt;0,I1044&gt;0,SUM(V1044:W1044)&gt;0),(F1044*V1044+((H1044-1)/4*10)*W1044)/SUM(V1044:W1044),"")</x:f>
      </x:c>
      <x:c r="K1044" s="12" t="str">
        <x:f>IF(ISNUMBER(J1044),(X1044*J1044+'Method'!$B$10*'Method'!$B$11)/(X1044+'Method'!$B$10),"")</x:f>
      </x:c>
      <x:c r="L1044" s="10" t="str">
        <x:f>IF(ISNUMBER(J1044),COUNTIFS($J$7:$J$1929,"&gt;"&amp;J1044)+1,"")</x:f>
      </x:c>
      <x:c r="M1044" s="9" t="str">
        <x:v>Review required</x:v>
      </x:c>
      <x:c r="N1044" s="9" t="str">
        <x:v>Concentration not explicit on both saved identities</x:v>
      </x:c>
      <x:c r="O1044" s="9" t="str">
        <x:v>https://www.parfumo.com/Perfumes/Acqua_di_Parma/fico-di-amalfi-la-riserva</x:v>
      </x:c>
      <x:c r="P1044" s="9" t="str">
        <x:v>https://www.fragrantica.com/perfume/Acqua-di-Parma/Fico-di-Amalfi-La-Riserva-107110.html</x:v>
      </x:c>
      <x:c r="Q1044" s="9" t="str">
        <x:v>https://media.parfumo.com/perfumes/79/79e893_fico-di-amalfi-la-riserva-acqua-di-parma_1200.jpg?width=720&amp;aspect_ratio=1:1</x:v>
      </x:c>
      <x:c r="R1044" s="9" t="str">
        <x:v>https://fimgs.net/mdimg/perfume-thumbs/375x500.107110.jpg</x:v>
      </x:c>
      <x:c r="S1044" s="9" t="str">
        <x:v>Fico di Amalfi La Riserva</x:v>
      </x:c>
      <x:c r="T1044" s="11" t="str">
        <x:v>2025</x:v>
      </x:c>
      <x:c r="U1044" s="10" t="n">
        <x:v>1466</x:v>
      </x:c>
      <x:c r="V1044" s="14" t="n">
        <x:f>IF(AND(ISNUMBER(G1044),G1044&gt;0),LOG10(G1044)*'Method'!$B$8,"")</x:f>
        <x:v>2.4590616272042163</x:v>
      </x:c>
      <x:c r="W1044" s="14" t="n">
        <x:f>IF(AND(ISNUMBER(I1044),I1044&gt;0),LOG10(I1044)*'Method'!$B$9,"")</x:f>
        <x:v>2.047925300028888</x:v>
      </x:c>
      <x:c r="X1044" s="10" t="str">
        <x:f>IF(ISNUMBER(J1044),SUM(G1044,I1044),"")</x:f>
      </x:c>
      <x:c r="Y1044" s="10" t="str">
        <x:f>IF(ISNUMBER(K1044),COUNTIFS($K$7:$K$1929,"&gt;"&amp;K1044)+1,"")</x:f>
      </x:c>
      <x:c r="Z1044" s="9" t="str"/>
      <x:c r="AA1044" s="15" t="n">
        <x:v>46108</x:v>
      </x:c>
      <x:c r="AB1044" s="9" t="str">
        <x:v>Unknown</x:v>
      </x:c>
    </x:row>
    <x:row r="1045" ht="50" customHeight="1">
      <x:c r="A1045" s="10" t="n">
        <x:f>IF(ISNUMBER(F1045),RANK(F1045,$F$7:$F$1929,0),"")</x:f>
        <x:v>899</x:v>
      </x:c>
      <x:c r="B1045" s="9" t="str">
        <x:v>French Avenue</x:v>
      </x:c>
      <x:c r="C1045" s="9" t="str">
        <x:v>Black Friday</x:v>
      </x:c>
      <x:c r="D1045" s="9" t="str">
        <x:v>Not recorded</x:v>
      </x:c>
      <x:c r="E1045" s="11" t="n">
        <x:v>2025</x:v>
      </x:c>
      <x:c r="F1045" s="13" t="n">
        <x:v>7.8</x:v>
      </x:c>
      <x:c r="G1045" s="10" t="n">
        <x:v>111</x:v>
      </x:c>
      <x:c r="H1045" s="12" t="n">
        <x:v>4.07</x:v>
      </x:c>
      <x:c r="I1045" s="10" t="n">
        <x:v>426</x:v>
      </x:c>
      <x:c r="J1045" s="12" t="str">
        <x:f>IF(AND(M1045="URL identity aligns",ISNUMBER(F1045),ISNUMBER(H1045),G1045&gt;0,I1045&gt;0,SUM(V1045:W1045)&gt;0),(F1045*V1045+((H1045-1)/4*10)*W1045)/SUM(V1045:W1045),"")</x:f>
      </x:c>
      <x:c r="K1045" s="12" t="str">
        <x:f>IF(ISNUMBER(J1045),(X1045*J1045+'Method'!$B$10*'Method'!$B$11)/(X1045+'Method'!$B$10),"")</x:f>
      </x:c>
      <x:c r="L1045" s="10" t="str">
        <x:f>IF(ISNUMBER(J1045),COUNTIFS($J$7:$J$1929,"&gt;"&amp;J1045)+1,"")</x:f>
      </x:c>
      <x:c r="M1045" s="9" t="str">
        <x:v>Review required</x:v>
      </x:c>
      <x:c r="N1045" s="9" t="str">
        <x:v>Product, variant, gender or year terms differ between URLs; Concentration not explicit on both saved identities</x:v>
      </x:c>
      <x:c r="O1045" s="9" t="str">
        <x:v>https://www.parfumo.com/Perfumes/french-avenue/black-friday</x:v>
      </x:c>
      <x:c r="P1045" s="9" t="str">
        <x:v>https://www.fragrantica.com/perfume/French-Avenue/Vulcan-Black-Friday-119220.html</x:v>
      </x:c>
      <x:c r="Q1045" s="9" t="str">
        <x:v>https://media.parfumo.com/perfumes/ad/ad9212_black-friday-french-avenue_1200.jpg?width=720&amp;aspect_ratio=1:1</x:v>
      </x:c>
      <x:c r="R1045" s="9" t="str">
        <x:v>https://fimgs.net/mdimg/perfume-thumbs/375x500.119220.jpg</x:v>
      </x:c>
      <x:c r="S1045" s="9" t="str">
        <x:v>Black Friday</x:v>
      </x:c>
      <x:c r="T1045" s="11" t="str">
        <x:v>2025</x:v>
      </x:c>
      <x:c r="U1045" s="10" t="n">
        <x:v>399</x:v>
      </x:c>
      <x:c r="V1045" s="14" t="n">
        <x:f>IF(AND(ISNUMBER(G1045),G1045&gt;0),LOG10(G1045)*'Method'!$B$8,"")</x:f>
        <x:v>2.4543875745439916</x:v>
      </x:c>
      <x:c r="W1045" s="14" t="n">
        <x:f>IF(AND(ISNUMBER(I1045),I1045&gt;0),LOG10(I1045)*'Method'!$B$9,"")</x:f>
        <x:v>2.1035276792821764</x:v>
      </x:c>
      <x:c r="X1045" s="10" t="str">
        <x:f>IF(ISNUMBER(J1045),SUM(G1045,I1045),"")</x:f>
      </x:c>
      <x:c r="Y1045" s="10" t="str">
        <x:f>IF(ISNUMBER(K1045),COUNTIFS($K$7:$K$1929,"&gt;"&amp;K1045)+1,"")</x:f>
      </x:c>
      <x:c r="Z1045" s="9" t="str"/>
      <x:c r="AA1045" s="15" t="n">
        <x:v>46108</x:v>
      </x:c>
      <x:c r="AB1045" s="9" t="str">
        <x:v>Unknown</x:v>
      </x:c>
    </x:row>
    <x:row r="1046" ht="50" customHeight="1">
      <x:c r="A1046" s="10" t="n">
        <x:f>IF(ISNUMBER(F1046),RANK(F1046,$F$7:$F$1929,0),"")</x:f>
        <x:v>899</x:v>
      </x:c>
      <x:c r="B1046" s="9" t="str">
        <x:v>Dries Van Noten</x:v>
      </x:c>
      <x:c r="C1046" s="9" t="str">
        <x:v>Havana Gold</x:v>
      </x:c>
      <x:c r="D1046" s="9" t="str">
        <x:v>Not recorded</x:v>
      </x:c>
      <x:c r="E1046" s="11" t="n">
        <x:v>2025</x:v>
      </x:c>
      <x:c r="F1046" s="13" t="n">
        <x:v>7.8</x:v>
      </x:c>
      <x:c r="G1046" s="10" t="n">
        <x:v>106</x:v>
      </x:c>
      <x:c r="H1046" s="12" t="n">
        <x:v>4.06</x:v>
      </x:c>
      <x:c r="I1046" s="10" t="n">
        <x:v>262</x:v>
      </x:c>
      <x:c r="J1046" s="12" t="str">
        <x:f>IF(AND(M1046="URL identity aligns",ISNUMBER(F1046),ISNUMBER(H1046),G1046&gt;0,I1046&gt;0,SUM(V1046:W1046)&gt;0),(F1046*V1046+((H1046-1)/4*10)*W1046)/SUM(V1046:W1046),"")</x:f>
      </x:c>
      <x:c r="K1046" s="12" t="str">
        <x:f>IF(ISNUMBER(J1046),(X1046*J1046+'Method'!$B$10*'Method'!$B$11)/(X1046+'Method'!$B$10),"")</x:f>
      </x:c>
      <x:c r="L1046" s="10" t="str">
        <x:f>IF(ISNUMBER(J1046),COUNTIFS($J$7:$J$1929,"&gt;"&amp;J1046)+1,"")</x:f>
      </x:c>
      <x:c r="M1046" s="9" t="str">
        <x:v>Review required</x:v>
      </x:c>
      <x:c r="N1046" s="9" t="str">
        <x:v>Concentration not explicit on both saved identities</x:v>
      </x:c>
      <x:c r="O1046" s="9" t="str">
        <x:v>https://www.parfumo.com/Perfumes/dries-van-noten/havana-gold</x:v>
      </x:c>
      <x:c r="P1046" s="9" t="str">
        <x:v>https://www.fragrantica.com/perfume/Dries-Van-Noten/Havana-Gold-111203.html</x:v>
      </x:c>
      <x:c r="Q1046" s="9" t="str">
        <x:v>https://media.parfumo.com/perfumes/ae/ae1782_havana-gold-dries-van-noten_1200.jpg?width=720&amp;aspect_ratio=1:1</x:v>
      </x:c>
      <x:c r="R1046" s="9" t="str">
        <x:v>https://fimgs.net/mdimg/perfume-thumbs/375x500.111203.jpg</x:v>
      </x:c>
      <x:c r="S1046" s="9" t="str">
        <x:v>Havana Gold</x:v>
      </x:c>
      <x:c r="T1046" s="11" t="str">
        <x:v>2025</x:v>
      </x:c>
      <x:c r="U1046" s="10" t="n">
        <x:v>444</x:v>
      </x:c>
      <x:c r="V1046" s="14" t="n">
        <x:f>IF(AND(ISNUMBER(G1046),G1046&gt;0),LOG10(G1046)*'Method'!$B$8,"")</x:f>
        <x:v>2.430367038317724</x:v>
      </x:c>
      <x:c r="W1046" s="14" t="n">
        <x:f>IF(AND(ISNUMBER(I1046),I1046&gt;0),LOG10(I1046)*'Method'!$B$9,"")</x:f>
        <x:v>1.9346410330558002</x:v>
      </x:c>
      <x:c r="X1046" s="10" t="str">
        <x:f>IF(ISNUMBER(J1046),SUM(G1046,I1046),"")</x:f>
      </x:c>
      <x:c r="Y1046" s="10" t="str">
        <x:f>IF(ISNUMBER(K1046),COUNTIFS($K$7:$K$1929,"&gt;"&amp;K1046)+1,"")</x:f>
      </x:c>
      <x:c r="Z1046" s="9" t="str"/>
      <x:c r="AA1046" s="15" t="n">
        <x:v>46108</x:v>
      </x:c>
      <x:c r="AB1046" s="9" t="str">
        <x:v>Unknown</x:v>
      </x:c>
    </x:row>
    <x:row r="1047" ht="50" customHeight="1">
      <x:c r="A1047" s="10" t="n">
        <x:f>IF(ISNUMBER(F1047),RANK(F1047,$F$7:$F$1929,0),"")</x:f>
        <x:v>899</x:v>
      </x:c>
      <x:c r="B1047" s="9" t="str">
        <x:v>Rasasi</x:v>
      </x:c>
      <x:c r="C1047" s="9" t="str">
        <x:v>Hawas Fire</x:v>
      </x:c>
      <x:c r="D1047" s="9" t="str">
        <x:v>Not recorded</x:v>
      </x:c>
      <x:c r="E1047" s="11" t="n">
        <x:v>2025</x:v>
      </x:c>
      <x:c r="F1047" s="13" t="n">
        <x:v>7.8</x:v>
      </x:c>
      <x:c r="G1047" s="10" t="n">
        <x:v>104</x:v>
      </x:c>
      <x:c r="H1047" s="12" t="n">
        <x:v>4.38</x:v>
      </x:c>
      <x:c r="I1047" s="10" t="n">
        <x:v>1332</x:v>
      </x:c>
      <x:c r="J1047" s="12" t="str">
        <x:f>IF(AND(M1047="URL identity aligns",ISNUMBER(F1047),ISNUMBER(H1047),G1047&gt;0,I1047&gt;0,SUM(V1047:W1047)&gt;0),(F1047*V1047+((H1047-1)/4*10)*W1047)/SUM(V1047:W1047),"")</x:f>
      </x:c>
      <x:c r="K1047" s="12" t="str">
        <x:f>IF(ISNUMBER(J1047),(X1047*J1047+'Method'!$B$10*'Method'!$B$11)/(X1047+'Method'!$B$10),"")</x:f>
      </x:c>
      <x:c r="L1047" s="10" t="str">
        <x:f>IF(ISNUMBER(J1047),COUNTIFS($J$7:$J$1929,"&gt;"&amp;J1047)+1,"")</x:f>
      </x:c>
      <x:c r="M1047" s="9" t="str">
        <x:v>Review required</x:v>
      </x:c>
      <x:c r="N1047" s="9" t="str">
        <x:v>Concentration not explicit on both saved identities</x:v>
      </x:c>
      <x:c r="O1047" s="9" t="str">
        <x:v>https://www.parfumo.com/Perfumes/Rasasi/hawas-fire</x:v>
      </x:c>
      <x:c r="P1047" s="9" t="str">
        <x:v>https://www.fragrantica.com/perfume/Rasasi/Hawas-Fire-101665.html</x:v>
      </x:c>
      <x:c r="Q1047" s="9" t="str">
        <x:v>https://media.parfumo.com/perfumes/9f/9f746b-hawas-fire-rasasi_1200.jpg?width=480&amp;aspect_ratio=1:1</x:v>
      </x:c>
      <x:c r="R1047" s="9" t="str">
        <x:v>https://fimgs.net/mdimg/perfume-thumbs/375x500.101665.jpg</x:v>
      </x:c>
      <x:c r="S1047" s="9" t="str">
        <x:v>Hawas Fire</x:v>
      </x:c>
      <x:c r="T1047" s="11" t="str">
        <x:v>2025</x:v>
      </x:c>
      <x:c r="U1047" s="10" t="n">
        <x:v>853</x:v>
      </x:c>
      <x:c r="V1047" s="14" t="n">
        <x:f>IF(AND(ISNUMBER(G1047),G1047&gt;0),LOG10(G1047)*'Method'!$B$8,"")</x:f>
        <x:v>2.4204400071585357</x:v>
      </x:c>
      <x:c r="W1047" s="14" t="n">
        <x:f>IF(AND(ISNUMBER(I1047),I1047&gt;0),LOG10(I1047)*'Method'!$B$9,"")</x:f>
        <x:v>2.499603379867424</x:v>
      </x:c>
      <x:c r="X1047" s="10" t="str">
        <x:f>IF(ISNUMBER(J1047),SUM(G1047,I1047),"")</x:f>
      </x:c>
      <x:c r="Y1047" s="10" t="str">
        <x:f>IF(ISNUMBER(K1047),COUNTIFS($K$7:$K$1929,"&gt;"&amp;K1047)+1,"")</x:f>
      </x:c>
      <x:c r="Z1047" s="9" t="str"/>
      <x:c r="AA1047" s="15" t="n">
        <x:v>46108</x:v>
      </x:c>
      <x:c r="AB1047" s="9" t="str">
        <x:v>Unknown</x:v>
      </x:c>
    </x:row>
    <x:row r="1048" ht="50" customHeight="1">
      <x:c r="A1048" s="10" t="n">
        <x:f>IF(ISNUMBER(F1048),RANK(F1048,$F$7:$F$1929,0),"")</x:f>
        <x:v>899</x:v>
      </x:c>
      <x:c r="B1048" s="9" t="str">
        <x:v>Ralph Lauren</x:v>
      </x:c>
      <x:c r="C1048" s="9" t="str">
        <x:v>Polo Red Parfum</x:v>
      </x:c>
      <x:c r="D1048" s="9" t="str">
        <x:v>Parfum</x:v>
      </x:c>
      <x:c r="E1048" s="11" t="n">
        <x:v>2023</x:v>
      </x:c>
      <x:c r="F1048" s="13" t="n">
        <x:v>7.8</x:v>
      </x:c>
      <x:c r="G1048" s="10" t="n">
        <x:v>104</x:v>
      </x:c>
      <x:c r="H1048" s="12" t="n">
        <x:v>4.2</x:v>
      </x:c>
      <x:c r="I1048" s="10" t="n">
        <x:v>860</x:v>
      </x:c>
      <x:c r="J1048" s="12" t="n">
        <x:f>IF(AND(M1048="URL identity aligns",ISNUMBER(F1048),ISNUMBER(H1048),G1048&gt;0,I1048&gt;0,SUM(V1048:W1048)&gt;0),(F1048*V1048+((H1048-1)/4*10)*W1048)/SUM(V1048:W1048),"")</x:f>
        <x:v>7.898472301721826</x:v>
      </x:c>
      <x:c r="K1048" s="12" t="n">
        <x:f>IF(ISNUMBER(J1048),(X1048*J1048+'Method'!$B$10*'Method'!$B$11)/(X1048+'Method'!$B$10),"")</x:f>
        <x:v>7.901746943217753</x:v>
      </x:c>
      <x:c r="L1048" s="10" t="n">
        <x:f>IF(ISNUMBER(J1048),COUNTIFS($J$7:$J$1929,"&gt;"&amp;J1048)+1,"")</x:f>
        <x:v>90</x:v>
      </x:c>
      <x:c r="M1048" s="9" t="str">
        <x:v>URL identity aligns</x:v>
      </x:c>
      <x:c r="N1048" s="9" t="str">
        <x:v>Brand, name tokens and concentration agree in saved URLs</x:v>
      </x:c>
      <x:c r="O1048" s="9" t="str">
        <x:v>https://www.parfumo.com/Perfumes/Ralph_Lauren/polo-red-parfum</x:v>
      </x:c>
      <x:c r="P1048" s="9" t="str">
        <x:v>https://www.fragrantica.com/perfume/Ralph-Lauren/Polo-Red-Parfum-79161.html</x:v>
      </x:c>
      <x:c r="Q1048" s="9" t="str">
        <x:v>https://media.parfumo.com/perfumes/e8/e84383-polo-red-parfum-ralph-lauren_1200.jpg?width=720&amp;aspect_ratio=1:1</x:v>
      </x:c>
      <x:c r="R1048" s="9" t="str">
        <x:v>https://fimgs.net/mdimg/perfume-thumbs/375x500.79161.jpg</x:v>
      </x:c>
      <x:c r="S1048" s="9" t="str">
        <x:v>Polo Red Parfum</x:v>
      </x:c>
      <x:c r="T1048" s="11" t="str">
        <x:v>2023</x:v>
      </x:c>
      <x:c r="U1048" s="10" t="n">
        <x:v>559</x:v>
      </x:c>
      <x:c r="V1048" s="14" t="n">
        <x:f>IF(AND(ISNUMBER(G1048),G1048&gt;0),LOG10(G1048)*'Method'!$B$8,"")</x:f>
        <x:v>2.4204400071585357</x:v>
      </x:c>
      <x:c r="W1048" s="14" t="n">
        <x:f>IF(AND(ISNUMBER(I1048),I1048&gt;0),LOG10(I1048)*'Method'!$B$9,"")</x:f>
        <x:v>2.347598760994856</x:v>
      </x:c>
      <x:c r="X1048" s="10" t="n">
        <x:f>IF(ISNUMBER(J1048),SUM(G1048,I1048),"")</x:f>
        <x:v>964</x:v>
      </x:c>
      <x:c r="Y1048" s="10" t="n">
        <x:f>IF(ISNUMBER(K1048),COUNTIFS($K$7:$K$1929,"&gt;"&amp;K1048)+1,"")</x:f>
        <x:v>88</x:v>
      </x:c>
      <x:c r="Z1048" s="9" t="str"/>
      <x:c r="AA1048" s="15" t="n">
        <x:v>46108</x:v>
      </x:c>
      <x:c r="AB1048" s="9" t="str">
        <x:v>Unknown</x:v>
      </x:c>
    </x:row>
    <x:row r="1049" ht="50" customHeight="1">
      <x:c r="A1049" s="10" t="n">
        <x:f>IF(ISNUMBER(F1049),RANK(F1049,$F$7:$F$1929,0),"")</x:f>
        <x:v>899</x:v>
      </x:c>
      <x:c r="B1049" s="9" t="str">
        <x:v>Guerlain</x:v>
      </x:c>
      <x:c r="C1049" s="9" t="str">
        <x:v>Habit Rouge Spirit</x:v>
      </x:c>
      <x:c r="D1049" s="9" t="str">
        <x:v>Not recorded</x:v>
      </x:c>
      <x:c r="E1049" s="11" t="n">
        <x:v>2025</x:v>
      </x:c>
      <x:c r="F1049" s="13" t="n">
        <x:v>7.8</x:v>
      </x:c>
      <x:c r="G1049" s="10" t="n">
        <x:v>103</x:v>
      </x:c>
      <x:c r="H1049" s="12" t="n">
        <x:v>4.35</x:v>
      </x:c>
      <x:c r="I1049" s="10" t="n">
        <x:v>351</x:v>
      </x:c>
      <x:c r="J1049" s="12" t="str">
        <x:f>IF(AND(M1049="URL identity aligns",ISNUMBER(F1049),ISNUMBER(H1049),G1049&gt;0,I1049&gt;0,SUM(V1049:W1049)&gt;0),(F1049*V1049+((H1049-1)/4*10)*W1049)/SUM(V1049:W1049),"")</x:f>
      </x:c>
      <x:c r="K1049" s="12" t="str">
        <x:f>IF(ISNUMBER(J1049),(X1049*J1049+'Method'!$B$10*'Method'!$B$11)/(X1049+'Method'!$B$10),"")</x:f>
      </x:c>
      <x:c r="L1049" s="10" t="str">
        <x:f>IF(ISNUMBER(J1049),COUNTIFS($J$7:$J$1929,"&gt;"&amp;J1049)+1,"")</x:f>
      </x:c>
      <x:c r="M1049" s="9" t="str">
        <x:v>Review required</x:v>
      </x:c>
      <x:c r="N1049" s="9" t="str">
        <x:v>Concentration not explicit on both saved identities</x:v>
      </x:c>
      <x:c r="O1049" s="9" t="str">
        <x:v>https://www.parfumo.com/Perfumes/Guerlain/habit-rouge-spirit</x:v>
      </x:c>
      <x:c r="P1049" s="9" t="str">
        <x:v>https://www.fragrantica.com/perfume/Guerlain/Habit-Rouge-Spirit-103574.html</x:v>
      </x:c>
      <x:c r="Q1049" s="9" t="str">
        <x:v>https://media.parfumo.com/perfumes/54/547eb6_habit-rouge-spirit-guerlain_1200.jpg?width=720&amp;aspect_ratio=1:1</x:v>
      </x:c>
      <x:c r="R1049" s="9" t="str">
        <x:v>https://fimgs.net/mdimg/perfume-thumbs/375x500.103574.jpg</x:v>
      </x:c>
      <x:c r="S1049" s="9" t="str">
        <x:v>Habit Rouge Spirit</x:v>
      </x:c>
      <x:c r="T1049" s="11" t="str">
        <x:v>2025</x:v>
      </x:c>
      <x:c r="U1049" s="10" t="n">
        <x:v>1280</x:v>
      </x:c>
      <x:c r="V1049" s="14" t="n">
        <x:f>IF(AND(ISNUMBER(G1049),G1049&gt;0),LOG10(G1049)*'Method'!$B$8,"")</x:f>
        <x:v>2.4154046696462035</x:v>
      </x:c>
      <x:c r="W1049" s="14" t="n">
        <x:f>IF(AND(ISNUMBER(I1049),I1049&gt;0),LOG10(I1049)*'Method'!$B$9,"")</x:f>
        <x:v>2.036245693172656</x:v>
      </x:c>
      <x:c r="X1049" s="10" t="str">
        <x:f>IF(ISNUMBER(J1049),SUM(G1049,I1049),"")</x:f>
      </x:c>
      <x:c r="Y1049" s="10" t="str">
        <x:f>IF(ISNUMBER(K1049),COUNTIFS($K$7:$K$1929,"&gt;"&amp;K1049)+1,"")</x:f>
      </x:c>
      <x:c r="Z1049" s="9" t="str"/>
      <x:c r="AA1049" s="15" t="n">
        <x:v>46108</x:v>
      </x:c>
      <x:c r="AB1049" s="9" t="str">
        <x:v>Unknown</x:v>
      </x:c>
    </x:row>
    <x:row r="1050" ht="50" customHeight="1">
      <x:c r="A1050" s="10" t="n">
        <x:f>IF(ISNUMBER(F1050),RANK(F1050,$F$7:$F$1929,0),"")</x:f>
        <x:v>899</x:v>
      </x:c>
      <x:c r="B1050" s="9" t="str">
        <x:v>Lattafa</x:v>
      </x:c>
      <x:c r="C1050" s="9" t="str">
        <x:v>Jasoor جسور</x:v>
      </x:c>
      <x:c r="D1050" s="9" t="str">
        <x:v>Parfum</x:v>
      </x:c>
      <x:c r="E1050" s="11" t="n">
        <x:v>2023</x:v>
      </x:c>
      <x:c r="F1050" s="13" t="n">
        <x:v>7.8</x:v>
      </x:c>
      <x:c r="G1050" s="10" t="n">
        <x:v>80</x:v>
      </x:c>
      <x:c r="H1050" s="12" t="n">
        <x:v>4.4</x:v>
      </x:c>
      <x:c r="I1050" s="10" t="n">
        <x:v>1203</x:v>
      </x:c>
      <x:c r="J1050" s="12" t="str">
        <x:f>IF(AND(M1050="URL identity aligns",ISNUMBER(F1050),ISNUMBER(H1050),G1050&gt;0,I1050&gt;0,SUM(V1050:W1050)&gt;0),(F1050*V1050+((H1050-1)/4*10)*W1050)/SUM(V1050:W1050),"")</x:f>
      </x:c>
      <x:c r="K1050" s="12" t="str">
        <x:f>IF(ISNUMBER(J1050),(X1050*J1050+'Method'!$B$10*'Method'!$B$11)/(X1050+'Method'!$B$10),"")</x:f>
      </x:c>
      <x:c r="L1050" s="10" t="str">
        <x:f>IF(ISNUMBER(J1050),COUNTIFS($J$7:$J$1929,"&gt;"&amp;J1050)+1,"")</x:f>
      </x:c>
      <x:c r="M1050" s="9" t="str">
        <x:v>Review required</x:v>
      </x:c>
      <x:c r="N1050" s="9" t="str">
        <x:v>Brand differs between product URLs; Concentration not explicit on both saved identities</x:v>
      </x:c>
      <x:c r="O1050" s="9" t="str">
        <x:v>https://www.parfumo.com/Perfumes/Lattafa/jasoor</x:v>
      </x:c>
      <x:c r="P1050" s="9" t="str">
        <x:v>https://www.fragrantica.com/perfume/Lattafa-Perfumes/Jasoor-85093.html</x:v>
      </x:c>
      <x:c r="Q1050" s="9" t="str">
        <x:v>https://media.parfumo.com/perfumes/00/0052af-jasoor-lattafa_1200.jpg?width=720&amp;aspect_ratio=1:1</x:v>
      </x:c>
      <x:c r="R1050" s="9" t="str">
        <x:v>https://fimgs.net/mdimg/perfume-thumbs/375x500.85093.jpg</x:v>
      </x:c>
      <x:c r="S1050" s="9" t="str">
        <x:v>Jasoor جسور</x:v>
      </x:c>
      <x:c r="T1050" s="11" t="str">
        <x:v>2023</x:v>
      </x:c>
      <x:c r="U1050" s="10" t="n">
        <x:v>1206</x:v>
      </x:c>
      <x:c r="V1050" s="14" t="n">
        <x:f>IF(AND(ISNUMBER(G1050),G1050&gt;0),LOG10(G1050)*'Method'!$B$8,"")</x:f>
        <x:v>2.283707984390328</x:v>
      </x:c>
      <x:c r="W1050" s="14" t="n">
        <x:f>IF(AND(ISNUMBER(I1050),I1050&gt;0),LOG10(I1050)*'Method'!$B$9,"")</x:f>
        <x:v>2.464212501871872</x:v>
      </x:c>
      <x:c r="X1050" s="10" t="str">
        <x:f>IF(ISNUMBER(J1050),SUM(G1050,I1050),"")</x:f>
      </x:c>
      <x:c r="Y1050" s="10" t="str">
        <x:f>IF(ISNUMBER(K1050),COUNTIFS($K$7:$K$1929,"&gt;"&amp;K1050)+1,"")</x:f>
      </x:c>
      <x:c r="Z1050" s="9" t="str"/>
      <x:c r="AA1050" s="15" t="n">
        <x:v>46108</x:v>
      </x:c>
      <x:c r="AB1050" s="9" t="str">
        <x:v>Unknown</x:v>
      </x:c>
    </x:row>
    <x:row r="1051" ht="50" customHeight="1">
      <x:c r="A1051" s="10" t="n">
        <x:f>IF(ISNUMBER(F1051),RANK(F1051,$F$7:$F$1929,0),"")</x:f>
        <x:v>899</x:v>
      </x:c>
      <x:c r="B1051" s="9" t="str">
        <x:v>Jean Paul Gaultier</x:v>
      </x:c>
      <x:c r="C1051" s="9" t="str">
        <x:v>Le Beau Flower Edition</x:v>
      </x:c>
      <x:c r="D1051" s="9" t="str">
        <x:v>Not recorded</x:v>
      </x:c>
      <x:c r="E1051" s="11" t="n">
        <x:v>2025</x:v>
      </x:c>
      <x:c r="F1051" s="13" t="n">
        <x:v>7.8</x:v>
      </x:c>
      <x:c r="G1051" s="10" t="n">
        <x:v>75</x:v>
      </x:c>
      <x:c r="H1051" s="12" t="n">
        <x:v>4.03</x:v>
      </x:c>
      <x:c r="I1051" s="10" t="n">
        <x:v>998</x:v>
      </x:c>
      <x:c r="J1051" s="12" t="str">
        <x:f>IF(AND(M1051="URL identity aligns",ISNUMBER(F1051),ISNUMBER(H1051),G1051&gt;0,I1051&gt;0,SUM(V1051:W1051)&gt;0),(F1051*V1051+((H1051-1)/4*10)*W1051)/SUM(V1051:W1051),"")</x:f>
      </x:c>
      <x:c r="K1051" s="12" t="str">
        <x:f>IF(ISNUMBER(J1051),(X1051*J1051+'Method'!$B$10*'Method'!$B$11)/(X1051+'Method'!$B$10),"")</x:f>
      </x:c>
      <x:c r="L1051" s="10" t="str">
        <x:f>IF(ISNUMBER(J1051),COUNTIFS($J$7:$J$1929,"&gt;"&amp;J1051)+1,"")</x:f>
      </x:c>
      <x:c r="M1051" s="9" t="str">
        <x:v>Review required</x:v>
      </x:c>
      <x:c r="N1051" s="9" t="str">
        <x:v>Concentration not explicit on both saved identities</x:v>
      </x:c>
      <x:c r="O1051" s="9" t="str">
        <x:v>https://www.parfumo.com/Perfumes/Jean_Paul_Gaultier/le-beau-flower-edition</x:v>
      </x:c>
      <x:c r="P1051" s="9" t="str">
        <x:v>https://www.fragrantica.com/perfume/Jean-Paul-Gaultier/Le-Beau-Flower-Edition-101156.html</x:v>
      </x:c>
      <x:c r="Q1051" s="9" t="str">
        <x:v>https://media.parfumo.com/perfumes/31/31026c-le-beau-flower-edition-jean-paul-gaultier_1200.jpg?width=720&amp;aspect_ratio=1:1</x:v>
      </x:c>
      <x:c r="R1051" s="9" t="str">
        <x:v>https://fimgs.net/mdimg/perfume-thumbs/375x500.101156.jpg</x:v>
      </x:c>
      <x:c r="S1051" s="9" t="str">
        <x:v>Le Beau Flower Edition</x:v>
      </x:c>
      <x:c r="T1051" s="11" t="str">
        <x:v>2025</x:v>
      </x:c>
      <x:c r="U1051" s="10" t="n">
        <x:v>960</x:v>
      </x:c>
      <x:c r="V1051" s="14" t="n">
        <x:f>IF(AND(ISNUMBER(G1051),G1051&gt;0),LOG10(G1051)*'Method'!$B$8,"")</x:f>
        <x:v>2.25007351607004</x:v>
      </x:c>
      <x:c r="W1051" s="14" t="n">
        <x:f>IF(AND(ISNUMBER(I1051),I1051&gt;0),LOG10(I1051)*'Method'!$B$9,"")</x:f>
        <x:v>2.3993044330298963</x:v>
      </x:c>
      <x:c r="X1051" s="10" t="str">
        <x:f>IF(ISNUMBER(J1051),SUM(G1051,I1051),"")</x:f>
      </x:c>
      <x:c r="Y1051" s="10" t="str">
        <x:f>IF(ISNUMBER(K1051),COUNTIFS($K$7:$K$1929,"&gt;"&amp;K1051)+1,"")</x:f>
      </x:c>
      <x:c r="Z1051" s="9" t="str"/>
      <x:c r="AA1051" s="15" t="n">
        <x:v>46108</x:v>
      </x:c>
      <x:c r="AB1051" s="9" t="str">
        <x:v>Unknown</x:v>
      </x:c>
    </x:row>
    <x:row r="1052" ht="50" customHeight="1">
      <x:c r="A1052" s="10" t="n">
        <x:f>IF(ISNUMBER(F1052),RANK(F1052,$F$7:$F$1929,0),"")</x:f>
        <x:v>899</x:v>
      </x:c>
      <x:c r="B1052" s="9" t="str">
        <x:v>Byredo</x:v>
      </x:c>
      <x:c r="C1052" s="9" t="str">
        <x:v>Rose of No Man's Land</x:v>
      </x:c>
      <x:c r="D1052" s="9" t="str">
        <x:v>Absolu de Parfum</x:v>
      </x:c>
      <x:c r="E1052" s="11" t="n">
        <x:v>2025</x:v>
      </x:c>
      <x:c r="F1052" s="13" t="n">
        <x:v>7.8</x:v>
      </x:c>
      <x:c r="G1052" s="10" t="n">
        <x:v>67</x:v>
      </x:c>
      <x:c r="H1052" s="12" t="n">
        <x:v>4.28</x:v>
      </x:c>
      <x:c r="I1052" s="10" t="n">
        <x:v>234</x:v>
      </x:c>
      <x:c r="J1052" s="12" t="str">
        <x:f>IF(AND(M1052="URL identity aligns",ISNUMBER(F1052),ISNUMBER(H1052),G1052&gt;0,I1052&gt;0,SUM(V1052:W1052)&gt;0),(F1052*V1052+((H1052-1)/4*10)*W1052)/SUM(V1052:W1052),"")</x:f>
      </x:c>
      <x:c r="K1052" s="12" t="str">
        <x:f>IF(ISNUMBER(J1052),(X1052*J1052+'Method'!$B$10*'Method'!$B$11)/(X1052+'Method'!$B$10),"")</x:f>
      </x:c>
      <x:c r="L1052" s="10" t="str">
        <x:f>IF(ISNUMBER(J1052),COUNTIFS($J$7:$J$1929,"&gt;"&amp;J1052)+1,"")</x:f>
      </x:c>
      <x:c r="M1052" s="9" t="str">
        <x:v>Review required</x:v>
      </x:c>
      <x:c r="N1052" s="9" t="str">
        <x:v>Product, variant, gender or year terms differ between URLs; Concentration not explicit on both saved identities</x:v>
      </x:c>
      <x:c r="O1052" s="9" t="str">
        <x:v>https://www.parfumo.com/Perfumes/Byredo/rose-of-no-man-s-land-absolu-de-parfum</x:v>
      </x:c>
      <x:c r="P1052" s="9" t="str">
        <x:v>https://www.fragrantica.com/perfume/Byredo/Rose-of-No-Man-s-Land-Absolu-108422.html</x:v>
      </x:c>
      <x:c r="Q1052" s="9" t="str">
        <x:v>https://media.parfumo.com/perfumes/47/47536a_rose-of-no-man-s-land-absolu-de-parfum-byredo_1200.jpg?width=720&amp;aspect_ratio=1:1</x:v>
      </x:c>
      <x:c r="R1052" s="9" t="str">
        <x:v>https://fimgs.net/mdimg/perfume-thumbs/375x500.108422.jpg</x:v>
      </x:c>
      <x:c r="S1052" s="9" t="str">
        <x:v>Rose of No Man's Land</x:v>
      </x:c>
      <x:c r="T1052" s="11" t="str">
        <x:v>2025</x:v>
      </x:c>
      <x:c r="U1052" s="10" t="n">
        <x:v>1584</x:v>
      </x:c>
      <x:c r="V1052" s="14" t="n">
        <x:f>IF(AND(ISNUMBER(G1052),G1052&gt;0),LOG10(G1052)*'Method'!$B$8,"")</x:f>
        <x:v>2.191289763240996</x:v>
      </x:c>
      <x:c r="W1052" s="14" t="n">
        <x:f>IF(AND(ISNUMBER(I1052),I1052&gt;0),LOG10(I1052)*'Method'!$B$9,"")</x:f>
        <x:v>1.895372685928112</x:v>
      </x:c>
      <x:c r="X1052" s="10" t="str">
        <x:f>IF(ISNUMBER(J1052),SUM(G1052,I1052),"")</x:f>
      </x:c>
      <x:c r="Y1052" s="10" t="str">
        <x:f>IF(ISNUMBER(K1052),COUNTIFS($K$7:$K$1929,"&gt;"&amp;K1052)+1,"")</x:f>
      </x:c>
      <x:c r="Z1052" s="9" t="str"/>
      <x:c r="AA1052" s="15" t="n">
        <x:v>46108</x:v>
      </x:c>
      <x:c r="AB1052" s="9" t="str">
        <x:v>Unknown</x:v>
      </x:c>
    </x:row>
    <x:row r="1053" ht="50" customHeight="1">
      <x:c r="A1053" s="10" t="n">
        <x:f>IF(ISNUMBER(F1053),RANK(F1053,$F$7:$F$1929,0),"")</x:f>
        <x:v>899</x:v>
      </x:c>
      <x:c r="B1053" s="9" t="str">
        <x:v>French Avenue</x:v>
      </x:c>
      <x:c r="C1053" s="9" t="str">
        <x:v>Forbidden Fruit</x:v>
      </x:c>
      <x:c r="D1053" s="9" t="str">
        <x:v>Not recorded</x:v>
      </x:c>
      <x:c r="E1053" s="11" t="n">
        <x:v>2025</x:v>
      </x:c>
      <x:c r="F1053" s="13" t="n">
        <x:v>7.8</x:v>
      </x:c>
      <x:c r="G1053" s="10" t="n">
        <x:v>66</x:v>
      </x:c>
      <x:c r="H1053" s="12" t="n">
        <x:v>4.22</x:v>
      </x:c>
      <x:c r="I1053" s="10" t="n">
        <x:v>336</x:v>
      </x:c>
      <x:c r="J1053" s="12" t="str">
        <x:f>IF(AND(M1053="URL identity aligns",ISNUMBER(F1053),ISNUMBER(H1053),G1053&gt;0,I1053&gt;0,SUM(V1053:W1053)&gt;0),(F1053*V1053+((H1053-1)/4*10)*W1053)/SUM(V1053:W1053),"")</x:f>
      </x:c>
      <x:c r="K1053" s="12" t="str">
        <x:f>IF(ISNUMBER(J1053),(X1053*J1053+'Method'!$B$10*'Method'!$B$11)/(X1053+'Method'!$B$10),"")</x:f>
      </x:c>
      <x:c r="L1053" s="10" t="str">
        <x:f>IF(ISNUMBER(J1053),COUNTIFS($J$7:$J$1929,"&gt;"&amp;J1053)+1,"")</x:f>
      </x:c>
      <x:c r="M1053" s="9" t="str">
        <x:v>Review required</x:v>
      </x:c>
      <x:c r="N1053" s="9" t="str">
        <x:v>Brand differs between product URLs; Concentration not explicit on both saved identities</x:v>
      </x:c>
      <x:c r="O1053" s="9" t="str">
        <x:v>https://www.parfumo.com/Perfumes/french-avenue/forbidden-fruit</x:v>
      </x:c>
      <x:c r="P1053" s="9" t="str">
        <x:v>https://www.fragrantica.com/perfume/Aromatix-X-French-Avenue/Forbidden-Fruit-117531.html</x:v>
      </x:c>
      <x:c r="Q1053" s="9" t="str">
        <x:v>https://media.parfumo.com/perfumes/9f/9f3e45_forbidden-fruit-french-avenue_1200.jpg?width=720&amp;aspect_ratio=1:1</x:v>
      </x:c>
      <x:c r="R1053" s="9" t="str">
        <x:v>https://fimgs.net/mdimg/perfume-thumbs/375x500.117531.jpg</x:v>
      </x:c>
      <x:c r="S1053" s="9" t="str">
        <x:v>Forbidden Fruit</x:v>
      </x:c>
      <x:c r="T1053" s="11" t="str">
        <x:v>2025</x:v>
      </x:c>
      <x:c r="U1053" s="10" t="n">
        <x:v>1194</x:v>
      </x:c>
      <x:c r="V1053" s="14" t="n">
        <x:f>IF(AND(ISNUMBER(G1053),G1053&gt;0),LOG10(G1053)*'Method'!$B$8,"")</x:f>
        <x:v>2.183452722650244</x:v>
      </x:c>
      <x:c r="W1053" s="14" t="n">
        <x:f>IF(AND(ISNUMBER(I1053),I1053&gt;0),LOG10(I1053)*'Method'!$B$9,"")</x:f>
        <x:v>2.021071421911872</x:v>
      </x:c>
      <x:c r="X1053" s="10" t="str">
        <x:f>IF(ISNUMBER(J1053),SUM(G1053,I1053),"")</x:f>
      </x:c>
      <x:c r="Y1053" s="10" t="str">
        <x:f>IF(ISNUMBER(K1053),COUNTIFS($K$7:$K$1929,"&gt;"&amp;K1053)+1,"")</x:f>
      </x:c>
      <x:c r="Z1053" s="9" t="str"/>
      <x:c r="AA1053" s="15" t="n">
        <x:v>46108</x:v>
      </x:c>
      <x:c r="AB1053" s="9" t="str">
        <x:v>Unknown</x:v>
      </x:c>
    </x:row>
    <x:row r="1054" ht="50" customHeight="1">
      <x:c r="A1054" s="10" t="n">
        <x:f>IF(ISNUMBER(F1054),RANK(F1054,$F$7:$F$1929,0),"")</x:f>
        <x:v>899</x:v>
      </x:c>
      <x:c r="B1054" s="9" t="str">
        <x:v>Tom Ford</x:v>
      </x:c>
      <x:c r="C1054" s="9" t="str">
        <x:v>Amber Intrigue</x:v>
      </x:c>
      <x:c r="D1054" s="9" t="str">
        <x:v>Not recorded</x:v>
      </x:c>
      <x:c r="E1054" s="11" t="n">
        <x:v>2024</x:v>
      </x:c>
      <x:c r="F1054" s="13" t="n">
        <x:v>7.8</x:v>
      </x:c>
      <x:c r="G1054" s="10" t="n">
        <x:v>58</x:v>
      </x:c>
      <x:c r="H1054" s="12" t="n">
        <x:v>3.85</x:v>
      </x:c>
      <x:c r="I1054" s="10" t="n">
        <x:v>175</x:v>
      </x:c>
      <x:c r="J1054" s="12" t="str">
        <x:f>IF(AND(M1054="URL identity aligns",ISNUMBER(F1054),ISNUMBER(H1054),G1054&gt;0,I1054&gt;0,SUM(V1054:W1054)&gt;0),(F1054*V1054+((H1054-1)/4*10)*W1054)/SUM(V1054:W1054),"")</x:f>
      </x:c>
      <x:c r="K1054" s="12" t="str">
        <x:f>IF(ISNUMBER(J1054),(X1054*J1054+'Method'!$B$10*'Method'!$B$11)/(X1054+'Method'!$B$10),"")</x:f>
      </x:c>
      <x:c r="L1054" s="10" t="str">
        <x:f>IF(ISNUMBER(J1054),COUNTIFS($J$7:$J$1929,"&gt;"&amp;J1054)+1,"")</x:f>
      </x:c>
      <x:c r="M1054" s="9" t="str">
        <x:v>Review required</x:v>
      </x:c>
      <x:c r="N1054" s="9" t="str">
        <x:v>Concentration not explicit on both saved identities</x:v>
      </x:c>
      <x:c r="O1054" s="9" t="str">
        <x:v>https://www.parfumo.com/Perfumes/Tom_Ford/amber-intrigue</x:v>
      </x:c>
      <x:c r="P1054" s="9" t="str">
        <x:v>https://www.fragrantica.com/perfume/Tom-Ford/Amber-Intrigue-97380.html</x:v>
      </x:c>
      <x:c r="Q1054" s="9" t="str">
        <x:v>https://media.parfumo.com/perfumes/97/97e00a-amber-intrigue-tom-ford_1200.jpg?width=720&amp;aspect_ratio=1:1</x:v>
      </x:c>
      <x:c r="R1054" s="9" t="str">
        <x:v>https://fimgs.net/mdimg/perfume-thumbs/375x500.97380.jpg</x:v>
      </x:c>
      <x:c r="S1054" s="9" t="str">
        <x:v>Amber Intrigue</x:v>
      </x:c>
      <x:c r="T1054" s="11" t="str">
        <x:v>2024</x:v>
      </x:c>
      <x:c r="U1054" s="10" t="n">
        <x:v>867</x:v>
      </x:c>
      <x:c r="V1054" s="14" t="n">
        <x:f>IF(AND(ISNUMBER(G1054),G1054&gt;0),LOG10(G1054)*'Method'!$B$8,"")</x:f>
        <x:v>2.116113592275528</x:v>
      </x:c>
      <x:c r="W1054" s="14" t="n">
        <x:f>IF(AND(ISNUMBER(I1054),I1054&gt;0),LOG10(I1054)*'Method'!$B$9,"")</x:f>
        <x:v>1.794430438949032</x:v>
      </x:c>
      <x:c r="X1054" s="10" t="str">
        <x:f>IF(ISNUMBER(J1054),SUM(G1054,I1054),"")</x:f>
      </x:c>
      <x:c r="Y1054" s="10" t="str">
        <x:f>IF(ISNUMBER(K1054),COUNTIFS($K$7:$K$1929,"&gt;"&amp;K1054)+1,"")</x:f>
      </x:c>
      <x:c r="Z1054" s="9" t="str"/>
      <x:c r="AA1054" s="15" t="n">
        <x:v>46108</x:v>
      </x:c>
      <x:c r="AB1054" s="9" t="str">
        <x:v>Unknown</x:v>
      </x:c>
    </x:row>
    <x:row r="1055" ht="50" customHeight="1">
      <x:c r="A1055" s="10" t="n">
        <x:f>IF(ISNUMBER(F1055),RANK(F1055,$F$7:$F$1929,0),"")</x:f>
        <x:v>899</x:v>
      </x:c>
      <x:c r="B1055" s="9" t="str">
        <x:v>French Avenue</x:v>
      </x:c>
      <x:c r="C1055" s="9" t="str">
        <x:v>Pierce</x:v>
      </x:c>
      <x:c r="D1055" s="9" t="str">
        <x:v>Not recorded</x:v>
      </x:c>
      <x:c r="E1055" s="11" t="n">
        <x:v>2025</x:v>
      </x:c>
      <x:c r="F1055" s="13" t="n">
        <x:v>7.8</x:v>
      </x:c>
      <x:c r="G1055" s="10" t="n">
        <x:v>56</x:v>
      </x:c>
      <x:c r="H1055" s="12" t="n">
        <x:v>4.21</x:v>
      </x:c>
      <x:c r="I1055" s="10" t="n">
        <x:v>184</x:v>
      </x:c>
      <x:c r="J1055" s="12" t="str">
        <x:f>IF(AND(M1055="URL identity aligns",ISNUMBER(F1055),ISNUMBER(H1055),G1055&gt;0,I1055&gt;0,SUM(V1055:W1055)&gt;0),(F1055*V1055+((H1055-1)/4*10)*W1055)/SUM(V1055:W1055),"")</x:f>
      </x:c>
      <x:c r="K1055" s="12" t="str">
        <x:f>IF(ISNUMBER(J1055),(X1055*J1055+'Method'!$B$10*'Method'!$B$11)/(X1055+'Method'!$B$10),"")</x:f>
      </x:c>
      <x:c r="L1055" s="10" t="str">
        <x:f>IF(ISNUMBER(J1055),COUNTIFS($J$7:$J$1929,"&gt;"&amp;J1055)+1,"")</x:f>
      </x:c>
      <x:c r="M1055" s="9" t="str">
        <x:v>Review required</x:v>
      </x:c>
      <x:c r="N1055" s="9" t="str">
        <x:v>Product, variant, gender or year terms differ between URLs; Concentration not explicit on both saved identities</x:v>
      </x:c>
      <x:c r="O1055" s="9" t="str">
        <x:v>https://www.parfumo.com/Perfumes/french-avenue/pierce</x:v>
      </x:c>
      <x:c r="P1055" s="9" t="str">
        <x:v>https://www.fragrantica.com/perfume/French-Avenue/An-Equestrian-Series-Pierce-101174.html</x:v>
      </x:c>
      <x:c r="Q1055" s="9" t="str">
        <x:v>https://media.parfumo.com/perfumes/74/745ef9_pierce-french-avenue_1200.jpg?width=720&amp;aspect_ratio=1:1</x:v>
      </x:c>
      <x:c r="R1055" s="9" t="str">
        <x:v>https://fimgs.net/mdimg/perfume-thumbs/375x500.101174.jpg</x:v>
      </x:c>
      <x:c r="S1055" s="9" t="str">
        <x:v>Pierce</x:v>
      </x:c>
      <x:c r="T1055" s="11" t="str">
        <x:v>2025</x:v>
      </x:c>
      <x:c r="U1055" s="10" t="n">
        <x:v>1662</x:v>
      </x:c>
      <x:c r="V1055" s="14" t="n">
        <x:f>IF(AND(ISNUMBER(G1055),G1055&gt;0),LOG10(G1055)*'Method'!$B$8,"")</x:f>
        <x:v>2.09782563240744</x:v>
      </x:c>
      <x:c r="W1055" s="14" t="n">
        <x:f>IF(AND(ISNUMBER(I1055),I1055&gt;0),LOG10(I1055)*'Method'!$B$9,"")</x:f>
        <x:v>1.811854258407632</x:v>
      </x:c>
      <x:c r="X1055" s="10" t="str">
        <x:f>IF(ISNUMBER(J1055),SUM(G1055,I1055),"")</x:f>
      </x:c>
      <x:c r="Y1055" s="10" t="str">
        <x:f>IF(ISNUMBER(K1055),COUNTIFS($K$7:$K$1929,"&gt;"&amp;K1055)+1,"")</x:f>
      </x:c>
      <x:c r="Z1055" s="9" t="str"/>
      <x:c r="AA1055" s="15" t="n">
        <x:v>46108</x:v>
      </x:c>
      <x:c r="AB1055" s="9" t="str">
        <x:v>Unknown</x:v>
      </x:c>
    </x:row>
    <x:row r="1056" ht="50" customHeight="1">
      <x:c r="A1056" s="10" t="n">
        <x:f>IF(ISNUMBER(F1056),RANK(F1056,$F$7:$F$1929,0),"")</x:f>
        <x:v>899</x:v>
      </x:c>
      <x:c r="B1056" s="9" t="str">
        <x:v>Roja Parfums</x:v>
      </x:c>
      <x:c r="C1056" s="9" t="str">
        <x:v>Vetiver</x:v>
      </x:c>
      <x:c r="D1056" s="9" t="str">
        <x:v>Eau de Cologne</x:v>
      </x:c>
      <x:c r="E1056" s="11" t="n">
        <x:v>2019</x:v>
      </x:c>
      <x:c r="F1056" s="13" t="n">
        <x:v>7.8</x:v>
      </x:c>
      <x:c r="G1056" s="10" t="n">
        <x:v>55</x:v>
      </x:c>
      <x:c r="H1056" s="12" t="n">
        <x:v>4.1</x:v>
      </x:c>
      <x:c r="I1056" s="10" t="n">
        <x:v>621</x:v>
      </x:c>
      <x:c r="J1056" s="12" t="str">
        <x:f>IF(AND(M1056="URL identity aligns",ISNUMBER(F1056),ISNUMBER(H1056),G1056&gt;0,I1056&gt;0,SUM(V1056:W1056)&gt;0),(F1056*V1056+((H1056-1)/4*10)*W1056)/SUM(V1056:W1056),"")</x:f>
      </x:c>
      <x:c r="K1056" s="12" t="str">
        <x:f>IF(ISNUMBER(J1056),(X1056*J1056+'Method'!$B$10*'Method'!$B$11)/(X1056+'Method'!$B$10),"")</x:f>
      </x:c>
      <x:c r="L1056" s="10" t="str">
        <x:f>IF(ISNUMBER(J1056),COUNTIFS($J$7:$J$1929,"&gt;"&amp;J1056)+1,"")</x:f>
      </x:c>
      <x:c r="M1056" s="9" t="str">
        <x:v>Review required</x:v>
      </x:c>
      <x:c r="N1056" s="9" t="str">
        <x:v>Product, variant, gender or year terms differ between URLs</x:v>
      </x:c>
      <x:c r="O1056" s="9" t="str">
        <x:v>https://www.parfumo.com/Perfumes/Roja_Parfums/vetiver-parfum-cologne</x:v>
      </x:c>
      <x:c r="P1056" s="9" t="str">
        <x:v>https://www.fragrantica.com/perfume/Roja-Dove/Vetiver-Pour-Homme-Parfum-Cologne-57877.html</x:v>
      </x:c>
      <x:c r="Q1056" s="9" t="str">
        <x:v>https://media.parfumo.com/perfumes/86/86390f-vetiver-parfum-cologne-roja-parfums_1200.jpg?width=720&amp;aspect_ratio=1:1</x:v>
      </x:c>
      <x:c r="R1056" s="9" t="str">
        <x:v>https://fimgs.net/mdimg/perfume-thumbs/375x500.57877.jpg</x:v>
      </x:c>
      <x:c r="S1056" s="9" t="str">
        <x:v>Vetiver</x:v>
      </x:c>
      <x:c r="T1056" s="11" t="str">
        <x:v>2019</x:v>
      </x:c>
      <x:c r="U1056" s="10" t="n">
        <x:v>605</x:v>
      </x:c>
      <x:c r="V1056" s="14" t="n">
        <x:f>IF(AND(ISNUMBER(G1056),G1056&gt;0),LOG10(G1056)*'Method'!$B$8,"")</x:f>
        <x:v>2.088435227393088</x:v>
      </x:c>
      <x:c r="W1056" s="14" t="n">
        <x:f>IF(AND(ISNUMBER(I1056),I1056&gt;0),LOG10(I1056)*'Method'!$B$9,"")</x:f>
        <x:v>2.234473280141264</x:v>
      </x:c>
      <x:c r="X1056" s="10" t="str">
        <x:f>IF(ISNUMBER(J1056),SUM(G1056,I1056),"")</x:f>
      </x:c>
      <x:c r="Y1056" s="10" t="str">
        <x:f>IF(ISNUMBER(K1056),COUNTIFS($K$7:$K$1929,"&gt;"&amp;K1056)+1,"")</x:f>
      </x:c>
      <x:c r="Z1056" s="9" t="str"/>
      <x:c r="AA1056" s="15" t="n">
        <x:v>46108</x:v>
      </x:c>
      <x:c r="AB1056" s="9" t="str">
        <x:v>Unknown</x:v>
      </x:c>
    </x:row>
    <x:row r="1057" ht="50" customHeight="1">
      <x:c r="A1057" s="10" t="n">
        <x:f>IF(ISNUMBER(F1057),RANK(F1057,$F$7:$F$1929,0),"")</x:f>
        <x:v>899</x:v>
      </x:c>
      <x:c r="B1057" s="9" t="str">
        <x:v>French Avenue</x:v>
      </x:c>
      <x:c r="C1057" s="9" t="str">
        <x:v>Veneno</x:v>
      </x:c>
      <x:c r="D1057" s="9" t="str">
        <x:v>Not recorded</x:v>
      </x:c>
      <x:c r="E1057" s="11" t="n">
        <x:v>2025</x:v>
      </x:c>
      <x:c r="F1057" s="13" t="n">
        <x:v>7.8</x:v>
      </x:c>
      <x:c r="G1057" s="10" t="n">
        <x:v>48</x:v>
      </x:c>
      <x:c r="H1057" s="12" t="n">
        <x:v>4.19</x:v>
      </x:c>
      <x:c r="I1057" s="10" t="n">
        <x:v>432</x:v>
      </x:c>
      <x:c r="J1057" s="12" t="str">
        <x:f>IF(AND(M1057="URL identity aligns",ISNUMBER(F1057),ISNUMBER(H1057),G1057&gt;0,I1057&gt;0,SUM(V1057:W1057)&gt;0),(F1057*V1057+((H1057-1)/4*10)*W1057)/SUM(V1057:W1057),"")</x:f>
      </x:c>
      <x:c r="K1057" s="12" t="str">
        <x:f>IF(ISNUMBER(J1057),(X1057*J1057+'Method'!$B$10*'Method'!$B$11)/(X1057+'Method'!$B$10),"")</x:f>
      </x:c>
      <x:c r="L1057" s="10" t="str">
        <x:f>IF(ISNUMBER(J1057),COUNTIFS($J$7:$J$1929,"&gt;"&amp;J1057)+1,"")</x:f>
      </x:c>
      <x:c r="M1057" s="9" t="str">
        <x:v>Review required</x:v>
      </x:c>
      <x:c r="N1057" s="9" t="str">
        <x:v>Concentration not explicit on both saved identities</x:v>
      </x:c>
      <x:c r="O1057" s="9" t="str">
        <x:v>https://www.parfumo.com/Perfumes/french-avenue/veneno</x:v>
      </x:c>
      <x:c r="P1057" s="9" t="str">
        <x:v>https://www.fragrantica.com/perfume/French-Avenue/Veneno-105519.html</x:v>
      </x:c>
      <x:c r="Q1057" s="9" t="str">
        <x:v>https://media.parfumo.com/perfumes/84/843dc6_veneno-french-avenue_1200.jpg?width=480&amp;aspect_ratio=1:1</x:v>
      </x:c>
      <x:c r="R1057" s="9" t="str">
        <x:v>https://fimgs.net/mdimg/perfume-thumbs/375x500.105519.jpg</x:v>
      </x:c>
      <x:c r="S1057" s="9" t="str">
        <x:v>Veneno</x:v>
      </x:c>
      <x:c r="T1057" s="11" t="str">
        <x:v>2025</x:v>
      </x:c>
      <x:c r="U1057" s="10" t="n">
        <x:v>1629</x:v>
      </x:c>
      <x:c r="V1057" s="14" t="n">
        <x:f>IF(AND(ISNUMBER(G1057),G1057&gt;0),LOG10(G1057)*'Method'!$B$8,"")</x:f>
        <x:v>2.017489484850708</x:v>
      </x:c>
      <x:c r="W1057" s="14" t="n">
        <x:f>IF(AND(ISNUMBER(I1057),I1057&gt;0),LOG10(I1057)*'Method'!$B$9,"")</x:f>
        <x:v>2.108386997451928</x:v>
      </x:c>
      <x:c r="X1057" s="10" t="str">
        <x:f>IF(ISNUMBER(J1057),SUM(G1057,I1057),"")</x:f>
      </x:c>
      <x:c r="Y1057" s="10" t="str">
        <x:f>IF(ISNUMBER(K1057),COUNTIFS($K$7:$K$1929,"&gt;"&amp;K1057)+1,"")</x:f>
      </x:c>
      <x:c r="Z1057" s="9" t="str"/>
      <x:c r="AA1057" s="15" t="n">
        <x:v>46108</x:v>
      </x:c>
      <x:c r="AB1057" s="9" t="str">
        <x:v>Unknown</x:v>
      </x:c>
    </x:row>
    <x:row r="1058" ht="50" customHeight="1">
      <x:c r="A1058" s="10" t="n">
        <x:f>IF(ISNUMBER(F1058),RANK(F1058,$F$7:$F$1929,0),"")</x:f>
        <x:v>899</x:v>
      </x:c>
      <x:c r="B1058" s="9" t="str">
        <x:v>Coach</x:v>
      </x:c>
      <x:c r="C1058" s="9" t="str">
        <x:v>Coach for Men</x:v>
      </x:c>
      <x:c r="D1058" s="9" t="str">
        <x:v>Eau de Parfum</x:v>
      </x:c>
      <x:c r="E1058" s="11" t="n">
        <x:v>2025</x:v>
      </x:c>
      <x:c r="F1058" s="13" t="n">
        <x:v>7.8</x:v>
      </x:c>
      <x:c r="G1058" s="10" t="n">
        <x:v>44</x:v>
      </x:c>
      <x:c r="H1058" s="12" t="n">
        <x:v>4.16</x:v>
      </x:c>
      <x:c r="I1058" s="10" t="n">
        <x:v>413</x:v>
      </x:c>
      <x:c r="J1058" s="12" t="n">
        <x:f>IF(AND(M1058="URL identity aligns",ISNUMBER(F1058),ISNUMBER(H1058),G1058&gt;0,I1058&gt;0,SUM(V1058:W1058)&gt;0),(F1058*V1058+((H1058-1)/4*10)*W1058)/SUM(V1058:W1058),"")</x:f>
        <x:v>7.851483637149904</x:v>
      </x:c>
      <x:c r="K1058" s="12" t="n">
        <x:f>IF(ISNUMBER(J1058),(X1058*J1058+'Method'!$B$10*'Method'!$B$11)/(X1058+'Method'!$B$10),"")</x:f>
        <x:v>7.893979959105274</x:v>
      </x:c>
      <x:c r="L1058" s="10" t="n">
        <x:f>IF(ISNUMBER(J1058),COUNTIFS($J$7:$J$1929,"&gt;"&amp;J1058)+1,"")</x:f>
        <x:v>94</x:v>
      </x:c>
      <x:c r="M1058" s="9" t="str">
        <x:v>URL identity aligns</x:v>
      </x:c>
      <x:c r="N1058" s="9" t="str">
        <x:v>Brand, name tokens and concentration agree in saved URLs</x:v>
      </x:c>
      <x:c r="O1058" s="9" t="str">
        <x:v>https://www.parfumo.com/Perfumes/Coach/coach-for-men-eau-de-parfum</x:v>
      </x:c>
      <x:c r="P1058" s="9" t="str">
        <x:v>https://www.fragrantica.com/perfume/Coach/Coach-for-Men-Eau-de-Parfum-102668.html</x:v>
      </x:c>
      <x:c r="Q1058" s="9" t="str">
        <x:v>https://media.parfumo.com/perfumes/66/66c567_coach-for-men-eau-de-parfum-coach_1200.jpg?width=720&amp;aspect_ratio=1:1</x:v>
      </x:c>
      <x:c r="R1058" s="9" t="str">
        <x:v>https://fimgs.net/mdimg/perfume-thumbs/375x500.102668.jpg</x:v>
      </x:c>
      <x:c r="S1058" s="9" t="str">
        <x:v>Coach for Men</x:v>
      </x:c>
      <x:c r="T1058" s="11" t="str">
        <x:v>2025</x:v>
      </x:c>
      <x:c r="U1058" s="10" t="n">
        <x:v>1788</x:v>
      </x:c>
      <x:c r="V1058" s="14" t="n">
        <x:f>IF(AND(ISNUMBER(G1058),G1058&gt;0),LOG10(G1058)*'Method'!$B$8,"")</x:f>
        <x:v>1.972143211783428</x:v>
      </x:c>
      <x:c r="W1058" s="14" t="n">
        <x:f>IF(AND(ISNUMBER(I1058),I1058&gt;0),LOG10(I1058)*'Method'!$B$9,"")</x:f>
        <x:v>2.09276004132512</x:v>
      </x:c>
      <x:c r="X1058" s="10" t="n">
        <x:f>IF(ISNUMBER(J1058),SUM(G1058,I1058),"")</x:f>
        <x:v>457</x:v>
      </x:c>
      <x:c r="Y1058" s="10" t="n">
        <x:f>IF(ISNUMBER(K1058),COUNTIFS($K$7:$K$1929,"&gt;"&amp;K1058)+1,"")</x:f>
        <x:v>93</x:v>
      </x:c>
      <x:c r="Z1058" s="9" t="str"/>
      <x:c r="AA1058" s="15" t="n">
        <x:v>46108</x:v>
      </x:c>
      <x:c r="AB1058" s="9" t="str">
        <x:v>Unknown</x:v>
      </x:c>
    </x:row>
    <x:row r="1059" ht="50" customHeight="1">
      <x:c r="A1059" s="10" t="n">
        <x:f>IF(ISNUMBER(F1059),RANK(F1059,$F$7:$F$1929,0),"")</x:f>
        <x:v>899</x:v>
      </x:c>
      <x:c r="B1059" s="9" t="str">
        <x:v>Zimaya</x:v>
      </x:c>
      <x:c r="C1059" s="9" t="str">
        <x:v>Itqan Noir إتقان</x:v>
      </x:c>
      <x:c r="D1059" s="9" t="str">
        <x:v>Not recorded</x:v>
      </x:c>
      <x:c r="E1059" s="11" t="n">
        <x:v>2024</x:v>
      </x:c>
      <x:c r="F1059" s="13" t="n">
        <x:v>7.8</x:v>
      </x:c>
      <x:c r="G1059" s="10" t="n">
        <x:v>39</x:v>
      </x:c>
      <x:c r="H1059" s="12" t="n">
        <x:v>4.49</x:v>
      </x:c>
      <x:c r="I1059" s="10" t="n">
        <x:v>341</x:v>
      </x:c>
      <x:c r="J1059" s="12" t="str">
        <x:f>IF(AND(M1059="URL identity aligns",ISNUMBER(F1059),ISNUMBER(H1059),G1059&gt;0,I1059&gt;0,SUM(V1059:W1059)&gt;0),(F1059*V1059+((H1059-1)/4*10)*W1059)/SUM(V1059:W1059),"")</x:f>
      </x:c>
      <x:c r="K1059" s="12" t="str">
        <x:f>IF(ISNUMBER(J1059),(X1059*J1059+'Method'!$B$10*'Method'!$B$11)/(X1059+'Method'!$B$10),"")</x:f>
      </x:c>
      <x:c r="L1059" s="10" t="str">
        <x:f>IF(ISNUMBER(J1059),COUNTIFS($J$7:$J$1929,"&gt;"&amp;J1059)+1,"")</x:f>
      </x:c>
      <x:c r="M1059" s="9" t="str">
        <x:v>Review required</x:v>
      </x:c>
      <x:c r="N1059" s="9" t="str">
        <x:v>Concentration not explicit on both saved identities</x:v>
      </x:c>
      <x:c r="O1059" s="9" t="str">
        <x:v>https://www.parfumo.com/Perfumes/zimaya/itqan-noir</x:v>
      </x:c>
      <x:c r="P1059" s="9" t="str">
        <x:v>https://www.fragrantica.com/perfume/Zimaya/Itqan-Noir-97680.html</x:v>
      </x:c>
      <x:c r="Q1059" s="9" t="str">
        <x:v>https://media.parfumo.com/perfumes/69/691b9a-itqan-noir-zimaya_1200.jpg?width=720&amp;aspect_ratio=1:1</x:v>
      </x:c>
      <x:c r="R1059" s="9" t="str">
        <x:v>https://fimgs.net/mdimg/perfume-thumbs/375x500.97680.jpg</x:v>
      </x:c>
      <x:c r="S1059" s="9" t="str">
        <x:v>Itqan Noir إتقان</x:v>
      </x:c>
      <x:c r="T1059" s="11" t="str">
        <x:v>2024</x:v>
      </x:c>
      <x:c r="U1059" s="10" t="n">
        <x:v>122</x:v>
      </x:c>
      <x:c r="V1059" s="14" t="n">
        <x:f>IF(AND(ISNUMBER(G1059),G1059&gt;0),LOG10(G1059)*'Method'!$B$8,"")</x:f>
        <x:v>1.9092775284318</x:v>
      </x:c>
      <x:c r="W1059" s="14" t="n">
        <x:f>IF(AND(ISNUMBER(I1059),I1059&gt;0),LOG10(I1059)*'Method'!$B$9,"")</x:f>
        <x:v>2.0262035031940004</x:v>
      </x:c>
      <x:c r="X1059" s="10" t="str">
        <x:f>IF(ISNUMBER(J1059),SUM(G1059,I1059),"")</x:f>
      </x:c>
      <x:c r="Y1059" s="10" t="str">
        <x:f>IF(ISNUMBER(K1059),COUNTIFS($K$7:$K$1929,"&gt;"&amp;K1059)+1,"")</x:f>
      </x:c>
      <x:c r="Z1059" s="9" t="str"/>
      <x:c r="AA1059" s="15" t="n">
        <x:v>46108</x:v>
      </x:c>
      <x:c r="AB1059" s="9" t="str">
        <x:v>Unknown</x:v>
      </x:c>
    </x:row>
    <x:row r="1060" ht="50" customHeight="1">
      <x:c r="A1060" s="10" t="n">
        <x:f>IF(ISNUMBER(F1060),RANK(F1060,$F$7:$F$1929,0),"")</x:f>
        <x:v>899</x:v>
      </x:c>
      <x:c r="B1060" s="9" t="str">
        <x:v>French Avenue</x:v>
      </x:c>
      <x:c r="C1060" s="9" t="str">
        <x:v>Leo</x:v>
      </x:c>
      <x:c r="D1060" s="9" t="str">
        <x:v>Not recorded</x:v>
      </x:c>
      <x:c r="E1060" s="11" t="n">
        <x:v>2025</x:v>
      </x:c>
      <x:c r="F1060" s="13" t="n">
        <x:v>7.8</x:v>
      </x:c>
      <x:c r="G1060" s="10" t="n">
        <x:v>23</x:v>
      </x:c>
      <x:c r="H1060" s="12" t="n">
        <x:v>4.31</x:v>
      </x:c>
      <x:c r="I1060" s="10" t="n">
        <x:v>83</x:v>
      </x:c>
      <x:c r="J1060" s="12" t="str">
        <x:f>IF(AND(M1060="URL identity aligns",ISNUMBER(F1060),ISNUMBER(H1060),G1060&gt;0,I1060&gt;0,SUM(V1060:W1060)&gt;0),(F1060*V1060+((H1060-1)/4*10)*W1060)/SUM(V1060:W1060),"")</x:f>
      </x:c>
      <x:c r="K1060" s="12" t="str">
        <x:f>IF(ISNUMBER(J1060),(X1060*J1060+'Method'!$B$10*'Method'!$B$11)/(X1060+'Method'!$B$10),"")</x:f>
      </x:c>
      <x:c r="L1060" s="10" t="str">
        <x:f>IF(ISNUMBER(J1060),COUNTIFS($J$7:$J$1929,"&gt;"&amp;J1060)+1,"")</x:f>
      </x:c>
      <x:c r="M1060" s="9" t="str">
        <x:v>Review required</x:v>
      </x:c>
      <x:c r="N1060" s="9" t="str">
        <x:v>Concentration not explicit on both saved identities</x:v>
      </x:c>
      <x:c r="O1060" s="9" t="str">
        <x:v>https://www.parfumo.com/Perfumes/french-avenue/leo</x:v>
      </x:c>
      <x:c r="P1060" s="9" t="str">
        <x:v>https://www.fragrantica.com/perfume/French-Avenue/Leo-107910.html</x:v>
      </x:c>
      <x:c r="Q1060" s="9" t="str">
        <x:v>https://media.parfumo.com/perfumes/84/84bde0_leo-french-avenue_1200.jpg?width=720&amp;aspect_ratio=1:1</x:v>
      </x:c>
      <x:c r="R1060" s="9" t="str">
        <x:v>https://fimgs.net/mdimg/perfume-thumbs/375x500.107910.jpg</x:v>
      </x:c>
      <x:c r="S1060" s="9" t="str">
        <x:v>Leo</x:v>
      </x:c>
      <x:c r="T1060" s="11" t="str">
        <x:v>2025</x:v>
      </x:c>
      <x:c r="U1060" s="10" t="n">
        <x:v>134</x:v>
      </x:c>
      <x:c r="V1060" s="14" t="n">
        <x:f>IF(AND(ISNUMBER(G1060),G1060&gt;0),LOG10(G1060)*'Method'!$B$8,"")</x:f>
        <x:v>1.634073403221108</x:v>
      </x:c>
      <x:c r="W1060" s="14" t="n">
        <x:f>IF(AND(ISNUMBER(I1060),I1060&gt;0),LOG10(I1060)*'Method'!$B$9,"")</x:f>
        <x:v>1.535262473900856</x:v>
      </x:c>
      <x:c r="X1060" s="10" t="str">
        <x:f>IF(ISNUMBER(J1060),SUM(G1060,I1060),"")</x:f>
      </x:c>
      <x:c r="Y1060" s="10" t="str">
        <x:f>IF(ISNUMBER(K1060),COUNTIFS($K$7:$K$1929,"&gt;"&amp;K1060)+1,"")</x:f>
      </x:c>
      <x:c r="Z1060" s="9" t="str"/>
      <x:c r="AA1060" s="15" t="n">
        <x:v>46108</x:v>
      </x:c>
      <x:c r="AB1060" s="9" t="str">
        <x:v>Unknown</x:v>
      </x:c>
    </x:row>
    <x:row r="1061" ht="50" customHeight="1">
      <x:c r="A1061" s="10" t="n">
        <x:f>IF(ISNUMBER(F1061),RANK(F1061,$F$7:$F$1929,0),"")</x:f>
        <x:v>899</x:v>
      </x:c>
      <x:c r="B1061" s="9" t="str">
        <x:v>Fragrance World</x:v>
      </x:c>
      <x:c r="C1061" s="9" t="str">
        <x:v>Qahwa</x:v>
      </x:c>
      <x:c r="D1061" s="9" t="str">
        <x:v>Not recorded</x:v>
      </x:c>
      <x:c r="E1061" s="11" t="n">
        <x:v>2024</x:v>
      </x:c>
      <x:c r="F1061" s="13" t="n">
        <x:v>7.8</x:v>
      </x:c>
      <x:c r="G1061" s="10" t="n">
        <x:v>21</x:v>
      </x:c>
      <x:c r="H1061" s="12" t="n">
        <x:v>4.28</x:v>
      </x:c>
      <x:c r="I1061" s="10" t="n">
        <x:v>241</x:v>
      </x:c>
      <x:c r="J1061" s="12" t="str">
        <x:f>IF(AND(M1061="URL identity aligns",ISNUMBER(F1061),ISNUMBER(H1061),G1061&gt;0,I1061&gt;0,SUM(V1061:W1061)&gt;0),(F1061*V1061+((H1061-1)/4*10)*W1061)/SUM(V1061:W1061),"")</x:f>
      </x:c>
      <x:c r="K1061" s="12" t="str">
        <x:f>IF(ISNUMBER(J1061),(X1061*J1061+'Method'!$B$10*'Method'!$B$11)/(X1061+'Method'!$B$10),"")</x:f>
      </x:c>
      <x:c r="L1061" s="10" t="str">
        <x:f>IF(ISNUMBER(J1061),COUNTIFS($J$7:$J$1929,"&gt;"&amp;J1061)+1,"")</x:f>
      </x:c>
      <x:c r="M1061" s="9" t="str">
        <x:v>Review required</x:v>
      </x:c>
      <x:c r="N1061" s="9" t="str">
        <x:v>Concentration not explicit on both saved identities</x:v>
      </x:c>
      <x:c r="O1061" s="9" t="str">
        <x:v>https://www.parfumo.com/Perfumes/fragrance-world/qahwa</x:v>
      </x:c>
      <x:c r="P1061" s="9" t="str">
        <x:v>https://www.fragrantica.com/perfume/Fragrance-World/Qahwa-94019.html</x:v>
      </x:c>
      <x:c r="Q1061" s="9" t="str">
        <x:v>https://media.parfumo.com/perfumes/45/454bcf_qahwa-fragrance-world_1200.jpg?width=720&amp;aspect_ratio=1:1</x:v>
      </x:c>
      <x:c r="R1061" s="9" t="str">
        <x:v>https://fimgs.net/mdimg/perfume-thumbs/375x500.94019.jpg</x:v>
      </x:c>
      <x:c r="S1061" s="9" t="str">
        <x:v>Qahwa</x:v>
      </x:c>
      <x:c r="T1061" s="11" t="str">
        <x:v>2024</x:v>
      </x:c>
      <x:c r="U1061" s="10" t="n">
        <x:v>1702</x:v>
      </x:c>
      <x:c r="V1061" s="14" t="n">
        <x:f>IF(AND(ISNUMBER(G1061),G1061&gt;0),LOG10(G1061)*'Method'!$B$8,"")</x:f>
        <x:v>1.5866631536807039</x:v>
      </x:c>
      <x:c r="W1061" s="14" t="n">
        <x:f>IF(AND(ISNUMBER(I1061),I1061&gt;0),LOG10(I1061)*'Method'!$B$9,"")</x:f>
        <x:v>1.9056136340598961</x:v>
      </x:c>
      <x:c r="X1061" s="10" t="str">
        <x:f>IF(ISNUMBER(J1061),SUM(G1061,I1061),"")</x:f>
      </x:c>
      <x:c r="Y1061" s="10" t="str">
        <x:f>IF(ISNUMBER(K1061),COUNTIFS($K$7:$K$1929,"&gt;"&amp;K1061)+1,"")</x:f>
      </x:c>
      <x:c r="Z1061" s="9" t="str"/>
      <x:c r="AA1061" s="15" t="n">
        <x:v>46108</x:v>
      </x:c>
      <x:c r="AB1061" s="9" t="str">
        <x:v>Unknown</x:v>
      </x:c>
    </x:row>
    <x:row r="1062" ht="50" customHeight="1">
      <x:c r="A1062" s="10" t="n">
        <x:f>IF(ISNUMBER(F1062),RANK(F1062,$F$7:$F$1929,0),"")</x:f>
        <x:v>899</x:v>
      </x:c>
      <x:c r="B1062" s="9" t="str">
        <x:v>French Avenue</x:v>
      </x:c>
      <x:c r="C1062" s="9" t="str">
        <x:v>Venus de Milo</x:v>
      </x:c>
      <x:c r="D1062" s="9" t="str">
        <x:v>Not recorded</x:v>
      </x:c>
      <x:c r="E1062" s="11" t="n">
        <x:v>2025</x:v>
      </x:c>
      <x:c r="F1062" s="13" t="n">
        <x:v>7.8</x:v>
      </x:c>
      <x:c r="G1062" s="10" t="n">
        <x:v>21</x:v>
      </x:c>
      <x:c r="H1062" s="12" t="n">
        <x:v>4.14</x:v>
      </x:c>
      <x:c r="I1062" s="10" t="n">
        <x:v>129</x:v>
      </x:c>
      <x:c r="J1062" s="12" t="str">
        <x:f>IF(AND(M1062="URL identity aligns",ISNUMBER(F1062),ISNUMBER(H1062),G1062&gt;0,I1062&gt;0,SUM(V1062:W1062)&gt;0),(F1062*V1062+((H1062-1)/4*10)*W1062)/SUM(V1062:W1062),"")</x:f>
      </x:c>
      <x:c r="K1062" s="12" t="str">
        <x:f>IF(ISNUMBER(J1062),(X1062*J1062+'Method'!$B$10*'Method'!$B$11)/(X1062+'Method'!$B$10),"")</x:f>
      </x:c>
      <x:c r="L1062" s="10" t="str">
        <x:f>IF(ISNUMBER(J1062),COUNTIFS($J$7:$J$1929,"&gt;"&amp;J1062)+1,"")</x:f>
      </x:c>
      <x:c r="M1062" s="9" t="str">
        <x:v>Review required</x:v>
      </x:c>
      <x:c r="N1062" s="9" t="str">
        <x:v>Concentration not explicit on both saved identities</x:v>
      </x:c>
      <x:c r="O1062" s="9" t="str">
        <x:v>https://www.parfumo.com/Perfumes/french-avenue/venus-de-milo</x:v>
      </x:c>
      <x:c r="P1062" s="9" t="str">
        <x:v>https://www.fragrantica.com/perfume/French-Avenue/Venus-de-Milo-106166.html</x:v>
      </x:c>
      <x:c r="Q1062" s="9" t="str">
        <x:v>https://media.parfumo.com/perfumes/85/852c3a_venus-de-milo-french-avenue_1200.jpg?width=720&amp;aspect_ratio=1:1</x:v>
      </x:c>
      <x:c r="R1062" s="9" t="str">
        <x:v>https://fimgs.net/mdimg/perfume-thumbs/375x500.106166.jpg</x:v>
      </x:c>
      <x:c r="S1062" s="9" t="str">
        <x:v>Venus de Milo</x:v>
      </x:c>
      <x:c r="T1062" s="11" t="str">
        <x:v>2025</x:v>
      </x:c>
      <x:c r="U1062" s="10" t="n">
        <x:v>1059</x:v>
      </x:c>
      <x:c r="V1062" s="14" t="n">
        <x:f>IF(AND(ISNUMBER(G1062),G1062&gt;0),LOG10(G1062)*'Method'!$B$8,"")</x:f>
        <x:v>1.5866631536807039</x:v>
      </x:c>
      <x:c r="W1062" s="14" t="n">
        <x:f>IF(AND(ISNUMBER(I1062),I1062&gt;0),LOG10(I1062)*'Method'!$B$9,"")</x:f>
        <x:v>1.6884717682394002</x:v>
      </x:c>
      <x:c r="X1062" s="10" t="str">
        <x:f>IF(ISNUMBER(J1062),SUM(G1062,I1062),"")</x:f>
      </x:c>
      <x:c r="Y1062" s="10" t="str">
        <x:f>IF(ISNUMBER(K1062),COUNTIFS($K$7:$K$1929,"&gt;"&amp;K1062)+1,"")</x:f>
      </x:c>
      <x:c r="Z1062" s="9" t="str"/>
      <x:c r="AA1062" s="15" t="n">
        <x:v>46108</x:v>
      </x:c>
      <x:c r="AB1062" s="9" t="str">
        <x:v>Unknown</x:v>
      </x:c>
    </x:row>
    <x:row r="1063" ht="50" customHeight="1">
      <x:c r="A1063" s="10" t="n">
        <x:f>IF(ISNUMBER(F1063),RANK(F1063,$F$7:$F$1929,0),"")</x:f>
        <x:v>899</x:v>
      </x:c>
      <x:c r="B1063" s="9" t="str">
        <x:v>French Avenue</x:v>
      </x:c>
      <x:c r="C1063" s="9" t="str">
        <x:v>Glorious Oud Royal Blanc</x:v>
      </x:c>
      <x:c r="D1063" s="9" t="str">
        <x:v>Not recorded</x:v>
      </x:c>
      <x:c r="E1063" s="11" t="n">
        <x:v>2022</x:v>
      </x:c>
      <x:c r="F1063" s="13" t="n">
        <x:v>7.8</x:v>
      </x:c>
      <x:c r="G1063" s="10" t="n">
        <x:v>18</x:v>
      </x:c>
      <x:c r="H1063" s="12" t="n">
        <x:v>4.11</x:v>
      </x:c>
      <x:c r="I1063" s="10" t="n">
        <x:v>283</x:v>
      </x:c>
      <x:c r="J1063" s="12" t="str">
        <x:f>IF(AND(M1063="URL identity aligns",ISNUMBER(F1063),ISNUMBER(H1063),G1063&gt;0,I1063&gt;0,SUM(V1063:W1063)&gt;0),(F1063*V1063+((H1063-1)/4*10)*W1063)/SUM(V1063:W1063),"")</x:f>
      </x:c>
      <x:c r="K1063" s="12" t="str">
        <x:f>IF(ISNUMBER(J1063),(X1063*J1063+'Method'!$B$10*'Method'!$B$11)/(X1063+'Method'!$B$10),"")</x:f>
      </x:c>
      <x:c r="L1063" s="10" t="str">
        <x:f>IF(ISNUMBER(J1063),COUNTIFS($J$7:$J$1929,"&gt;"&amp;J1063)+1,"")</x:f>
      </x:c>
      <x:c r="M1063" s="9" t="str">
        <x:v>Review required</x:v>
      </x:c>
      <x:c r="N1063" s="9" t="str">
        <x:v>Concentration not explicit on both saved identities</x:v>
      </x:c>
      <x:c r="O1063" s="9" t="str">
        <x:v>https://www.parfumo.com/Perfumes/french-avenue/glorious-oud-royal-blanc</x:v>
      </x:c>
      <x:c r="P1063" s="9" t="str">
        <x:v>https://www.fragrantica.com/perfume/French-Avenue/Glorious-Oud-Royal-Blanc-98348.html</x:v>
      </x:c>
      <x:c r="Q1063" s="9" t="str">
        <x:v>https://media.parfumo.com/perfumes/23/234173_glorious-oud-royal-blanc-french-avenue_1200.jpg?width=720&amp;aspect_ratio=1:1</x:v>
      </x:c>
      <x:c r="R1063" s="9" t="str">
        <x:v>https://fimgs.net/mdimg/perfume-thumbs/375x500.98348.jpg</x:v>
      </x:c>
      <x:c r="S1063" s="9" t="str">
        <x:v>Glorious Oud Royal Blanc</x:v>
      </x:c>
      <x:c r="T1063" s="11" t="str">
        <x:v>2022</x:v>
      </x:c>
      <x:c r="U1063" s="10" t="n">
        <x:v>1064</x:v>
      </x:c>
      <x:c r="V1063" s="14" t="n">
        <x:f>IF(AND(ISNUMBER(G1063),G1063&gt;0),LOG10(G1063)*'Method'!$B$8,"")</x:f>
        <x:v>1.506327006123972</x:v>
      </x:c>
      <x:c r="W1063" s="14" t="n">
        <x:f>IF(AND(ISNUMBER(I1063),I1063&gt;0),LOG10(I1063)*'Method'!$B$9,"")</x:f>
        <x:v>1.9614291484194322</x:v>
      </x:c>
      <x:c r="X1063" s="10" t="str">
        <x:f>IF(ISNUMBER(J1063),SUM(G1063,I1063),"")</x:f>
      </x:c>
      <x:c r="Y1063" s="10" t="str">
        <x:f>IF(ISNUMBER(K1063),COUNTIFS($K$7:$K$1929,"&gt;"&amp;K1063)+1,"")</x:f>
      </x:c>
      <x:c r="Z1063" s="9" t="str"/>
      <x:c r="AA1063" s="15" t="n">
        <x:v>46108</x:v>
      </x:c>
      <x:c r="AB1063" s="9" t="str">
        <x:v>Unknown</x:v>
      </x:c>
    </x:row>
    <x:row r="1064" ht="50" customHeight="1">
      <x:c r="A1064" s="10" t="n">
        <x:f>IF(ISNUMBER(F1064),RANK(F1064,$F$7:$F$1929,0),"")</x:f>
        <x:v>899</x:v>
      </x:c>
      <x:c r="B1064" s="9" t="str">
        <x:v>Fragrance World</x:v>
      </x:c>
      <x:c r="C1064" s="9" t="str">
        <x:v>Double Espresso</x:v>
      </x:c>
      <x:c r="D1064" s="9" t="str">
        <x:v>Not recorded</x:v>
      </x:c>
      <x:c r="E1064" s="11" t="n">
        <x:v>2024</x:v>
      </x:c>
      <x:c r="F1064" s="13" t="n">
        <x:v>7.8</x:v>
      </x:c>
      <x:c r="G1064" s="10" t="n">
        <x:v>17</x:v>
      </x:c>
      <x:c r="H1064" s="12" t="n">
        <x:v>4.08</x:v>
      </x:c>
      <x:c r="I1064" s="10" t="n">
        <x:v>110</x:v>
      </x:c>
      <x:c r="J1064" s="12" t="str">
        <x:f>IF(AND(M1064="URL identity aligns",ISNUMBER(F1064),ISNUMBER(H1064),G1064&gt;0,I1064&gt;0,SUM(V1064:W1064)&gt;0),(F1064*V1064+((H1064-1)/4*10)*W1064)/SUM(V1064:W1064),"")</x:f>
      </x:c>
      <x:c r="K1064" s="12" t="str">
        <x:f>IF(ISNUMBER(J1064),(X1064*J1064+'Method'!$B$10*'Method'!$B$11)/(X1064+'Method'!$B$10),"")</x:f>
      </x:c>
      <x:c r="L1064" s="10" t="str">
        <x:f>IF(ISNUMBER(J1064),COUNTIFS($J$7:$J$1929,"&gt;"&amp;J1064)+1,"")</x:f>
      </x:c>
      <x:c r="M1064" s="9" t="str">
        <x:v>Review required</x:v>
      </x:c>
      <x:c r="N1064" s="9" t="str">
        <x:v>Concentration not explicit on both saved identities</x:v>
      </x:c>
      <x:c r="O1064" s="9" t="str">
        <x:v>https://www.parfumo.com/Perfumes/fragrance-world/double-espresso</x:v>
      </x:c>
      <x:c r="P1064" s="9" t="str">
        <x:v>https://www.fragrantica.com/perfume/Fragrance-World/Double-Espresso-101168.html</x:v>
      </x:c>
      <x:c r="Q1064" s="9" t="str">
        <x:v>https://media.parfumo.com/perfumes/ea/ea35c6_double-espresso-fragrance-world_1200.jpg?width=720&amp;aspect_ratio=1:1</x:v>
      </x:c>
      <x:c r="R1064" s="9" t="str">
        <x:v>https://fimgs.net/mdimg/perfume-thumbs/375x500.101168.jpg</x:v>
      </x:c>
      <x:c r="S1064" s="9" t="str">
        <x:v>Double Espresso</x:v>
      </x:c>
      <x:c r="T1064" s="11" t="str">
        <x:v>2024</x:v>
      </x:c>
      <x:c r="U1064" s="10" t="n">
        <x:v>1673</x:v>
      </x:c>
      <x:c r="V1064" s="14" t="n">
        <x:f>IF(AND(ISNUMBER(G1064),G1064&gt;0),LOG10(G1064)*'Method'!$B$8,"")</x:f>
        <x:v>1.476538705653924</x:v>
      </x:c>
      <x:c r="W1064" s="14" t="n">
        <x:f>IF(AND(ISNUMBER(I1064),I1064&gt;0),LOG10(I1064)*'Method'!$B$9,"")</x:f>
        <x:v>1.633114148126576</x:v>
      </x:c>
      <x:c r="X1064" s="10" t="str">
        <x:f>IF(ISNUMBER(J1064),SUM(G1064,I1064),"")</x:f>
      </x:c>
      <x:c r="Y1064" s="10" t="str">
        <x:f>IF(ISNUMBER(K1064),COUNTIFS($K$7:$K$1929,"&gt;"&amp;K1064)+1,"")</x:f>
      </x:c>
      <x:c r="Z1064" s="9" t="str"/>
      <x:c r="AA1064" s="15" t="n">
        <x:v>46108</x:v>
      </x:c>
      <x:c r="AB1064" s="9" t="str">
        <x:v>Unknown</x:v>
      </x:c>
    </x:row>
    <x:row r="1065" ht="50" customHeight="1">
      <x:c r="A1065" s="10" t="n">
        <x:f>IF(ISNUMBER(F1065),RANK(F1065,$F$7:$F$1929,0),"")</x:f>
        <x:v>899</x:v>
      </x:c>
      <x:c r="B1065" s="9" t="str">
        <x:v>French Avenue</x:v>
      </x:c>
      <x:c r="C1065" s="9" t="str">
        <x:v>Enigma Deux</x:v>
      </x:c>
      <x:c r="D1065" s="9" t="str">
        <x:v>Not recorded</x:v>
      </x:c>
      <x:c r="E1065" s="11" t="n">
        <x:v>2023</x:v>
      </x:c>
      <x:c r="F1065" s="13" t="n">
        <x:v>7.8</x:v>
      </x:c>
      <x:c r="G1065" s="10" t="n">
        <x:v>9</x:v>
      </x:c>
      <x:c r="H1065" s="12" t="n">
        <x:v>3.92</x:v>
      </x:c>
      <x:c r="I1065" s="10" t="n">
        <x:v>38</x:v>
      </x:c>
      <x:c r="J1065" s="12" t="str">
        <x:f>IF(AND(M1065="URL identity aligns",ISNUMBER(F1065),ISNUMBER(H1065),G1065&gt;0,I1065&gt;0,SUM(V1065:W1065)&gt;0),(F1065*V1065+((H1065-1)/4*10)*W1065)/SUM(V1065:W1065),"")</x:f>
      </x:c>
      <x:c r="K1065" s="12" t="str">
        <x:f>IF(ISNUMBER(J1065),(X1065*J1065+'Method'!$B$10*'Method'!$B$11)/(X1065+'Method'!$B$10),"")</x:f>
      </x:c>
      <x:c r="L1065" s="10" t="str">
        <x:f>IF(ISNUMBER(J1065),COUNTIFS($J$7:$J$1929,"&gt;"&amp;J1065)+1,"")</x:f>
      </x:c>
      <x:c r="M1065" s="9" t="str">
        <x:v>Review required</x:v>
      </x:c>
      <x:c r="N1065" s="9" t="str">
        <x:v>Concentration not explicit on both saved identities</x:v>
      </x:c>
      <x:c r="O1065" s="9" t="str">
        <x:v>https://www.parfumo.com/Perfumes/french-avenue/enigma-deux</x:v>
      </x:c>
      <x:c r="P1065" s="9" t="str">
        <x:v>https://www.fragrantica.com/perfume/French-Avenue/Enigma-Deux-100021.html</x:v>
      </x:c>
      <x:c r="Q1065" s="9" t="str">
        <x:v>https://media.parfumo.com/perfumes/80/806e3f_enigma-deux-french-avenue_1200.jpg?width=720&amp;aspect_ratio=1:1</x:v>
      </x:c>
      <x:c r="R1065" s="9" t="str">
        <x:v>https://fimgs.net/mdimg/perfume-thumbs/375x500.100021.jpg</x:v>
      </x:c>
      <x:c r="S1065" s="9" t="str">
        <x:v>Enigma Deux</x:v>
      </x:c>
      <x:c r="T1065" s="11" t="str">
        <x:v>2023</x:v>
      </x:c>
      <x:c r="U1065" s="10" t="n">
        <x:v>725</x:v>
      </x:c>
      <x:c r="V1065" s="14" t="n">
        <x:f>IF(AND(ISNUMBER(G1065),G1065&gt;0),LOG10(G1065)*'Method'!$B$8,"")</x:f>
        <x:v>1.14509101132719</x:v>
      </x:c>
      <x:c r="W1065" s="14" t="n">
        <x:f>IF(AND(ISNUMBER(I1065),I1065&gt;0),LOG10(I1065)*'Method'!$B$9,"")</x:f>
        <x:v>1.263826877293448</x:v>
      </x:c>
      <x:c r="X1065" s="10" t="str">
        <x:f>IF(ISNUMBER(J1065),SUM(G1065,I1065),"")</x:f>
      </x:c>
      <x:c r="Y1065" s="10" t="str">
        <x:f>IF(ISNUMBER(K1065),COUNTIFS($K$7:$K$1929,"&gt;"&amp;K1065)+1,"")</x:f>
      </x:c>
      <x:c r="Z1065" s="9" t="str"/>
      <x:c r="AA1065" s="15" t="n">
        <x:v>46108</x:v>
      </x:c>
      <x:c r="AB1065" s="9" t="str">
        <x:v>Unknown</x:v>
      </x:c>
    </x:row>
    <x:row r="1066" ht="50" customHeight="1">
      <x:c r="A1066" s="10" t="n">
        <x:f>IF(ISNUMBER(F1066),RANK(F1066,$F$7:$F$1929,0),"")</x:f>
        <x:v>899</x:v>
      </x:c>
      <x:c r="B1066" s="9" t="str">
        <x:v>Fragrance World</x:v>
      </x:c>
      <x:c r="C1066" s="9" t="str">
        <x:v>Mocha Wood</x:v>
      </x:c>
      <x:c r="D1066" s="9" t="str">
        <x:v>Not recorded</x:v>
      </x:c>
      <x:c r="E1066" s="11" t="n">
        <x:v>2023</x:v>
      </x:c>
      <x:c r="F1066" s="13" t="n">
        <x:v>7.8</x:v>
      </x:c>
      <x:c r="G1066" s="10" t="n">
        <x:v>8</x:v>
      </x:c>
      <x:c r="H1066" s="12" t="n">
        <x:v>4.24</x:v>
      </x:c>
      <x:c r="I1066" s="10" t="n">
        <x:v>233</x:v>
      </x:c>
      <x:c r="J1066" s="12" t="str">
        <x:f>IF(AND(M1066="URL identity aligns",ISNUMBER(F1066),ISNUMBER(H1066),G1066&gt;0,I1066&gt;0,SUM(V1066:W1066)&gt;0),(F1066*V1066+((H1066-1)/4*10)*W1066)/SUM(V1066:W1066),"")</x:f>
      </x:c>
      <x:c r="K1066" s="12" t="str">
        <x:f>IF(ISNUMBER(J1066),(X1066*J1066+'Method'!$B$10*'Method'!$B$11)/(X1066+'Method'!$B$10),"")</x:f>
      </x:c>
      <x:c r="L1066" s="10" t="str">
        <x:f>IF(ISNUMBER(J1066),COUNTIFS($J$7:$J$1929,"&gt;"&amp;J1066)+1,"")</x:f>
      </x:c>
      <x:c r="M1066" s="9" t="str">
        <x:v>Review required</x:v>
      </x:c>
      <x:c r="N1066" s="9" t="str">
        <x:v>Concentration not explicit on both saved identities</x:v>
      </x:c>
      <x:c r="O1066" s="9" t="str">
        <x:v>https://www.parfumo.com/Perfumes/fragrance-world/mocha-wood</x:v>
      </x:c>
      <x:c r="P1066" s="9" t="str">
        <x:v>https://www.fragrantica.com/perfume/Fragrance-World/Mocha-Wood-96819.html</x:v>
      </x:c>
      <x:c r="Q1066" s="9" t="str">
        <x:v>https://media.parfumo.com/perfumes/8c/8c525c_mocha-wood-fragrance-world_1200.jpg?width=480&amp;aspect_ratio=1:1</x:v>
      </x:c>
      <x:c r="R1066" s="9" t="str">
        <x:v>https://fimgs.net/mdimg/perfume-thumbs/375x500.96819.jpg</x:v>
      </x:c>
      <x:c r="S1066" s="9" t="str">
        <x:v>Mocha Wood</x:v>
      </x:c>
      <x:c r="T1066" s="11" t="str">
        <x:v>2023</x:v>
      </x:c>
      <x:c r="U1066" s="10" t="n">
        <x:v>1425</x:v>
      </x:c>
      <x:c r="V1066" s="14" t="n">
        <x:f>IF(AND(ISNUMBER(G1066),G1066&gt;0),LOG10(G1066)*'Method'!$B$8,"")</x:f>
        <x:v>1.0837079843903314</x:v>
      </x:c>
      <x:c r="W1066" s="14" t="n">
        <x:f>IF(AND(ISNUMBER(I1066),I1066&gt;0),LOG10(I1066)*'Method'!$B$9,"")</x:f>
        <x:v>1.8938847368208163</x:v>
      </x:c>
      <x:c r="X1066" s="10" t="str">
        <x:f>IF(ISNUMBER(J1066),SUM(G1066,I1066),"")</x:f>
      </x:c>
      <x:c r="Y1066" s="10" t="str">
        <x:f>IF(ISNUMBER(K1066),COUNTIFS($K$7:$K$1929,"&gt;"&amp;K1066)+1,"")</x:f>
      </x:c>
      <x:c r="Z1066" s="9" t="str"/>
      <x:c r="AA1066" s="15" t="n">
        <x:v>46108</x:v>
      </x:c>
      <x:c r="AB1066" s="9" t="str">
        <x:v>Unknown</x:v>
      </x:c>
    </x:row>
    <x:row r="1067" ht="50" customHeight="1">
      <x:c r="A1067" s="10" t="n">
        <x:f>IF(ISNUMBER(F1067),RANK(F1067,$F$7:$F$1929,0),"")</x:f>
        <x:v>1061</x:v>
      </x:c>
      <x:c r="B1067" s="9" t="str">
        <x:v>Maison Francis Kurkdjian</x:v>
      </x:c>
      <x:c r="C1067" s="9" t="str">
        <x:v>Baccarat Rouge 540</x:v>
      </x:c>
      <x:c r="D1067" s="9" t="str">
        <x:v>Eau de Parfum</x:v>
      </x:c>
      <x:c r="E1067" s="11" t="n">
        <x:v>2016</x:v>
      </x:c>
      <x:c r="F1067" s="13" t="n">
        <x:v>7.7</x:v>
      </x:c>
      <x:c r="G1067" s="10" t="n">
        <x:v>5025</x:v>
      </x:c>
      <x:c r="H1067" s="12" t="n">
        <x:v>3.77</x:v>
      </x:c>
      <x:c r="I1067" s="10" t="n">
        <x:v>27721</x:v>
      </x:c>
      <x:c r="J1067" s="12" t="str">
        <x:f>IF(AND(M1067="URL identity aligns",ISNUMBER(F1067),ISNUMBER(H1067),G1067&gt;0,I1067&gt;0,SUM(V1067:W1067)&gt;0),(F1067*V1067+((H1067-1)/4*10)*W1067)/SUM(V1067:W1067),"")</x:f>
      </x:c>
      <x:c r="K1067" s="12" t="str">
        <x:f>IF(ISNUMBER(J1067),(X1067*J1067+'Method'!$B$10*'Method'!$B$11)/(X1067+'Method'!$B$10),"")</x:f>
      </x:c>
      <x:c r="L1067" s="10" t="str">
        <x:f>IF(ISNUMBER(J1067),COUNTIFS($J$7:$J$1929,"&gt;"&amp;J1067)+1,"")</x:f>
      </x:c>
      <x:c r="M1067" s="9" t="str">
        <x:v>Review required</x:v>
      </x:c>
      <x:c r="N1067" s="9" t="str">
        <x:v>Concentration not explicit on both saved identities</x:v>
      </x:c>
      <x:c r="O1067" s="9" t="str">
        <x:v>https://www.parfumo.com/Perfumes/Maison_Francis_Kurkdjian/Baccarat_Rouge_540_Eau_de_Parfum</x:v>
      </x:c>
      <x:c r="P1067" s="9" t="str">
        <x:v>https://www.fragrantica.com/perfume/Maison-Francis-Kurkdjian/Baccarat-Rouge-540-33519.html</x:v>
      </x:c>
      <x:c r="Q1067" s="9" t="str">
        <x:v>https://media.parfumo.com/perfumes/50/50639a-baccarat-rouge-540-eau-de-parfum-maison-francis-kurkdjian_1200.jpg?width=720&amp;aspect_ratio=1:1</x:v>
      </x:c>
      <x:c r="R1067" s="9" t="str">
        <x:v>https://fimgs.net/mdimg/perfume-thumbs/375x500.33519.jpg</x:v>
      </x:c>
      <x:c r="S1067" s="9" t="str">
        <x:v>Baccarat Rouge 540</x:v>
      </x:c>
      <x:c r="T1067" s="11" t="str">
        <x:v>2016</x:v>
      </x:c>
      <x:c r="U1067" s="10" t="n">
        <x:v>1861</x:v>
      </x:c>
      <x:c r="V1067" s="14" t="n">
        <x:f>IF(AND(ISNUMBER(G1067),G1067&gt;0),LOG10(G1067)*'Method'!$B$8,"")</x:f>
        <x:v>4.441363279311036</x:v>
      </x:c>
      <x:c r="W1067" s="14" t="n">
        <x:f>IF(AND(ISNUMBER(I1067),I1067&gt;0),LOG10(I1067)*'Method'!$B$9,"")</x:f>
        <x:v>3.554247114277024</x:v>
      </x:c>
      <x:c r="X1067" s="10" t="str">
        <x:f>IF(ISNUMBER(J1067),SUM(G1067,I1067),"")</x:f>
      </x:c>
      <x:c r="Y1067" s="10" t="str">
        <x:f>IF(ISNUMBER(K1067),COUNTIFS($K$7:$K$1929,"&gt;"&amp;K1067)+1,"")</x:f>
      </x:c>
      <x:c r="Z1067" s="9" t="str"/>
      <x:c r="AA1067" s="15" t="n">
        <x:v>46108</x:v>
      </x:c>
      <x:c r="AB1067" s="9" t="str">
        <x:v>Unknown</x:v>
      </x:c>
    </x:row>
    <x:row r="1068" ht="50" customHeight="1">
      <x:c r="A1068" s="10" t="n">
        <x:f>IF(ISNUMBER(F1068),RANK(F1068,$F$7:$F$1929,0),"")</x:f>
        <x:v>1061</x:v>
      </x:c>
      <x:c r="B1068" s="9" t="str">
        <x:v>Lalique</x:v>
      </x:c>
      <x:c r="C1068" s="9" t="str">
        <x:v>Encre Noire</x:v>
      </x:c>
      <x:c r="D1068" s="9" t="str">
        <x:v>Eau de Toilette</x:v>
      </x:c>
      <x:c r="E1068" s="11" t="n">
        <x:v>2006</x:v>
      </x:c>
      <x:c r="F1068" s="13" t="n">
        <x:v>7.7</x:v>
      </x:c>
      <x:c r="G1068" s="10" t="n">
        <x:v>3615</x:v>
      </x:c>
      <x:c r="H1068" s="12" t="n">
        <x:v>4.15</x:v>
      </x:c>
      <x:c r="I1068" s="10" t="n">
        <x:v>23984</x:v>
      </x:c>
      <x:c r="J1068" s="12" t="str">
        <x:f>IF(AND(M1068="URL identity aligns",ISNUMBER(F1068),ISNUMBER(H1068),G1068&gt;0,I1068&gt;0,SUM(V1068:W1068)&gt;0),(F1068*V1068+((H1068-1)/4*10)*W1068)/SUM(V1068:W1068),"")</x:f>
      </x:c>
      <x:c r="K1068" s="12" t="str">
        <x:f>IF(ISNUMBER(J1068),(X1068*J1068+'Method'!$B$10*'Method'!$B$11)/(X1068+'Method'!$B$10),"")</x:f>
      </x:c>
      <x:c r="L1068" s="10" t="str">
        <x:f>IF(ISNUMBER(J1068),COUNTIFS($J$7:$J$1929,"&gt;"&amp;J1068)+1,"")</x:f>
      </x:c>
      <x:c r="M1068" s="9" t="str">
        <x:v>Review required</x:v>
      </x:c>
      <x:c r="N1068" s="9" t="str">
        <x:v>Concentration not explicit on both saved identities</x:v>
      </x:c>
      <x:c r="O1068" s="9" t="str">
        <x:v>https://www.parfumo.com/Perfumes/Lalique/Encre_Noire_Eau_de_Toilette</x:v>
      </x:c>
      <x:c r="P1068" s="9" t="str">
        <x:v>https://www.fragrantica.com/perfume/Lalique/Encre-Noire-1834.html</x:v>
      </x:c>
      <x:c r="Q1068" s="9" t="str">
        <x:v>https://media.parfumo.com/perfumes/ff/ff4431-encre-noire-eau-de-toilette-lalique_1200.jpg?width=720&amp;aspect_ratio=1:1</x:v>
      </x:c>
      <x:c r="R1068" s="9" t="str">
        <x:v>https://fimgs.net/mdimg/perfume-thumbs/375x500.1834.jpg</x:v>
      </x:c>
      <x:c r="S1068" s="9" t="str">
        <x:v>Encre Noire</x:v>
      </x:c>
      <x:c r="T1068" s="11" t="str">
        <x:v>2006</x:v>
      </x:c>
      <x:c r="U1068" s="10" t="n">
        <x:v>1448</x:v>
      </x:c>
      <x:c r="V1068" s="14" t="n">
        <x:f>IF(AND(ISNUMBER(G1068),G1068&gt;0),LOG10(G1068)*'Method'!$B$8,"")</x:f>
        <x:v>4.26972996195666</x:v>
      </x:c>
      <x:c r="W1068" s="14" t="n">
        <x:f>IF(AND(ISNUMBER(I1068),I1068&gt;0),LOG10(I1068)*'Method'!$B$9,"")</x:f>
        <x:v>3.5039372924033603</x:v>
      </x:c>
      <x:c r="X1068" s="10" t="str">
        <x:f>IF(ISNUMBER(J1068),SUM(G1068,I1068),"")</x:f>
      </x:c>
      <x:c r="Y1068" s="10" t="str">
        <x:f>IF(ISNUMBER(K1068),COUNTIFS($K$7:$K$1929,"&gt;"&amp;K1068)+1,"")</x:f>
      </x:c>
      <x:c r="Z1068" s="9" t="str"/>
      <x:c r="AA1068" s="15" t="n">
        <x:v>46108</x:v>
      </x:c>
      <x:c r="AB1068" s="9" t="str">
        <x:v>Unknown</x:v>
      </x:c>
    </x:row>
    <x:row r="1069" ht="50" customHeight="1">
      <x:c r="A1069" s="10" t="n">
        <x:f>IF(ISNUMBER(F1069),RANK(F1069,$F$7:$F$1929,0),"")</x:f>
        <x:v>1061</x:v>
      </x:c>
      <x:c r="B1069" s="9" t="str">
        <x:v>Chanel</x:v>
      </x:c>
      <x:c r="C1069" s="9" t="str">
        <x:v>Bleu de</x:v>
      </x:c>
      <x:c r="D1069" s="9" t="str">
        <x:v>Eau de Toilette</x:v>
      </x:c>
      <x:c r="E1069" s="11" t="n">
        <x:v>2010</x:v>
      </x:c>
      <x:c r="F1069" s="13" t="n">
        <x:v>7.7</x:v>
      </x:c>
      <x:c r="G1069" s="10" t="n">
        <x:v>2704</x:v>
      </x:c>
      <x:c r="H1069" s="12" t="n">
        <x:v>4.18</x:v>
      </x:c>
      <x:c r="I1069" s="10" t="n">
        <x:v>20309</x:v>
      </x:c>
      <x:c r="J1069" s="12" t="str">
        <x:f>IF(AND(M1069="URL identity aligns",ISNUMBER(F1069),ISNUMBER(H1069),G1069&gt;0,I1069&gt;0,SUM(V1069:W1069)&gt;0),(F1069*V1069+((H1069-1)/4*10)*W1069)/SUM(V1069:W1069),"")</x:f>
      </x:c>
      <x:c r="K1069" s="12" t="str">
        <x:f>IF(ISNUMBER(J1069),(X1069*J1069+'Method'!$B$10*'Method'!$B$11)/(X1069+'Method'!$B$10),"")</x:f>
      </x:c>
      <x:c r="L1069" s="10" t="str">
        <x:f>IF(ISNUMBER(J1069),COUNTIFS($J$7:$J$1929,"&gt;"&amp;J1069)+1,"")</x:f>
      </x:c>
      <x:c r="M1069" s="9" t="str">
        <x:v>Review required</x:v>
      </x:c>
      <x:c r="N1069" s="9" t="str">
        <x:v>Concentration not explicit on both saved identities</x:v>
      </x:c>
      <x:c r="O1069" s="9" t="str">
        <x:v>https://www.parfumo.com/Perfumes/Chanel/Bleu_de_Chanel</x:v>
      </x:c>
      <x:c r="P1069" s="9" t="str">
        <x:v>https://www.fragrantica.com/perfume/Chanel/Bleu-de-Chanel-9099.html</x:v>
      </x:c>
      <x:c r="Q1069" s="9" t="str">
        <x:v>https://media.parfumo.com/perfumes/78/78540a-bleu-de-chanel-eau-de-toilette-chanel_1200.jpg?width=720&amp;aspect_ratio=1:1</x:v>
      </x:c>
      <x:c r="R1069" s="9" t="str">
        <x:v>https://fimgs.net/mdimg/perfume-thumbs/375x500.9099.jpg</x:v>
      </x:c>
      <x:c r="S1069" s="9" t="str">
        <x:v>Bleu de</x:v>
      </x:c>
      <x:c r="T1069" s="11" t="str">
        <x:v>2010</x:v>
      </x:c>
      <x:c r="U1069" s="10" t="n">
        <x:v>1784</x:v>
      </x:c>
      <x:c r="V1069" s="14" t="n">
        <x:f>IF(AND(ISNUMBER(G1069),G1069&gt;0),LOG10(G1069)*'Method'!$B$8,"")</x:f>
        <x:v>4.11840802472352</x:v>
      </x:c>
      <x:c r="W1069" s="14" t="n">
        <x:f>IF(AND(ISNUMBER(I1069),I1069&gt;0),LOG10(I1069)*'Method'!$B$9,"")</x:f>
        <x:v>3.4461508316761282</x:v>
      </x:c>
      <x:c r="X1069" s="10" t="str">
        <x:f>IF(ISNUMBER(J1069),SUM(G1069,I1069),"")</x:f>
      </x:c>
      <x:c r="Y1069" s="10" t="str">
        <x:f>IF(ISNUMBER(K1069),COUNTIFS($K$7:$K$1929,"&gt;"&amp;K1069)+1,"")</x:f>
      </x:c>
      <x:c r="Z1069" s="9" t="str"/>
      <x:c r="AA1069" s="15" t="n">
        <x:v>46108</x:v>
      </x:c>
      <x:c r="AB1069" s="9" t="str">
        <x:v>Unknown</x:v>
      </x:c>
    </x:row>
    <x:row r="1070" ht="50" customHeight="1">
      <x:c r="A1070" s="10" t="n">
        <x:f>IF(ISNUMBER(F1070),RANK(F1070,$F$7:$F$1929,0),"")</x:f>
        <x:v>1061</x:v>
      </x:c>
      <x:c r="B1070" s="9" t="str">
        <x:v>Versace</x:v>
      </x:c>
      <x:c r="C1070" s="9" t="str">
        <x:v>Eros Flame</x:v>
      </x:c>
      <x:c r="D1070" s="9" t="str">
        <x:v>Not recorded</x:v>
      </x:c>
      <x:c r="E1070" s="11" t="n">
        <x:v>2018</x:v>
      </x:c>
      <x:c r="F1070" s="13" t="n">
        <x:v>7.7</x:v>
      </x:c>
      <x:c r="G1070" s="10" t="n">
        <x:v>2636</x:v>
      </x:c>
      <x:c r="H1070" s="12" t="n">
        <x:v>4.33</x:v>
      </x:c>
      <x:c r="I1070" s="10" t="n">
        <x:v>17259</x:v>
      </x:c>
      <x:c r="J1070" s="12" t="str">
        <x:f>IF(AND(M1070="URL identity aligns",ISNUMBER(F1070),ISNUMBER(H1070),G1070&gt;0,I1070&gt;0,SUM(V1070:W1070)&gt;0),(F1070*V1070+((H1070-1)/4*10)*W1070)/SUM(V1070:W1070),"")</x:f>
      </x:c>
      <x:c r="K1070" s="12" t="str">
        <x:f>IF(ISNUMBER(J1070),(X1070*J1070+'Method'!$B$10*'Method'!$B$11)/(X1070+'Method'!$B$10),"")</x:f>
      </x:c>
      <x:c r="L1070" s="10" t="str">
        <x:f>IF(ISNUMBER(J1070),COUNTIFS($J$7:$J$1929,"&gt;"&amp;J1070)+1,"")</x:f>
      </x:c>
      <x:c r="M1070" s="9" t="str">
        <x:v>Review required</x:v>
      </x:c>
      <x:c r="N1070" s="9" t="str">
        <x:v>Concentration not explicit on both saved identities</x:v>
      </x:c>
      <x:c r="O1070" s="9" t="str">
        <x:v>https://www.parfumo.com/Perfumes/Versace/Eros_Flame</x:v>
      </x:c>
      <x:c r="P1070" s="9" t="str">
        <x:v>https://www.fragrantica.com/perfume/Versace/Eros-Flame-52180.html</x:v>
      </x:c>
      <x:c r="Q1070" s="9" t="str">
        <x:v>https://media.parfumo.com/perfumes/fb/fb76fd-eros-flame-versace_1200.jpg?width=720&amp;aspect_ratio=1:1</x:v>
      </x:c>
      <x:c r="R1070" s="9" t="str">
        <x:v>https://fimgs.net/mdimg/perfume-thumbs/375x500.52180.jpg</x:v>
      </x:c>
      <x:c r="S1070" s="9" t="str">
        <x:v>Eros Flame</x:v>
      </x:c>
      <x:c r="T1070" s="11" t="str">
        <x:v>2018</x:v>
      </x:c>
      <x:c r="U1070" s="10" t="n">
        <x:v>286</x:v>
      </x:c>
      <x:c r="V1070" s="14" t="n">
        <x:f>IF(AND(ISNUMBER(G1070),G1070&gt;0),LOG10(G1070)*'Method'!$B$8,"")</x:f>
        <x:v>4.105134487106364</x:v>
      </x:c>
      <x:c r="W1070" s="14" t="n">
        <x:f>IF(AND(ISNUMBER(I1070),I1070&gt;0),LOG10(I1070)*'Method'!$B$9,"")</x:f>
        <x:v>3.3896125029961284</x:v>
      </x:c>
      <x:c r="X1070" s="10" t="str">
        <x:f>IF(ISNUMBER(J1070),SUM(G1070,I1070),"")</x:f>
      </x:c>
      <x:c r="Y1070" s="10" t="str">
        <x:f>IF(ISNUMBER(K1070),COUNTIFS($K$7:$K$1929,"&gt;"&amp;K1070)+1,"")</x:f>
      </x:c>
      <x:c r="Z1070" s="9" t="str"/>
      <x:c r="AA1070" s="15" t="n">
        <x:v>46108</x:v>
      </x:c>
      <x:c r="AB1070" s="9" t="str">
        <x:v>Unknown</x:v>
      </x:c>
    </x:row>
    <x:row r="1071" ht="50" customHeight="1">
      <x:c r="A1071" s="10" t="n">
        <x:f>IF(ISNUMBER(F1071),RANK(F1071,$F$7:$F$1929,0),"")</x:f>
        <x:v>1061</x:v>
      </x:c>
      <x:c r="B1071" s="9" t="str">
        <x:v>Mancera</x:v>
      </x:c>
      <x:c r="C1071" s="9" t="str">
        <x:v>Cedrat Boise</x:v>
      </x:c>
      <x:c r="D1071" s="9" t="str">
        <x:v>Not recorded</x:v>
      </x:c>
      <x:c r="E1071" s="11" t="n">
        <x:v>2011</x:v>
      </x:c>
      <x:c r="F1071" s="13" t="n">
        <x:v>7.7</x:v>
      </x:c>
      <x:c r="G1071" s="10" t="n">
        <x:v>2259</x:v>
      </x:c>
      <x:c r="H1071" s="12" t="n">
        <x:v>4.11</x:v>
      </x:c>
      <x:c r="I1071" s="10" t="n">
        <x:v>13306</x:v>
      </x:c>
      <x:c r="J1071" s="12" t="str">
        <x:f>IF(AND(M1071="URL identity aligns",ISNUMBER(F1071),ISNUMBER(H1071),G1071&gt;0,I1071&gt;0,SUM(V1071:W1071)&gt;0),(F1071*V1071+((H1071-1)/4*10)*W1071)/SUM(V1071:W1071),"")</x:f>
      </x:c>
      <x:c r="K1071" s="12" t="str">
        <x:f>IF(ISNUMBER(J1071),(X1071*J1071+'Method'!$B$10*'Method'!$B$11)/(X1071+'Method'!$B$10),"")</x:f>
      </x:c>
      <x:c r="L1071" s="10" t="str">
        <x:f>IF(ISNUMBER(J1071),COUNTIFS($J$7:$J$1929,"&gt;"&amp;J1071)+1,"")</x:f>
      </x:c>
      <x:c r="M1071" s="9" t="str">
        <x:v>Review required</x:v>
      </x:c>
      <x:c r="N1071" s="9" t="str">
        <x:v>Concentration not explicit on both saved identities</x:v>
      </x:c>
      <x:c r="O1071" s="9" t="str">
        <x:v>https://www.parfumo.com/Perfumes/Mancera/Cedrat_Boise</x:v>
      </x:c>
      <x:c r="P1071" s="9" t="str">
        <x:v>https://www.fragrantica.com/perfume/Mancera/Cedrat-Boise-15211.html</x:v>
      </x:c>
      <x:c r="Q1071" s="9" t="str">
        <x:v>https://media.parfumo.com/perfumes/32/325de9-cedrat-boise-mancera_1200.jpg?width=720&amp;aspect_ratio=1:1</x:v>
      </x:c>
      <x:c r="R1071" s="9" t="str">
        <x:v>https://fimgs.net/mdimg/perfume-thumbs/375x500.15211.jpg</x:v>
      </x:c>
      <x:c r="S1071" s="9" t="str">
        <x:v>Cedrat Boise</x:v>
      </x:c>
      <x:c r="T1071" s="11" t="str">
        <x:v>2011</x:v>
      </x:c>
      <x:c r="U1071" s="10" t="n">
        <x:v>1543</x:v>
      </x:c>
      <x:c r="V1071" s="14" t="n">
        <x:f>IF(AND(ISNUMBER(G1071),G1071&gt;0),LOG10(G1071)*'Method'!$B$8,"")</x:f>
        <x:v>4.0246994771044315</x:v>
      </x:c>
      <x:c r="W1071" s="14" t="n">
        <x:f>IF(AND(ISNUMBER(I1071),I1071&gt;0),LOG10(I1071)*'Method'!$B$9,"")</x:f>
        <x:v>3.299238015288024</x:v>
      </x:c>
      <x:c r="X1071" s="10" t="str">
        <x:f>IF(ISNUMBER(J1071),SUM(G1071,I1071),"")</x:f>
      </x:c>
      <x:c r="Y1071" s="10" t="str">
        <x:f>IF(ISNUMBER(K1071),COUNTIFS($K$7:$K$1929,"&gt;"&amp;K1071)+1,"")</x:f>
      </x:c>
      <x:c r="Z1071" s="9" t="str"/>
      <x:c r="AA1071" s="15" t="n">
        <x:v>46108</x:v>
      </x:c>
      <x:c r="AB1071" s="9" t="str">
        <x:v>Unknown</x:v>
      </x:c>
    </x:row>
    <x:row r="1072" ht="50" customHeight="1">
      <x:c r="A1072" s="10" t="n">
        <x:f>IF(ISNUMBER(F1072),RANK(F1072,$F$7:$F$1929,0),"")</x:f>
        <x:v>1061</x:v>
      </x:c>
      <x:c r="B1072" s="9" t="str">
        <x:v>Lattafa</x:v>
      </x:c>
      <x:c r="C1072" s="9" t="str">
        <x:v>Asad أسد</x:v>
      </x:c>
      <x:c r="D1072" s="9" t="str">
        <x:v>Parfum</x:v>
      </x:c>
      <x:c r="E1072" s="11" t="n">
        <x:v>2021</x:v>
      </x:c>
      <x:c r="F1072" s="13" t="n">
        <x:v>7.7</x:v>
      </x:c>
      <x:c r="G1072" s="10" t="n">
        <x:v>2127</x:v>
      </x:c>
      <x:c r="H1072" s="12" t="n">
        <x:v>4.09</x:v>
      </x:c>
      <x:c r="I1072" s="10" t="n">
        <x:v>12494</x:v>
      </x:c>
      <x:c r="J1072" s="12" t="str">
        <x:f>IF(AND(M1072="URL identity aligns",ISNUMBER(F1072),ISNUMBER(H1072),G1072&gt;0,I1072&gt;0,SUM(V1072:W1072)&gt;0),(F1072*V1072+((H1072-1)/4*10)*W1072)/SUM(V1072:W1072),"")</x:f>
      </x:c>
      <x:c r="K1072" s="12" t="str">
        <x:f>IF(ISNUMBER(J1072),(X1072*J1072+'Method'!$B$10*'Method'!$B$11)/(X1072+'Method'!$B$10),"")</x:f>
      </x:c>
      <x:c r="L1072" s="10" t="str">
        <x:f>IF(ISNUMBER(J1072),COUNTIFS($J$7:$J$1929,"&gt;"&amp;J1072)+1,"")</x:f>
      </x:c>
      <x:c r="M1072" s="9" t="str">
        <x:v>Review required</x:v>
      </x:c>
      <x:c r="N1072" s="9" t="str">
        <x:v>Brand differs between product URLs; Product, variant, gender or year terms differ between URLs; Concentration not explicit on both saved identities</x:v>
      </x:c>
      <x:c r="O1072" s="9" t="str">
        <x:v>https://www.parfumo.com/Perfumes/Lattafa/asad-1</x:v>
      </x:c>
      <x:c r="P1072" s="9" t="str">
        <x:v>https://www.fragrantica.com/perfume/Lattafa-Perfumes/Asad-72821.html</x:v>
      </x:c>
      <x:c r="Q1072" s="9" t="str">
        <x:v>https://media.parfumo.com/perfumes/fa/fa86a6-asad-lattafa_1200.jpg?width=720&amp;aspect_ratio=1:1</x:v>
      </x:c>
      <x:c r="R1072" s="9" t="str">
        <x:v>https://fimgs.net/mdimg/perfume-thumbs/375x500.72821.jpg</x:v>
      </x:c>
      <x:c r="S1072" s="9" t="str">
        <x:v>Asad أسد</x:v>
      </x:c>
      <x:c r="T1072" s="11" t="str">
        <x:v>2021</x:v>
      </x:c>
      <x:c r="U1072" s="10" t="n">
        <x:v>173</x:v>
      </x:c>
      <x:c r="V1072" s="14" t="n">
        <x:f>IF(AND(ISNUMBER(G1072),G1072&gt;0),LOG10(G1072)*'Method'!$B$8,"")</x:f>
        <x:v>3.993320987883276</x:v>
      </x:c>
      <x:c r="W1072" s="14" t="n">
        <x:f>IF(AND(ISNUMBER(I1072),I1072&gt;0),LOG10(I1072)*'Method'!$B$9,"")</x:f>
        <x:v>3.2773612012880005</x:v>
      </x:c>
      <x:c r="X1072" s="10" t="str">
        <x:f>IF(ISNUMBER(J1072),SUM(G1072,I1072),"")</x:f>
      </x:c>
      <x:c r="Y1072" s="10" t="str">
        <x:f>IF(ISNUMBER(K1072),COUNTIFS($K$7:$K$1929,"&gt;"&amp;K1072)+1,"")</x:f>
      </x:c>
      <x:c r="Z1072" s="9" t="str"/>
      <x:c r="AA1072" s="15" t="n">
        <x:v>46108</x:v>
      </x:c>
      <x:c r="AB1072" s="9" t="str">
        <x:v>Unknown</x:v>
      </x:c>
    </x:row>
    <x:row r="1073" ht="50" customHeight="1">
      <x:c r="A1073" s="10" t="n">
        <x:f>IF(ISNUMBER(F1073),RANK(F1073,$F$7:$F$1929,0),"")</x:f>
        <x:v>1061</x:v>
      </x:c>
      <x:c r="B1073" s="9" t="str">
        <x:v>Montale</x:v>
      </x:c>
      <x:c r="C1073" s="9" t="str">
        <x:v>Intense Cafe</x:v>
      </x:c>
      <x:c r="D1073" s="9" t="str">
        <x:v>Intense</x:v>
      </x:c>
      <x:c r="E1073" s="11" t="n">
        <x:v>2013</x:v>
      </x:c>
      <x:c r="F1073" s="13" t="n">
        <x:v>7.7</x:v>
      </x:c>
      <x:c r="G1073" s="10" t="n">
        <x:v>1919</x:v>
      </x:c>
      <x:c r="H1073" s="12" t="n">
        <x:v>3.95</x:v>
      </x:c>
      <x:c r="I1073" s="10" t="n">
        <x:v>10082</x:v>
      </x:c>
      <x:c r="J1073" s="12" t="str">
        <x:f>IF(AND(M1073="URL identity aligns",ISNUMBER(F1073),ISNUMBER(H1073),G1073&gt;0,I1073&gt;0,SUM(V1073:W1073)&gt;0),(F1073*V1073+((H1073-1)/4*10)*W1073)/SUM(V1073:W1073),"")</x:f>
      </x:c>
      <x:c r="K1073" s="12" t="str">
        <x:f>IF(ISNUMBER(J1073),(X1073*J1073+'Method'!$B$10*'Method'!$B$11)/(X1073+'Method'!$B$10),"")</x:f>
      </x:c>
      <x:c r="L1073" s="10" t="str">
        <x:f>IF(ISNUMBER(J1073),COUNTIFS($J$7:$J$1929,"&gt;"&amp;J1073)+1,"")</x:f>
      </x:c>
      <x:c r="M1073" s="9" t="str">
        <x:v>Review required</x:v>
      </x:c>
      <x:c r="N1073" s="9" t="str">
        <x:v>Concentration not explicit on both saved identities</x:v>
      </x:c>
      <x:c r="O1073" s="9" t="str">
        <x:v>https://www.parfumo.com/Perfumes/Montale/Intense_Cafe</x:v>
      </x:c>
      <x:c r="P1073" s="9" t="str">
        <x:v>https://www.fragrantica.com/perfume/Montale/Intense-Cafe-18021.html</x:v>
      </x:c>
      <x:c r="Q1073" s="9" t="str">
        <x:v>https://media.parfumo.com/perfumes/a0/a0b2d9-intense-cafe-montale_1200.jpg?width=720&amp;aspect_ratio=1:1</x:v>
      </x:c>
      <x:c r="R1073" s="9" t="str">
        <x:v>https://fimgs.net/mdimg/perfume-thumbs/375x500.18021.jpg</x:v>
      </x:c>
      <x:c r="S1073" s="9" t="str">
        <x:v>Intense Cafe</x:v>
      </x:c>
      <x:c r="T1073" s="11" t="str">
        <x:v>2013</x:v>
      </x:c>
      <x:c r="U1073" s="10" t="n">
        <x:v>279</x:v>
      </x:c>
      <x:c r="V1073" s="14" t="n">
        <x:f>IF(AND(ISNUMBER(G1073),G1073&gt;0),LOG10(G1073)*'Method'!$B$8,"")</x:f>
        <x:v>3.939689969682564</x:v>
      </x:c>
      <x:c r="W1073" s="14" t="n">
        <x:f>IF(AND(ISNUMBER(I1073),I1073&gt;0),LOG10(I1073)*'Method'!$B$9,"")</x:f>
        <x:v>3.2028373544817046</x:v>
      </x:c>
      <x:c r="X1073" s="10" t="str">
        <x:f>IF(ISNUMBER(J1073),SUM(G1073,I1073),"")</x:f>
      </x:c>
      <x:c r="Y1073" s="10" t="str">
        <x:f>IF(ISNUMBER(K1073),COUNTIFS($K$7:$K$1929,"&gt;"&amp;K1073)+1,"")</x:f>
      </x:c>
      <x:c r="Z1073" s="9" t="str"/>
      <x:c r="AA1073" s="15" t="n">
        <x:v>46108</x:v>
      </x:c>
      <x:c r="AB1073" s="9" t="str">
        <x:v>Unknown</x:v>
      </x:c>
    </x:row>
    <x:row r="1074" ht="50" customHeight="1">
      <x:c r="A1074" s="10" t="n">
        <x:f>IF(ISNUMBER(F1074),RANK(F1074,$F$7:$F$1929,0),"")</x:f>
        <x:v>1061</x:v>
      </x:c>
      <x:c r="B1074" s="9" t="str">
        <x:v>Rasasi</x:v>
      </x:c>
      <x:c r="C1074" s="9" t="str">
        <x:v>Hawas for Him</x:v>
      </x:c>
      <x:c r="D1074" s="9" t="str">
        <x:v>Not recorded</x:v>
      </x:c>
      <x:c r="E1074" s="11" t="n">
        <x:v>2015</x:v>
      </x:c>
      <x:c r="F1074" s="13" t="n">
        <x:v>7.7</x:v>
      </x:c>
      <x:c r="G1074" s="10" t="n">
        <x:v>1892</x:v>
      </x:c>
      <x:c r="H1074" s="12" t="n">
        <x:v>4.32</x:v>
      </x:c>
      <x:c r="I1074" s="10" t="n">
        <x:v>9890</x:v>
      </x:c>
      <x:c r="J1074" s="12" t="str">
        <x:f>IF(AND(M1074="URL identity aligns",ISNUMBER(F1074),ISNUMBER(H1074),G1074&gt;0,I1074&gt;0,SUM(V1074:W1074)&gt;0),(F1074*V1074+((H1074-1)/4*10)*W1074)/SUM(V1074:W1074),"")</x:f>
      </x:c>
      <x:c r="K1074" s="12" t="str">
        <x:f>IF(ISNUMBER(J1074),(X1074*J1074+'Method'!$B$10*'Method'!$B$11)/(X1074+'Method'!$B$10),"")</x:f>
      </x:c>
      <x:c r="L1074" s="10" t="str">
        <x:f>IF(ISNUMBER(J1074),COUNTIFS($J$7:$J$1929,"&gt;"&amp;J1074)+1,"")</x:f>
      </x:c>
      <x:c r="M1074" s="9" t="str">
        <x:v>Review required</x:v>
      </x:c>
      <x:c r="N1074" s="9" t="str">
        <x:v>Product, variant, gender or year terms differ between URLs; Concentration not explicit on both saved identities</x:v>
      </x:c>
      <x:c r="O1074" s="9" t="str">
        <x:v>https://www.parfumo.com/Perfumes/Rasasi/Hawas_for_Men</x:v>
      </x:c>
      <x:c r="P1074" s="9" t="str">
        <x:v>https://www.fragrantica.com/perfume/Rasasi/Hawas-for-Him-46890.html</x:v>
      </x:c>
      <x:c r="Q1074" s="9" t="str">
        <x:v>https://media.parfumo.com/perfumes/90/90c03b-hawas-for-him-rasasi_1200.jpg?width=720&amp;aspect_ratio=1:1</x:v>
      </x:c>
      <x:c r="R1074" s="9" t="str">
        <x:v>https://fimgs.net/mdimg/perfume-thumbs/375x500.46890.jpg</x:v>
      </x:c>
      <x:c r="S1074" s="9" t="str">
        <x:v>Hawas for Him</x:v>
      </x:c>
      <x:c r="T1074" s="11" t="str">
        <x:v>2015</x:v>
      </x:c>
      <x:c r="U1074" s="10" t="n">
        <x:v>545</x:v>
      </x:c>
      <x:c r="V1074" s="14" t="n">
        <x:f>IF(AND(ISNUMBER(G1074),G1074&gt;0),LOG10(G1074)*'Method'!$B$8,"")</x:f>
        <x:v>3.932305358478924</x:v>
      </x:c>
      <x:c r="W1074" s="14" t="n">
        <x:f>IF(AND(ISNUMBER(I1074),I1074&gt;0),LOG10(I1074)*'Method'!$B$9,"")</x:f>
        <x:v>3.1961570332777445</x:v>
      </x:c>
      <x:c r="X1074" s="10" t="str">
        <x:f>IF(ISNUMBER(J1074),SUM(G1074,I1074),"")</x:f>
      </x:c>
      <x:c r="Y1074" s="10" t="str">
        <x:f>IF(ISNUMBER(K1074),COUNTIFS($K$7:$K$1929,"&gt;"&amp;K1074)+1,"")</x:f>
      </x:c>
      <x:c r="Z1074" s="9" t="str"/>
      <x:c r="AA1074" s="15" t="n">
        <x:v>46108</x:v>
      </x:c>
      <x:c r="AB1074" s="9" t="str">
        <x:v>Unknown</x:v>
      </x:c>
    </x:row>
    <x:row r="1075" ht="50" customHeight="1">
      <x:c r="A1075" s="10" t="n">
        <x:f>IF(ISNUMBER(F1075),RANK(F1075,$F$7:$F$1929,0),"")</x:f>
        <x:v>1061</x:v>
      </x:c>
      <x:c r="B1075" s="9" t="str">
        <x:v>Parfums de Marly</x:v>
      </x:c>
      <x:c r="C1075" s="9" t="str">
        <x:v>Perseus</x:v>
      </x:c>
      <x:c r="D1075" s="9" t="str">
        <x:v>Parfum</x:v>
      </x:c>
      <x:c r="E1075" s="11" t="n">
        <x:v>2024</x:v>
      </x:c>
      <x:c r="F1075" s="13" t="n">
        <x:v>7.7</x:v>
      </x:c>
      <x:c r="G1075" s="10" t="n">
        <x:v>1526</x:v>
      </x:c>
      <x:c r="H1075" s="12" t="n">
        <x:v>3.9</x:v>
      </x:c>
      <x:c r="I1075" s="10" t="n">
        <x:v>2561</x:v>
      </x:c>
      <x:c r="J1075" s="12" t="str">
        <x:f>IF(AND(M1075="URL identity aligns",ISNUMBER(F1075),ISNUMBER(H1075),G1075&gt;0,I1075&gt;0,SUM(V1075:W1075)&gt;0),(F1075*V1075+((H1075-1)/4*10)*W1075)/SUM(V1075:W1075),"")</x:f>
      </x:c>
      <x:c r="K1075" s="12" t="str">
        <x:f>IF(ISNUMBER(J1075),(X1075*J1075+'Method'!$B$10*'Method'!$B$11)/(X1075+'Method'!$B$10),"")</x:f>
      </x:c>
      <x:c r="L1075" s="10" t="str">
        <x:f>IF(ISNUMBER(J1075),COUNTIFS($J$7:$J$1929,"&gt;"&amp;J1075)+1,"")</x:f>
      </x:c>
      <x:c r="M1075" s="9" t="str">
        <x:v>Review required</x:v>
      </x:c>
      <x:c r="N1075" s="9" t="str">
        <x:v>Concentration not explicit on both saved identities</x:v>
      </x:c>
      <x:c r="O1075" s="9" t="str">
        <x:v>https://www.parfumo.com/Perfumes/Parfums_de_Marly/perseus</x:v>
      </x:c>
      <x:c r="P1075" s="9" t="str">
        <x:v>https://www.fragrantica.com/perfume/Parfums-de-Marly/Perseus-90199.html</x:v>
      </x:c>
      <x:c r="Q1075" s="9" t="str">
        <x:v>https://media.parfumo.com/perfumes/60/60350c-perseus-parfums-de-marly_1200.jpg?width=720&amp;aspect_ratio=1:1</x:v>
      </x:c>
      <x:c r="R1075" s="9" t="str">
        <x:v>https://fimgs.net/mdimg/perfume-thumbs/375x500.90199.jpg</x:v>
      </x:c>
      <x:c r="S1075" s="9" t="str">
        <x:v>Perseus</x:v>
      </x:c>
      <x:c r="T1075" s="11" t="str">
        <x:v>2024</x:v>
      </x:c>
      <x:c r="U1075" s="10" t="n">
        <x:v>506</x:v>
      </x:c>
      <x:c r="V1075" s="14" t="n">
        <x:f>IF(AND(ISNUMBER(G1075),G1075&gt;0),LOG10(G1075)*'Method'!$B$8,"")</x:f>
        <x:v>3.820265440342632</x:v>
      </x:c>
      <x:c r="W1075" s="14" t="n">
        <x:f>IF(AND(ISNUMBER(I1075),I1075&gt;0),LOG10(I1075)*'Method'!$B$9,"")</x:f>
        <x:v>2.726727662774744</x:v>
      </x:c>
      <x:c r="X1075" s="10" t="str">
        <x:f>IF(ISNUMBER(J1075),SUM(G1075,I1075),"")</x:f>
      </x:c>
      <x:c r="Y1075" s="10" t="str">
        <x:f>IF(ISNUMBER(K1075),COUNTIFS($K$7:$K$1929,"&gt;"&amp;K1075)+1,"")</x:f>
      </x:c>
      <x:c r="Z1075" s="9" t="str"/>
      <x:c r="AA1075" s="15" t="n">
        <x:v>46108</x:v>
      </x:c>
      <x:c r="AB1075" s="9" t="str">
        <x:v>Unknown</x:v>
      </x:c>
    </x:row>
    <x:row r="1076" ht="50" customHeight="1">
      <x:c r="A1076" s="10" t="n">
        <x:f>IF(ISNUMBER(F1076),RANK(F1076,$F$7:$F$1929,0),"")</x:f>
        <x:v>1061</x:v>
      </x:c>
      <x:c r="B1076" s="9" t="str">
        <x:v>Byredo</x:v>
      </x:c>
      <x:c r="C1076" s="9" t="str">
        <x:v>Gypsy Water</x:v>
      </x:c>
      <x:c r="D1076" s="9" t="str">
        <x:v>Eau de Parfum</x:v>
      </x:c>
      <x:c r="E1076" s="11" t="n">
        <x:v>2008</x:v>
      </x:c>
      <x:c r="F1076" s="13" t="n">
        <x:v>7.7</x:v>
      </x:c>
      <x:c r="G1076" s="10" t="n">
        <x:v>1322</x:v>
      </x:c>
      <x:c r="H1076" s="12" t="n">
        <x:v>3.99</x:v>
      </x:c>
      <x:c r="I1076" s="10" t="n">
        <x:v>10343</x:v>
      </x:c>
      <x:c r="J1076" s="12" t="str">
        <x:f>IF(AND(M1076="URL identity aligns",ISNUMBER(F1076),ISNUMBER(H1076),G1076&gt;0,I1076&gt;0,SUM(V1076:W1076)&gt;0),(F1076*V1076+((H1076-1)/4*10)*W1076)/SUM(V1076:W1076),"")</x:f>
      </x:c>
      <x:c r="K1076" s="12" t="str">
        <x:f>IF(ISNUMBER(J1076),(X1076*J1076+'Method'!$B$10*'Method'!$B$11)/(X1076+'Method'!$B$10),"")</x:f>
      </x:c>
      <x:c r="L1076" s="10" t="str">
        <x:f>IF(ISNUMBER(J1076),COUNTIFS($J$7:$J$1929,"&gt;"&amp;J1076)+1,"")</x:f>
      </x:c>
      <x:c r="M1076" s="9" t="str">
        <x:v>Review required</x:v>
      </x:c>
      <x:c r="N1076" s="9" t="str">
        <x:v>Concentration not explicit on both saved identities</x:v>
      </x:c>
      <x:c r="O1076" s="9" t="str">
        <x:v>https://www.parfumo.com/Perfumes/Byredo/Gypsy_Water_Eau_de_Parfum</x:v>
      </x:c>
      <x:c r="P1076" s="9" t="str">
        <x:v>https://www.fragrantica.com/perfume/Byredo/Gypsy-Water-3575.html</x:v>
      </x:c>
      <x:c r="Q1076" s="9" t="str">
        <x:v>https://media.parfumo.com/perfumes/75/756149-gypsy-water-eau-de-parfum-byredo_1200.jpg?width=720&amp;aspect_ratio=1:1</x:v>
      </x:c>
      <x:c r="R1076" s="9" t="str">
        <x:v>https://fimgs.net/mdimg/perfume-thumbs/375x500.3575.jpg</x:v>
      </x:c>
      <x:c r="S1076" s="9" t="str">
        <x:v>Gypsy Water</x:v>
      </x:c>
      <x:c r="T1076" s="11" t="str">
        <x:v>2008</x:v>
      </x:c>
      <x:c r="U1076" s="10" t="n">
        <x:v>77</x:v>
      </x:c>
      <x:c r="V1076" s="14" t="n">
        <x:f>IF(AND(ISNUMBER(G1076),G1076&gt;0),LOG10(G1076)*'Method'!$B$8,"")</x:f>
        <x:v>3.745477746179544</x:v>
      </x:c>
      <x:c r="W1076" s="14" t="n">
        <x:f>IF(AND(ISNUMBER(I1076),I1076&gt;0),LOG10(I1076)*'Method'!$B$9,"")</x:f>
        <x:v>3.2117172197472246</x:v>
      </x:c>
      <x:c r="X1076" s="10" t="str">
        <x:f>IF(ISNUMBER(J1076),SUM(G1076,I1076),"")</x:f>
      </x:c>
      <x:c r="Y1076" s="10" t="str">
        <x:f>IF(ISNUMBER(K1076),COUNTIFS($K$7:$K$1929,"&gt;"&amp;K1076)+1,"")</x:f>
      </x:c>
      <x:c r="Z1076" s="9" t="str"/>
      <x:c r="AA1076" s="15" t="n">
        <x:v>46108</x:v>
      </x:c>
      <x:c r="AB1076" s="9" t="str">
        <x:v>Unknown</x:v>
      </x:c>
    </x:row>
    <x:row r="1077" ht="50" customHeight="1">
      <x:c r="A1077" s="10" t="n">
        <x:f>IF(ISNUMBER(F1077),RANK(F1077,$F$7:$F$1929,0),"")</x:f>
        <x:v>1061</x:v>
      </x:c>
      <x:c r="B1077" s="9" t="str">
        <x:v>Azzaro</x:v>
      </x:c>
      <x:c r="C1077" s="9" t="str">
        <x:v>Wanted by Night</x:v>
      </x:c>
      <x:c r="D1077" s="9" t="str">
        <x:v>Not recorded</x:v>
      </x:c>
      <x:c r="E1077" s="11" t="n">
        <x:v>2018</x:v>
      </x:c>
      <x:c r="F1077" s="13" t="n">
        <x:v>7.7</x:v>
      </x:c>
      <x:c r="G1077" s="10" t="n">
        <x:v>1239</x:v>
      </x:c>
      <x:c r="H1077" s="12" t="n">
        <x:v>4.27</x:v>
      </x:c>
      <x:c r="I1077" s="10" t="n">
        <x:v>7415</x:v>
      </x:c>
      <x:c r="J1077" s="12" t="str">
        <x:f>IF(AND(M1077="URL identity aligns",ISNUMBER(F1077),ISNUMBER(H1077),G1077&gt;0,I1077&gt;0,SUM(V1077:W1077)&gt;0),(F1077*V1077+((H1077-1)/4*10)*W1077)/SUM(V1077:W1077),"")</x:f>
      </x:c>
      <x:c r="K1077" s="12" t="str">
        <x:f>IF(ISNUMBER(J1077),(X1077*J1077+'Method'!$B$10*'Method'!$B$11)/(X1077+'Method'!$B$10),"")</x:f>
      </x:c>
      <x:c r="L1077" s="10" t="str">
        <x:f>IF(ISNUMBER(J1077),COUNTIFS($J$7:$J$1929,"&gt;"&amp;J1077)+1,"")</x:f>
      </x:c>
      <x:c r="M1077" s="9" t="str">
        <x:v>Review required</x:v>
      </x:c>
      <x:c r="N1077" s="9" t="str">
        <x:v>Concentration not explicit on both saved identities</x:v>
      </x:c>
      <x:c r="O1077" s="9" t="str">
        <x:v>https://www.parfumo.com/Perfumes/Azzaro/Wanted_by_Night</x:v>
      </x:c>
      <x:c r="P1077" s="9" t="str">
        <x:v>https://www.fragrantica.com/perfume/Azzaro/Wanted-by-Night-49144.html</x:v>
      </x:c>
      <x:c r="Q1077" s="9" t="str">
        <x:v>https://media.parfumo.com/perfumes/21/21b72c-wanted-by-night-azzaro_1200.jpg?width=720&amp;aspect_ratio=1:1</x:v>
      </x:c>
      <x:c r="R1077" s="9" t="str">
        <x:v>https://fimgs.net/mdimg/perfume-thumbs/375x500.49144.jpg</x:v>
      </x:c>
      <x:c r="S1077" s="9" t="str">
        <x:v>Wanted by Night</x:v>
      </x:c>
      <x:c r="T1077" s="11" t="str">
        <x:v>2018</x:v>
      </x:c>
      <x:c r="U1077" s="10" t="n">
        <x:v>1125</x:v>
      </x:c>
      <x:c r="V1077" s="14" t="n">
        <x:f>IF(AND(ISNUMBER(G1077),G1077&gt;0),LOG10(G1077)*'Method'!$B$8,"")</x:f>
        <x:v>3.711685567651272</x:v>
      </x:c>
      <x:c r="W1077" s="14" t="n">
        <x:f>IF(AND(ISNUMBER(I1077),I1077&gt;0),LOG10(I1077)*'Method'!$B$9,"")</x:f>
        <x:v>3.09608892429152</x:v>
      </x:c>
      <x:c r="X1077" s="10" t="str">
        <x:f>IF(ISNUMBER(J1077),SUM(G1077,I1077),"")</x:f>
      </x:c>
      <x:c r="Y1077" s="10" t="str">
        <x:f>IF(ISNUMBER(K1077),COUNTIFS($K$7:$K$1929,"&gt;"&amp;K1077)+1,"")</x:f>
      </x:c>
      <x:c r="Z1077" s="9" t="str"/>
      <x:c r="AA1077" s="15" t="n">
        <x:v>46108</x:v>
      </x:c>
      <x:c r="AB1077" s="9" t="str">
        <x:v>Unknown</x:v>
      </x:c>
    </x:row>
    <x:row r="1078" ht="50" customHeight="1">
      <x:c r="A1078" s="10" t="n">
        <x:f>IF(ISNUMBER(F1078),RANK(F1078,$F$7:$F$1929,0),"")</x:f>
        <x:v>1061</x:v>
      </x:c>
      <x:c r="B1078" s="9" t="str">
        <x:v>Calvin Klein</x:v>
      </x:c>
      <x:c r="C1078" s="9" t="str">
        <x:v>CK One Shock for Him</x:v>
      </x:c>
      <x:c r="D1078" s="9" t="str">
        <x:v>Not recorded</x:v>
      </x:c>
      <x:c r="E1078" s="11" t="n">
        <x:v>2011</x:v>
      </x:c>
      <x:c r="F1078" s="13" t="n">
        <x:v>7.7</x:v>
      </x:c>
      <x:c r="G1078" s="10" t="n">
        <x:v>1229</x:v>
      </x:c>
      <x:c r="H1078" s="12" t="n">
        <x:v>4.04</x:v>
      </x:c>
      <x:c r="I1078" s="10" t="n">
        <x:v>7522</x:v>
      </x:c>
      <x:c r="J1078" s="12" t="str">
        <x:f>IF(AND(M1078="URL identity aligns",ISNUMBER(F1078),ISNUMBER(H1078),G1078&gt;0,I1078&gt;0,SUM(V1078:W1078)&gt;0),(F1078*V1078+((H1078-1)/4*10)*W1078)/SUM(V1078:W1078),"")</x:f>
      </x:c>
      <x:c r="K1078" s="12" t="str">
        <x:f>IF(ISNUMBER(J1078),(X1078*J1078+'Method'!$B$10*'Method'!$B$11)/(X1078+'Method'!$B$10),"")</x:f>
      </x:c>
      <x:c r="L1078" s="10" t="str">
        <x:f>IF(ISNUMBER(J1078),COUNTIFS($J$7:$J$1929,"&gt;"&amp;J1078)+1,"")</x:f>
      </x:c>
      <x:c r="M1078" s="9" t="str">
        <x:v>Review required</x:v>
      </x:c>
      <x:c r="N1078" s="9" t="str">
        <x:v>Concentration not explicit on both saved identities</x:v>
      </x:c>
      <x:c r="O1078" s="9" t="str">
        <x:v>https://www.parfumo.com/Perfumes/Calvin_Klein/CK_One_Shock_for_Him</x:v>
      </x:c>
      <x:c r="P1078" s="9" t="str">
        <x:v>https://www.fragrantica.com/perfume/Calvin-Klein/CK-One-Shock-For-Him-12520.html</x:v>
      </x:c>
      <x:c r="Q1078" s="9" t="str">
        <x:v>https://media.parfumo.com/perfumes/44/44c76c-ck-one-shock-for-him-calvin-klein_1200.jpg?width=720&amp;aspect_ratio=1:1</x:v>
      </x:c>
      <x:c r="R1078" s="9" t="str">
        <x:v>https://fimgs.net/mdimg/perfume-thumbs/375x500.12520.jpg</x:v>
      </x:c>
      <x:c r="S1078" s="9" t="str">
        <x:v>CK One Shock for Him</x:v>
      </x:c>
      <x:c r="T1078" s="11" t="str">
        <x:v>2011</x:v>
      </x:c>
      <x:c r="U1078" s="10" t="n">
        <x:v>133</x:v>
      </x:c>
      <x:c r="V1078" s="14" t="n">
        <x:f>IF(AND(ISNUMBER(G1078),G1078&gt;0),LOG10(G1078)*'Method'!$B$8,"")</x:f>
        <x:v>3.70746225946374</x:v>
      </x:c>
      <x:c r="W1078" s="14" t="n">
        <x:f>IF(AND(ISNUMBER(I1078),I1078&gt;0),LOG10(I1078)*'Method'!$B$9,"")</x:f>
        <x:v>3.1010666632691044</x:v>
      </x:c>
      <x:c r="X1078" s="10" t="str">
        <x:f>IF(ISNUMBER(J1078),SUM(G1078,I1078),"")</x:f>
      </x:c>
      <x:c r="Y1078" s="10" t="str">
        <x:f>IF(ISNUMBER(K1078),COUNTIFS($K$7:$K$1929,"&gt;"&amp;K1078)+1,"")</x:f>
      </x:c>
      <x:c r="Z1078" s="9" t="str"/>
      <x:c r="AA1078" s="15" t="n">
        <x:v>46108</x:v>
      </x:c>
      <x:c r="AB1078" s="9" t="str">
        <x:v>Unknown</x:v>
      </x:c>
    </x:row>
    <x:row r="1079" ht="50" customHeight="1">
      <x:c r="A1079" s="10" t="n">
        <x:f>IF(ISNUMBER(F1079),RANK(F1079,$F$7:$F$1929,0),"")</x:f>
        <x:v>1061</x:v>
      </x:c>
      <x:c r="B1079" s="9" t="str">
        <x:v>Creed</x:v>
      </x:c>
      <x:c r="C1079" s="9" t="str">
        <x:v>Himalaya</x:v>
      </x:c>
      <x:c r="D1079" s="9" t="str">
        <x:v>Not recorded</x:v>
      </x:c>
      <x:c r="E1079" s="11" t="n">
        <x:v>2002</x:v>
      </x:c>
      <x:c r="F1079" s="13" t="n">
        <x:v>7.7</x:v>
      </x:c>
      <x:c r="G1079" s="10" t="n">
        <x:v>1192</x:v>
      </x:c>
      <x:c r="H1079" s="12" t="n">
        <x:v>4.06</x:v>
      </x:c>
      <x:c r="I1079" s="10" t="n">
        <x:v>3059</x:v>
      </x:c>
      <x:c r="J1079" s="12" t="str">
        <x:f>IF(AND(M1079="URL identity aligns",ISNUMBER(F1079),ISNUMBER(H1079),G1079&gt;0,I1079&gt;0,SUM(V1079:W1079)&gt;0),(F1079*V1079+((H1079-1)/4*10)*W1079)/SUM(V1079:W1079),"")</x:f>
      </x:c>
      <x:c r="K1079" s="12" t="str">
        <x:f>IF(ISNUMBER(J1079),(X1079*J1079+'Method'!$B$10*'Method'!$B$11)/(X1079+'Method'!$B$10),"")</x:f>
      </x:c>
      <x:c r="L1079" s="10" t="str">
        <x:f>IF(ISNUMBER(J1079),COUNTIFS($J$7:$J$1929,"&gt;"&amp;J1079)+1,"")</x:f>
      </x:c>
      <x:c r="M1079" s="9" t="str">
        <x:v>Review required</x:v>
      </x:c>
      <x:c r="N1079" s="9" t="str">
        <x:v>Concentration not explicit on both saved identities</x:v>
      </x:c>
      <x:c r="O1079" s="9" t="str">
        <x:v>https://www.parfumo.com/Perfumes/Creed/Himalaya</x:v>
      </x:c>
      <x:c r="P1079" s="9" t="str">
        <x:v>https://www.fragrantica.com/perfume/Creed/Himalaya-465.html</x:v>
      </x:c>
      <x:c r="Q1079" s="9" t="str">
        <x:v>https://media.parfumo.com/perfumes/81/81ae19-himalaya-creed_1200.jpg?width=720&amp;aspect_ratio=1:1</x:v>
      </x:c>
      <x:c r="R1079" s="9" t="str">
        <x:v>https://fimgs.net/mdimg/perfume-thumbs/375x500.465.jpg</x:v>
      </x:c>
      <x:c r="S1079" s="9" t="str">
        <x:v>Himalaya</x:v>
      </x:c>
      <x:c r="T1079" s="11" t="str">
        <x:v>2002</x:v>
      </x:c>
      <x:c r="U1079" s="10" t="n">
        <x:v>963</x:v>
      </x:c>
      <x:c r="V1079" s="14" t="n">
        <x:f>IF(AND(ISNUMBER(G1079),G1079&gt;0),LOG10(G1079)*'Method'!$B$8,"")</x:f>
        <x:v>3.691531506485064</x:v>
      </x:c>
      <x:c r="W1079" s="14" t="n">
        <x:f>IF(AND(ISNUMBER(I1079),I1079&gt;0),LOG10(I1079)*'Method'!$B$9,"")</x:f>
        <x:v>2.7884635815877443</x:v>
      </x:c>
      <x:c r="X1079" s="10" t="str">
        <x:f>IF(ISNUMBER(J1079),SUM(G1079,I1079),"")</x:f>
      </x:c>
      <x:c r="Y1079" s="10" t="str">
        <x:f>IF(ISNUMBER(K1079),COUNTIFS($K$7:$K$1929,"&gt;"&amp;K1079)+1,"")</x:f>
      </x:c>
      <x:c r="Z1079" s="9" t="str"/>
      <x:c r="AA1079" s="15" t="n">
        <x:v>46108</x:v>
      </x:c>
      <x:c r="AB1079" s="9" t="str">
        <x:v>Unknown</x:v>
      </x:c>
    </x:row>
    <x:row r="1080" ht="50" customHeight="1">
      <x:c r="A1080" s="10" t="n">
        <x:f>IF(ISNUMBER(F1080),RANK(F1080,$F$7:$F$1929,0),"")</x:f>
        <x:v>1061</x:v>
      </x:c>
      <x:c r="B1080" s="9" t="str">
        <x:v>Lalique</x:v>
      </x:c>
      <x:c r="C1080" s="9" t="str">
        <x:v>Encre Noire Sport</x:v>
      </x:c>
      <x:c r="D1080" s="9" t="str">
        <x:v>Not recorded</x:v>
      </x:c>
      <x:c r="E1080" s="11" t="n">
        <x:v>2013</x:v>
      </x:c>
      <x:c r="F1080" s="13" t="n">
        <x:v>7.7</x:v>
      </x:c>
      <x:c r="G1080" s="10" t="n">
        <x:v>1191</x:v>
      </x:c>
      <x:c r="H1080" s="12" t="n">
        <x:v>4.17</x:v>
      </x:c>
      <x:c r="I1080" s="10" t="n">
        <x:v>6754</x:v>
      </x:c>
      <x:c r="J1080" s="12" t="str">
        <x:f>IF(AND(M1080="URL identity aligns",ISNUMBER(F1080),ISNUMBER(H1080),G1080&gt;0,I1080&gt;0,SUM(V1080:W1080)&gt;0),(F1080*V1080+((H1080-1)/4*10)*W1080)/SUM(V1080:W1080),"")</x:f>
      </x:c>
      <x:c r="K1080" s="12" t="str">
        <x:f>IF(ISNUMBER(J1080),(X1080*J1080+'Method'!$B$10*'Method'!$B$11)/(X1080+'Method'!$B$10),"")</x:f>
      </x:c>
      <x:c r="L1080" s="10" t="str">
        <x:f>IF(ISNUMBER(J1080),COUNTIFS($J$7:$J$1929,"&gt;"&amp;J1080)+1,"")</x:f>
      </x:c>
      <x:c r="M1080" s="9" t="str">
        <x:v>Review required</x:v>
      </x:c>
      <x:c r="N1080" s="9" t="str">
        <x:v>Concentration not explicit on both saved identities</x:v>
      </x:c>
      <x:c r="O1080" s="9" t="str">
        <x:v>https://www.parfumo.com/Perfumes/Lalique/Encre_Noire_Sport</x:v>
      </x:c>
      <x:c r="P1080" s="9" t="str">
        <x:v>https://www.fragrantica.com/perfume/Lalique/Encre-Noire-Sport-21369.html</x:v>
      </x:c>
      <x:c r="Q1080" s="9" t="str">
        <x:v>https://media.parfumo.com/perfumes/08/084d21-encre-noire-sport-lalique_1200.jpg?width=720&amp;aspect_ratio=1:1</x:v>
      </x:c>
      <x:c r="R1080" s="9" t="str">
        <x:v>https://fimgs.net/mdimg/perfume-thumbs/375x500.21369.jpg</x:v>
      </x:c>
      <x:c r="S1080" s="9" t="str">
        <x:v>Encre Noire Sport</x:v>
      </x:c>
      <x:c r="T1080" s="11" t="str">
        <x:v>2013</x:v>
      </x:c>
      <x:c r="U1080" s="10" t="n">
        <x:v>824</x:v>
      </x:c>
      <x:c r="V1080" s="14" t="n">
        <x:f>IF(AND(ISNUMBER(G1080),G1080&gt;0),LOG10(G1080)*'Method'!$B$8,"")</x:f>
        <x:v>3.691094113779336</x:v>
      </x:c>
      <x:c r="W1080" s="14" t="n">
        <x:f>IF(AND(ISNUMBER(I1080),I1080&gt;0),LOG10(I1080)*'Method'!$B$9,"")</x:f>
        <x:v>3.0636488450395123</x:v>
      </x:c>
      <x:c r="X1080" s="10" t="str">
        <x:f>IF(ISNUMBER(J1080),SUM(G1080,I1080),"")</x:f>
      </x:c>
      <x:c r="Y1080" s="10" t="str">
        <x:f>IF(ISNUMBER(K1080),COUNTIFS($K$7:$K$1929,"&gt;"&amp;K1080)+1,"")</x:f>
      </x:c>
      <x:c r="Z1080" s="9" t="str"/>
      <x:c r="AA1080" s="15" t="n">
        <x:v>46108</x:v>
      </x:c>
      <x:c r="AB1080" s="9" t="str">
        <x:v>Unknown</x:v>
      </x:c>
    </x:row>
    <x:row r="1081" ht="50" customHeight="1">
      <x:c r="A1081" s="10" t="n">
        <x:f>IF(ISNUMBER(F1081),RANK(F1081,$F$7:$F$1929,0),"")</x:f>
        <x:v>1061</x:v>
      </x:c>
      <x:c r="B1081" s="9" t="str">
        <x:v>Lattafa</x:v>
      </x:c>
      <x:c r="C1081" s="9" t="str">
        <x:v>Ameer Al Oudh Intense Oud</x:v>
      </x:c>
      <x:c r="D1081" s="9" t="str">
        <x:v>Intense</x:v>
      </x:c>
      <x:c r="E1081" s="11" t="n">
        <x:v>2021</x:v>
      </x:c>
      <x:c r="F1081" s="13" t="n">
        <x:v>7.7</x:v>
      </x:c>
      <x:c r="G1081" s="10" t="n">
        <x:v>1159</x:v>
      </x:c>
      <x:c r="H1081" s="12" t="n">
        <x:v>4.18</x:v>
      </x:c>
      <x:c r="I1081" s="10" t="n">
        <x:v>5639</x:v>
      </x:c>
      <x:c r="J1081" s="12" t="str">
        <x:f>IF(AND(M1081="URL identity aligns",ISNUMBER(F1081),ISNUMBER(H1081),G1081&gt;0,I1081&gt;0,SUM(V1081:W1081)&gt;0),(F1081*V1081+((H1081-1)/4*10)*W1081)/SUM(V1081:W1081),"")</x:f>
      </x:c>
      <x:c r="K1081" s="12" t="str">
        <x:f>IF(ISNUMBER(J1081),(X1081*J1081+'Method'!$B$10*'Method'!$B$11)/(X1081+'Method'!$B$10),"")</x:f>
      </x:c>
      <x:c r="L1081" s="10" t="str">
        <x:f>IF(ISNUMBER(J1081),COUNTIFS($J$7:$J$1929,"&gt;"&amp;J1081)+1,"")</x:f>
      </x:c>
      <x:c r="M1081" s="9" t="str">
        <x:v>Review required</x:v>
      </x:c>
      <x:c r="N1081" s="9" t="str">
        <x:v>Brand differs between product URLs; Concentration not explicit on both saved identities</x:v>
      </x:c>
      <x:c r="O1081" s="9" t="str">
        <x:v>https://www.parfumo.com/Perfumes/Lattafa/ameer-al-oudh-intense-oud</x:v>
      </x:c>
      <x:c r="P1081" s="9" t="str">
        <x:v>https://www.fragrantica.com/perfume/Lattafa-Perfumes/Ameer-Al-Oudh-Intense-Oud-64947.html</x:v>
      </x:c>
      <x:c r="Q1081" s="9" t="str">
        <x:v>https://media.parfumo.com/perfumes/31/312dd9_ameer-al-oudh-intense-oud-lattafa_1200.jpg?width=720&amp;aspect_ratio=1:1</x:v>
      </x:c>
      <x:c r="R1081" s="9" t="str">
        <x:v>https://fimgs.net/mdimg/perfume-thumbs/375x500.64947.jpg</x:v>
      </x:c>
      <x:c r="S1081" s="9" t="str">
        <x:v>Ameer Al Oudh Intense Oud</x:v>
      </x:c>
      <x:c r="T1081" s="11" t="str">
        <x:v>2021</x:v>
      </x:c>
      <x:c r="U1081" s="10" t="n">
        <x:v>180</x:v>
      </x:c>
      <x:c r="V1081" s="14" t="n">
        <x:f>IF(AND(ISNUMBER(G1081),G1081&gt;0),LOG10(G1081)*'Method'!$B$8,"")</x:f>
        <x:v>3.6769001231563196</x:v>
      </x:c>
      <x:c r="W1081" s="14" t="n">
        <x:f>IF(AND(ISNUMBER(I1081),I1081&gt;0),LOG10(I1081)*'Method'!$B$9,"")</x:f>
        <x:v>3.0009616756706805</x:v>
      </x:c>
      <x:c r="X1081" s="10" t="str">
        <x:f>IF(ISNUMBER(J1081),SUM(G1081,I1081),"")</x:f>
      </x:c>
      <x:c r="Y1081" s="10" t="str">
        <x:f>IF(ISNUMBER(K1081),COUNTIFS($K$7:$K$1929,"&gt;"&amp;K1081)+1,"")</x:f>
      </x:c>
      <x:c r="Z1081" s="9" t="str"/>
      <x:c r="AA1081" s="15" t="n">
        <x:v>46108</x:v>
      </x:c>
      <x:c r="AB1081" s="9" t="str">
        <x:v>Unknown</x:v>
      </x:c>
    </x:row>
    <x:row r="1082" ht="50" customHeight="1">
      <x:c r="A1082" s="10" t="n">
        <x:f>IF(ISNUMBER(F1082),RANK(F1082,$F$7:$F$1929,0),"")</x:f>
        <x:v>1061</x:v>
      </x:c>
      <x:c r="B1082" s="9" t="str">
        <x:v>Armaf</x:v>
      </x:c>
      <x:c r="C1082" s="9" t="str">
        <x:v>Club de Nuit Intense Man</x:v>
      </x:c>
      <x:c r="D1082" s="9" t="str">
        <x:v>Eau de Parfum</x:v>
      </x:c>
      <x:c r="E1082" s="11" t="n">
        <x:v>2022</x:v>
      </x:c>
      <x:c r="F1082" s="13" t="n">
        <x:v>7.7</x:v>
      </x:c>
      <x:c r="G1082" s="10" t="n">
        <x:v>1148</x:v>
      </x:c>
      <x:c r="H1082" s="12" t="n">
        <x:v>4.3</x:v>
      </x:c>
      <x:c r="I1082" s="10" t="n">
        <x:v>3206</x:v>
      </x:c>
      <x:c r="J1082" s="12" t="str">
        <x:f>IF(AND(M1082="URL identity aligns",ISNUMBER(F1082),ISNUMBER(H1082),G1082&gt;0,I1082&gt;0,SUM(V1082:W1082)&gt;0),(F1082*V1082+((H1082-1)/4*10)*W1082)/SUM(V1082:W1082),"")</x:f>
      </x:c>
      <x:c r="K1082" s="12" t="str">
        <x:f>IF(ISNUMBER(J1082),(X1082*J1082+'Method'!$B$10*'Method'!$B$11)/(X1082+'Method'!$B$10),"")</x:f>
      </x:c>
      <x:c r="L1082" s="10" t="str">
        <x:f>IF(ISNUMBER(J1082),COUNTIFS($J$7:$J$1929,"&gt;"&amp;J1082)+1,"")</x:f>
      </x:c>
      <x:c r="M1082" s="9" t="str">
        <x:v>Review required</x:v>
      </x:c>
      <x:c r="N1082" s="9" t="str">
        <x:v>Fragrantica URL assigned to more than one Parfumo product; Concentration differs between product URLs</x:v>
      </x:c>
      <x:c r="O1082" s="9" t="str">
        <x:v>https://www.parfumo.com/Perfumes/Armaf/club-de-nuit-intense-man-eau-de-parfum</x:v>
      </x:c>
      <x:c r="P1082" s="9" t="str">
        <x:v>https://www.fragrantica.com/perfume/Armaf/Club-de-Nuit-Intense-Man-Parfum-72842.html</x:v>
      </x:c>
      <x:c r="Q1082" s="9" t="str">
        <x:v>https://media.parfumo.com/perfumes/fe/fe6cfe-club-de-nuit-intense-man-eau-de-parfum-armaf_1200.jpg?width=720&amp;aspect_ratio=1:1</x:v>
      </x:c>
      <x:c r="R1082" s="9" t="str">
        <x:v>https://fimgs.net/mdimg/perfume-thumbs/375x500.72842.jpg</x:v>
      </x:c>
      <x:c r="S1082" s="9" t="str">
        <x:v>Club de Nuit Intense Man</x:v>
      </x:c>
      <x:c r="T1082" s="11" t="str">
        <x:v>2022</x:v>
      </x:c>
      <x:c r="U1082" s="10" t="n">
        <x:v>1768</x:v>
      </x:c>
      <x:c r="V1082" s="14" t="n">
        <x:f>IF(AND(ISNUMBER(G1082),G1082&gt;0),LOG10(G1082)*'Method'!$B$8,"")</x:f>
        <x:v>3.67193026567434</x:v>
      </x:c>
      <x:c r="W1082" s="14" t="n">
        <x:f>IF(AND(ISNUMBER(I1082),I1082&gt;0),LOG10(I1082)*'Method'!$B$9,"")</x:f>
        <x:v>2.8047708144145043</x:v>
      </x:c>
      <x:c r="X1082" s="10" t="str">
        <x:f>IF(ISNUMBER(J1082),SUM(G1082,I1082),"")</x:f>
      </x:c>
      <x:c r="Y1082" s="10" t="str">
        <x:f>IF(ISNUMBER(K1082),COUNTIFS($K$7:$K$1929,"&gt;"&amp;K1082)+1,"")</x:f>
      </x:c>
      <x:c r="Z1082" s="9" t="str"/>
      <x:c r="AA1082" s="15" t="n">
        <x:v>46108</x:v>
      </x:c>
      <x:c r="AB1082" s="9" t="str">
        <x:v>Unknown</x:v>
      </x:c>
    </x:row>
    <x:row r="1083" ht="50" customHeight="1">
      <x:c r="A1083" s="10" t="n">
        <x:f>IF(ISNUMBER(F1083),RANK(F1083,$F$7:$F$1929,0),"")</x:f>
        <x:v>1061</x:v>
      </x:c>
      <x:c r="B1083" s="9" t="str">
        <x:v>Byredo</x:v>
      </x:c>
      <x:c r="C1083" s="9" t="str">
        <x:v>Mojave Ghost</x:v>
      </x:c>
      <x:c r="D1083" s="9" t="str">
        <x:v>Eau de Parfum</x:v>
      </x:c>
      <x:c r="E1083" s="11" t="n">
        <x:v>2014</x:v>
      </x:c>
      <x:c r="F1083" s="13" t="n">
        <x:v>7.7</x:v>
      </x:c>
      <x:c r="G1083" s="10" t="n">
        <x:v>1143</x:v>
      </x:c>
      <x:c r="H1083" s="12" t="n">
        <x:v>3.96</x:v>
      </x:c>
      <x:c r="I1083" s="10" t="n">
        <x:v>9179</x:v>
      </x:c>
      <x:c r="J1083" s="12" t="str">
        <x:f>IF(AND(M1083="URL identity aligns",ISNUMBER(F1083),ISNUMBER(H1083),G1083&gt;0,I1083&gt;0,SUM(V1083:W1083)&gt;0),(F1083*V1083+((H1083-1)/4*10)*W1083)/SUM(V1083:W1083),"")</x:f>
      </x:c>
      <x:c r="K1083" s="12" t="str">
        <x:f>IF(ISNUMBER(J1083),(X1083*J1083+'Method'!$B$10*'Method'!$B$11)/(X1083+'Method'!$B$10),"")</x:f>
      </x:c>
      <x:c r="L1083" s="10" t="str">
        <x:f>IF(ISNUMBER(J1083),COUNTIFS($J$7:$J$1929,"&gt;"&amp;J1083)+1,"")</x:f>
      </x:c>
      <x:c r="M1083" s="9" t="str">
        <x:v>Review required</x:v>
      </x:c>
      <x:c r="N1083" s="9" t="str">
        <x:v>Concentration not explicit on both saved identities</x:v>
      </x:c>
      <x:c r="O1083" s="9" t="str">
        <x:v>https://www.parfumo.com/Perfumes/Byredo/Mojave_Ghost_Eau_de_Parfum</x:v>
      </x:c>
      <x:c r="P1083" s="9" t="str">
        <x:v>https://www.fragrantica.com/perfume/Byredo/Mojave-Ghost-27040.html</x:v>
      </x:c>
      <x:c r="Q1083" s="9" t="str">
        <x:v>https://media.parfumo.com/perfumes/6a/6ad9bc-mojave-ghost-eau-de-parfum-byredo_1200.jpg?width=720&amp;aspect_ratio=1:1</x:v>
      </x:c>
      <x:c r="R1083" s="9" t="str">
        <x:v>https://fimgs.net/mdimg/perfume-thumbs/375x500.27040.jpg</x:v>
      </x:c>
      <x:c r="S1083" s="9" t="str">
        <x:v>Mojave Ghost</x:v>
      </x:c>
      <x:c r="T1083" s="11" t="str">
        <x:v>2014</x:v>
      </x:c>
      <x:c r="U1083" s="10" t="n">
        <x:v>1505</x:v>
      </x:c>
      <x:c r="V1083" s="14" t="n">
        <x:f>IF(AND(ISNUMBER(G1083),G1083&gt;0),LOG10(G1083)*'Method'!$B$8,"")</x:f>
        <x:v>3.6696554764743357</x:v>
      </x:c>
      <x:c r="W1083" s="14" t="n">
        <x:f>IF(AND(ISNUMBER(I1083),I1083&gt;0),LOG10(I1083)*'Method'!$B$9,"")</x:f>
        <x:v>3.1702362958857844</x:v>
      </x:c>
      <x:c r="X1083" s="10" t="str">
        <x:f>IF(ISNUMBER(J1083),SUM(G1083,I1083),"")</x:f>
      </x:c>
      <x:c r="Y1083" s="10" t="str">
        <x:f>IF(ISNUMBER(K1083),COUNTIFS($K$7:$K$1929,"&gt;"&amp;K1083)+1,"")</x:f>
      </x:c>
      <x:c r="Z1083" s="9" t="str"/>
      <x:c r="AA1083" s="15" t="n">
        <x:v>46108</x:v>
      </x:c>
      <x:c r="AB1083" s="9" t="str">
        <x:v>Unknown</x:v>
      </x:c>
    </x:row>
    <x:row r="1084" ht="50" customHeight="1">
      <x:c r="A1084" s="10" t="n">
        <x:f>IF(ISNUMBER(F1084),RANK(F1084,$F$7:$F$1929,0),"")</x:f>
        <x:v>1061</x:v>
      </x:c>
      <x:c r="B1084" s="9" t="str">
        <x:v>Tom Ford</x:v>
      </x:c>
      <x:c r="C1084" s="9" t="str">
        <x:v>Oud Minérale</x:v>
      </x:c>
      <x:c r="D1084" s="9" t="str">
        <x:v>Not recorded</x:v>
      </x:c>
      <x:c r="E1084" s="11" t="n">
        <x:v>2017</x:v>
      </x:c>
      <x:c r="F1084" s="13" t="n">
        <x:v>7.7</x:v>
      </x:c>
      <x:c r="G1084" s="10" t="n">
        <x:v>1140</x:v>
      </x:c>
      <x:c r="H1084" s="12" t="n">
        <x:v>4.07</x:v>
      </x:c>
      <x:c r="I1084" s="10" t="n">
        <x:v>1623</x:v>
      </x:c>
      <x:c r="J1084" s="12" t="str">
        <x:f>IF(AND(M1084="URL identity aligns",ISNUMBER(F1084),ISNUMBER(H1084),G1084&gt;0,I1084&gt;0,SUM(V1084:W1084)&gt;0),(F1084*V1084+((H1084-1)/4*10)*W1084)/SUM(V1084:W1084),"")</x:f>
      </x:c>
      <x:c r="K1084" s="12" t="str">
        <x:f>IF(ISNUMBER(J1084),(X1084*J1084+'Method'!$B$10*'Method'!$B$11)/(X1084+'Method'!$B$10),"")</x:f>
      </x:c>
      <x:c r="L1084" s="10" t="str">
        <x:f>IF(ISNUMBER(J1084),COUNTIFS($J$7:$J$1929,"&gt;"&amp;J1084)+1,"")</x:f>
      </x:c>
      <x:c r="M1084" s="9" t="str">
        <x:v>Review required</x:v>
      </x:c>
      <x:c r="N1084" s="9" t="str">
        <x:v>Concentration not explicit on both saved identities</x:v>
      </x:c>
      <x:c r="O1084" s="9" t="str">
        <x:v>https://www.parfumo.com/Perfumes/Tom_Ford/Oud_Minerale</x:v>
      </x:c>
      <x:c r="P1084" s="9" t="str">
        <x:v>https://www.fragrantica.com/perfume/Tom-Ford/Oud-Minerale-45192.html</x:v>
      </x:c>
      <x:c r="Q1084" s="9" t="str">
        <x:v>https://media.parfumo.com/perfumes/14/143592-oud-minerale-tom-ford_1200.jpg?width=720&amp;aspect_ratio=1:1</x:v>
      </x:c>
      <x:c r="R1084" s="9" t="str">
        <x:v>https://fimgs.net/mdimg/perfume-thumbs/375x500.45192.jpg</x:v>
      </x:c>
      <x:c r="S1084" s="9" t="str">
        <x:v>Oud Minérale</x:v>
      </x:c>
      <x:c r="T1084" s="11" t="str">
        <x:v>2017</x:v>
      </x:c>
      <x:c r="U1084" s="10" t="n">
        <x:v>1746</x:v>
      </x:c>
      <x:c r="V1084" s="14" t="n">
        <x:f>IF(AND(ISNUMBER(G1084),G1084&gt;0),LOG10(G1084)*'Method'!$B$8,"")</x:f>
        <x:v>3.6682858216037637</x:v>
      </x:c>
      <x:c r="W1084" s="14" t="n">
        <x:f>IF(AND(ISNUMBER(I1084),I1084&gt;0),LOG10(I1084)*'Method'!$B$9,"")</x:f>
        <x:v>2.568254815860984</x:v>
      </x:c>
      <x:c r="X1084" s="10" t="str">
        <x:f>IF(ISNUMBER(J1084),SUM(G1084,I1084),"")</x:f>
      </x:c>
      <x:c r="Y1084" s="10" t="str">
        <x:f>IF(ISNUMBER(K1084),COUNTIFS($K$7:$K$1929,"&gt;"&amp;K1084)+1,"")</x:f>
      </x:c>
      <x:c r="Z1084" s="9" t="str"/>
      <x:c r="AA1084" s="15" t="n">
        <x:v>46108</x:v>
      </x:c>
      <x:c r="AB1084" s="9" t="str">
        <x:v>Unknown</x:v>
      </x:c>
    </x:row>
    <x:row r="1085" ht="50" customHeight="1">
      <x:c r="A1085" s="10" t="n">
        <x:f>IF(ISNUMBER(F1085),RANK(F1085,$F$7:$F$1929,0),"")</x:f>
        <x:v>1061</x:v>
      </x:c>
      <x:c r="B1085" s="9" t="str">
        <x:v>Xerjoff</x:v>
      </x:c>
      <x:c r="C1085" s="9" t="str">
        <x:v>More Than Words</x:v>
      </x:c>
      <x:c r="D1085" s="9" t="str">
        <x:v>Not recorded</x:v>
      </x:c>
      <x:c r="E1085" s="11" t="n">
        <x:v>2012</x:v>
      </x:c>
      <x:c r="F1085" s="13" t="n">
        <x:v>7.7</x:v>
      </x:c>
      <x:c r="G1085" s="10" t="n">
        <x:v>1024</x:v>
      </x:c>
      <x:c r="H1085" s="12" t="n">
        <x:v>4.03</x:v>
      </x:c>
      <x:c r="I1085" s="10" t="n">
        <x:v>3072</x:v>
      </x:c>
      <x:c r="J1085" s="12" t="str">
        <x:f>IF(AND(M1085="URL identity aligns",ISNUMBER(F1085),ISNUMBER(H1085),G1085&gt;0,I1085&gt;0,SUM(V1085:W1085)&gt;0),(F1085*V1085+((H1085-1)/4*10)*W1085)/SUM(V1085:W1085),"")</x:f>
      </x:c>
      <x:c r="K1085" s="12" t="str">
        <x:f>IF(ISNUMBER(J1085),(X1085*J1085+'Method'!$B$10*'Method'!$B$11)/(X1085+'Method'!$B$10),"")</x:f>
      </x:c>
      <x:c r="L1085" s="10" t="str">
        <x:f>IF(ISNUMBER(J1085),COUNTIFS($J$7:$J$1929,"&gt;"&amp;J1085)+1,"")</x:f>
      </x:c>
      <x:c r="M1085" s="9" t="str">
        <x:v>Review required</x:v>
      </x:c>
      <x:c r="N1085" s="9" t="str">
        <x:v>Concentration not explicit on both saved identities</x:v>
      </x:c>
      <x:c r="O1085" s="9" t="str">
        <x:v>https://www.parfumo.com/Perfumes/Xerjoff/more-than-words</x:v>
      </x:c>
      <x:c r="P1085" s="9" t="str">
        <x:v>https://www.fragrantica.com/perfume/Xerjoff/More-Than-Words-16450.html</x:v>
      </x:c>
      <x:c r="Q1085" s="9" t="str">
        <x:v>https://media.parfumo.com/perfumes/e7/e7c4ac-more-than-words-xerjoff_1200.jpg?width=720&amp;aspect_ratio=1:1</x:v>
      </x:c>
      <x:c r="R1085" s="9" t="str">
        <x:v>https://fimgs.net/mdimg/perfume-thumbs/375x500.16450.jpg</x:v>
      </x:c>
      <x:c r="S1085" s="9" t="str">
        <x:v>More Than Words</x:v>
      </x:c>
      <x:c r="T1085" s="11" t="str">
        <x:v>2012</x:v>
      </x:c>
      <x:c r="U1085" s="10" t="n">
        <x:v>1581</x:v>
      </x:c>
      <x:c r="V1085" s="14" t="n">
        <x:f>IF(AND(ISNUMBER(G1085),G1085&gt;0),LOG10(G1085)*'Method'!$B$8,"")</x:f>
        <x:v>3.6123599479677715</x:v>
      </x:c>
      <x:c r="W1085" s="14" t="n">
        <x:f>IF(AND(ISNUMBER(I1085),I1085&gt;0),LOG10(I1085)*'Method'!$B$9,"")</x:f>
        <x:v>2.789936969087576</x:v>
      </x:c>
      <x:c r="X1085" s="10" t="str">
        <x:f>IF(ISNUMBER(J1085),SUM(G1085,I1085),"")</x:f>
      </x:c>
      <x:c r="Y1085" s="10" t="str">
        <x:f>IF(ISNUMBER(K1085),COUNTIFS($K$7:$K$1929,"&gt;"&amp;K1085)+1,"")</x:f>
      </x:c>
      <x:c r="Z1085" s="9" t="str"/>
      <x:c r="AA1085" s="15" t="n">
        <x:v>46108</x:v>
      </x:c>
      <x:c r="AB1085" s="9" t="str">
        <x:v>Unknown</x:v>
      </x:c>
    </x:row>
    <x:row r="1086" ht="50" customHeight="1">
      <x:c r="A1086" s="10" t="n">
        <x:f>IF(ISNUMBER(F1086),RANK(F1086,$F$7:$F$1929,0),"")</x:f>
        <x:v>1061</x:v>
      </x:c>
      <x:c r="B1086" s="9" t="str">
        <x:v>Xerjoff</x:v>
      </x:c>
      <x:c r="C1086" s="9" t="str">
        <x:v>Kobe</x:v>
      </x:c>
      <x:c r="D1086" s="9" t="str">
        <x:v>Not recorded</x:v>
      </x:c>
      <x:c r="E1086" s="11" t="n">
        <x:v>2007</x:v>
      </x:c>
      <x:c r="F1086" s="13" t="n">
        <x:v>7.7</x:v>
      </x:c>
      <x:c r="G1086" s="10" t="n">
        <x:v>881</x:v>
      </x:c>
      <x:c r="H1086" s="12" t="n">
        <x:v>4.02</x:v>
      </x:c>
      <x:c r="I1086" s="10" t="n">
        <x:v>785</x:v>
      </x:c>
      <x:c r="J1086" s="12" t="str">
        <x:f>IF(AND(M1086="URL identity aligns",ISNUMBER(F1086),ISNUMBER(H1086),G1086&gt;0,I1086&gt;0,SUM(V1086:W1086)&gt;0),(F1086*V1086+((H1086-1)/4*10)*W1086)/SUM(V1086:W1086),"")</x:f>
      </x:c>
      <x:c r="K1086" s="12" t="str">
        <x:f>IF(ISNUMBER(J1086),(X1086*J1086+'Method'!$B$10*'Method'!$B$11)/(X1086+'Method'!$B$10),"")</x:f>
      </x:c>
      <x:c r="L1086" s="10" t="str">
        <x:f>IF(ISNUMBER(J1086),COUNTIFS($J$7:$J$1929,"&gt;"&amp;J1086)+1,"")</x:f>
      </x:c>
      <x:c r="M1086" s="9" t="str">
        <x:v>Review required</x:v>
      </x:c>
      <x:c r="N1086" s="9" t="str">
        <x:v>Concentration not explicit on both saved identities</x:v>
      </x:c>
      <x:c r="O1086" s="9" t="str">
        <x:v>https://www.parfumo.com/Perfumes/Xerjoff/kobe</x:v>
      </x:c>
      <x:c r="P1086" s="9" t="str">
        <x:v>https://www.fragrantica.com/perfume/Xerjoff/Kobe-6309.html</x:v>
      </x:c>
      <x:c r="Q1086" s="9" t="str">
        <x:v>https://media.parfumo.com/perfumes/1d/1dc7ce-kobe-xerjoff_1200.jpg?width=720&amp;aspect_ratio=1:1</x:v>
      </x:c>
      <x:c r="R1086" s="9" t="str">
        <x:v>https://fimgs.net/mdimg/perfume-thumbs/375x500.6309.jpg</x:v>
      </x:c>
      <x:c r="S1086" s="9" t="str">
        <x:v>Kobe</x:v>
      </x:c>
      <x:c r="T1086" s="11" t="str">
        <x:v>2007</x:v>
      </x:c>
      <x:c r="U1086" s="10" t="n">
        <x:v>1247</x:v>
      </x:c>
      <x:c r="V1086" s="14" t="n">
        <x:f>IF(AND(ISNUMBER(G1086),G1086&gt;0),LOG10(G1086)*'Method'!$B$8,"")</x:f>
        <x:v>3.5339710900944596</x:v>
      </x:c>
      <x:c r="W1086" s="14" t="n">
        <x:f>IF(AND(ISNUMBER(I1086),I1086&gt;0),LOG10(I1086)*'Method'!$B$9,"")</x:f>
        <x:v>2.3158957253962003</x:v>
      </x:c>
      <x:c r="X1086" s="10" t="str">
        <x:f>IF(ISNUMBER(J1086),SUM(G1086,I1086),"")</x:f>
      </x:c>
      <x:c r="Y1086" s="10" t="str">
        <x:f>IF(ISNUMBER(K1086),COUNTIFS($K$7:$K$1929,"&gt;"&amp;K1086)+1,"")</x:f>
      </x:c>
      <x:c r="Z1086" s="9" t="str"/>
      <x:c r="AA1086" s="15" t="n">
        <x:v>46108</x:v>
      </x:c>
      <x:c r="AB1086" s="9" t="str">
        <x:v>Unknown</x:v>
      </x:c>
    </x:row>
    <x:row r="1087" ht="50" customHeight="1">
      <x:c r="A1087" s="10" t="n">
        <x:f>IF(ISNUMBER(F1087),RANK(F1087,$F$7:$F$1929,0),"")</x:f>
        <x:v>1061</x:v>
      </x:c>
      <x:c r="B1087" s="9" t="str">
        <x:v>Maison Francis Kurkdjian</x:v>
      </x:c>
      <x:c r="C1087" s="9" t="str">
        <x:v>Petit Matin</x:v>
      </x:c>
      <x:c r="D1087" s="9" t="str">
        <x:v>Not recorded</x:v>
      </x:c>
      <x:c r="E1087" s="11" t="n">
        <x:v>2016</x:v>
      </x:c>
      <x:c r="F1087" s="13" t="n">
        <x:v>7.7</x:v>
      </x:c>
      <x:c r="G1087" s="10" t="n">
        <x:v>847</x:v>
      </x:c>
      <x:c r="H1087" s="12" t="n">
        <x:v>4.03</x:v>
      </x:c>
      <x:c r="I1087" s="10" t="n">
        <x:v>2194</x:v>
      </x:c>
      <x:c r="J1087" s="12" t="str">
        <x:f>IF(AND(M1087="URL identity aligns",ISNUMBER(F1087),ISNUMBER(H1087),G1087&gt;0,I1087&gt;0,SUM(V1087:W1087)&gt;0),(F1087*V1087+((H1087-1)/4*10)*W1087)/SUM(V1087:W1087),"")</x:f>
      </x:c>
      <x:c r="K1087" s="12" t="str">
        <x:f>IF(ISNUMBER(J1087),(X1087*J1087+'Method'!$B$10*'Method'!$B$11)/(X1087+'Method'!$B$10),"")</x:f>
      </x:c>
      <x:c r="L1087" s="10" t="str">
        <x:f>IF(ISNUMBER(J1087),COUNTIFS($J$7:$J$1929,"&gt;"&amp;J1087)+1,"")</x:f>
      </x:c>
      <x:c r="M1087" s="9" t="str">
        <x:v>Review required</x:v>
      </x:c>
      <x:c r="N1087" s="9" t="str">
        <x:v>Concentration not explicit on both saved identities</x:v>
      </x:c>
      <x:c r="O1087" s="9" t="str">
        <x:v>https://www.parfumo.com/Perfumes/Maison_Francis_Kurkdjian/Petit_Matin</x:v>
      </x:c>
      <x:c r="P1087" s="9" t="str">
        <x:v>https://www.fragrantica.com/perfume/Maison-Francis-Kurkdjian/Petit-Matin-40817.html</x:v>
      </x:c>
      <x:c r="Q1087" s="9" t="str">
        <x:v>https://media.parfumo.com/perfumes/d5/d52bc5-petit-matin-maison-francis-kurkdjian_1200.jpg?width=720&amp;aspect_ratio=1:1</x:v>
      </x:c>
      <x:c r="R1087" s="9" t="str">
        <x:v>https://fimgs.net/mdimg/perfume-thumbs/375x500.40817.jpg</x:v>
      </x:c>
      <x:c r="S1087" s="9" t="str">
        <x:v>Petit Matin</x:v>
      </x:c>
      <x:c r="T1087" s="11" t="str">
        <x:v>2016</x:v>
      </x:c>
      <x:c r="U1087" s="10" t="n">
        <x:v>90</x:v>
      </x:c>
      <x:c r="V1087" s="14" t="n">
        <x:f>IF(AND(ISNUMBER(G1087),G1087&gt;0),LOG10(G1087)*'Method'!$B$8,"")</x:f>
        <x:v>3.5134600923968518</x:v>
      </x:c>
      <x:c r="W1087" s="14" t="n">
        <x:f>IF(AND(ISNUMBER(I1087),I1087&gt;0),LOG10(I1087)*'Method'!$B$9,"")</x:f>
        <x:v>2.6729892985909522</x:v>
      </x:c>
      <x:c r="X1087" s="10" t="str">
        <x:f>IF(ISNUMBER(J1087),SUM(G1087,I1087),"")</x:f>
      </x:c>
      <x:c r="Y1087" s="10" t="str">
        <x:f>IF(ISNUMBER(K1087),COUNTIFS($K$7:$K$1929,"&gt;"&amp;K1087)+1,"")</x:f>
      </x:c>
      <x:c r="Z1087" s="9" t="str"/>
      <x:c r="AA1087" s="15" t="n">
        <x:v>46108</x:v>
      </x:c>
      <x:c r="AB1087" s="9" t="str">
        <x:v>Unknown</x:v>
      </x:c>
    </x:row>
    <x:row r="1088" ht="50" customHeight="1">
      <x:c r="A1088" s="10" t="n">
        <x:f>IF(ISNUMBER(F1088),RANK(F1088,$F$7:$F$1929,0),"")</x:f>
        <x:v>1061</x:v>
      </x:c>
      <x:c r="B1088" s="9" t="str">
        <x:v>Rasasi</x:v>
      </x:c>
      <x:c r="C1088" s="9" t="str">
        <x:v>Fattan pour Homme</x:v>
      </x:c>
      <x:c r="D1088" s="9" t="str">
        <x:v>Not recorded</x:v>
      </x:c>
      <x:c r="E1088" s="11" t="n">
        <x:v>2018</x:v>
      </x:c>
      <x:c r="F1088" s="13" t="n">
        <x:v>7.7</x:v>
      </x:c>
      <x:c r="G1088" s="10" t="n">
        <x:v>807</x:v>
      </x:c>
      <x:c r="H1088" s="12" t="n">
        <x:v>4.15</x:v>
      </x:c>
      <x:c r="I1088" s="10" t="n">
        <x:v>1637</x:v>
      </x:c>
      <x:c r="J1088" s="12" t="str">
        <x:f>IF(AND(M1088="URL identity aligns",ISNUMBER(F1088),ISNUMBER(H1088),G1088&gt;0,I1088&gt;0,SUM(V1088:W1088)&gt;0),(F1088*V1088+((H1088-1)/4*10)*W1088)/SUM(V1088:W1088),"")</x:f>
      </x:c>
      <x:c r="K1088" s="12" t="str">
        <x:f>IF(ISNUMBER(J1088),(X1088*J1088+'Method'!$B$10*'Method'!$B$11)/(X1088+'Method'!$B$10),"")</x:f>
      </x:c>
      <x:c r="L1088" s="10" t="str">
        <x:f>IF(ISNUMBER(J1088),COUNTIFS($J$7:$J$1929,"&gt;"&amp;J1088)+1,"")</x:f>
      </x:c>
      <x:c r="M1088" s="9" t="str">
        <x:v>Review required</x:v>
      </x:c>
      <x:c r="N1088" s="9" t="str">
        <x:v>Product, variant, gender or year terms differ between URLs; Concentration not explicit on both saved identities</x:v>
      </x:c>
      <x:c r="O1088" s="9" t="str">
        <x:v>https://www.parfumo.com/Perfumes/Rasasi/Fattan_pour_Homme</x:v>
      </x:c>
      <x:c r="P1088" s="9" t="str">
        <x:v>https://www.fragrantica.com/perfume/Rasasi/Fattan-53484.html</x:v>
      </x:c>
      <x:c r="Q1088" s="9" t="str">
        <x:v>https://media.parfumo.com/perfumes/c9/c9b215-fattan-pour-homme-rasasi_1200.jpg?width=720&amp;aspect_ratio=1:1</x:v>
      </x:c>
      <x:c r="R1088" s="9" t="str">
        <x:v>https://fimgs.net/mdimg/perfume-thumbs/375x500.53484.jpg</x:v>
      </x:c>
      <x:c r="S1088" s="9" t="str">
        <x:v>Fattan pour Homme</x:v>
      </x:c>
      <x:c r="T1088" s="11" t="str">
        <x:v>2018</x:v>
      </x:c>
      <x:c r="U1088" s="10" t="n">
        <x:v>197</x:v>
      </x:c>
      <x:c r="V1088" s="14" t="n">
        <x:f>IF(AND(ISNUMBER(G1088),G1088&gt;0),LOG10(G1088)*'Method'!$B$8,"")</x:f>
        <x:v>3.488248241666484</x:v>
      </x:c>
      <x:c r="W1088" s="14" t="n">
        <x:f>IF(AND(ISNUMBER(I1088),I1088&gt;0),LOG10(I1088)*'Method'!$B$9,"")</x:f>
        <x:v>2.5712389435295524</x:v>
      </x:c>
      <x:c r="X1088" s="10" t="str">
        <x:f>IF(ISNUMBER(J1088),SUM(G1088,I1088),"")</x:f>
      </x:c>
      <x:c r="Y1088" s="10" t="str">
        <x:f>IF(ISNUMBER(K1088),COUNTIFS($K$7:$K$1929,"&gt;"&amp;K1088)+1,"")</x:f>
      </x:c>
      <x:c r="Z1088" s="9" t="str"/>
      <x:c r="AA1088" s="15" t="n">
        <x:v>46108</x:v>
      </x:c>
      <x:c r="AB1088" s="9" t="str">
        <x:v>Unknown</x:v>
      </x:c>
    </x:row>
    <x:row r="1089" ht="50" customHeight="1">
      <x:c r="A1089" s="10" t="n">
        <x:f>IF(ISNUMBER(F1089),RANK(F1089,$F$7:$F$1929,0),"")</x:f>
        <x:v>1061</x:v>
      </x:c>
      <x:c r="B1089" s="9" t="str">
        <x:v>Serge Lutens</x:v>
      </x:c>
      <x:c r="C1089" s="9" t="str">
        <x:v>Féminité du bois</x:v>
      </x:c>
      <x:c r="D1089" s="9" t="str">
        <x:v>Not recorded</x:v>
      </x:c>
      <x:c r="E1089" s="11" t="n">
        <x:v>2009</x:v>
      </x:c>
      <x:c r="F1089" s="13" t="n">
        <x:v>7.7</x:v>
      </x:c>
      <x:c r="G1089" s="10" t="n">
        <x:v>806</x:v>
      </x:c>
      <x:c r="H1089" s="12" t="n">
        <x:v>4.06</x:v>
      </x:c>
      <x:c r="I1089" s="10" t="n">
        <x:v>6382</x:v>
      </x:c>
      <x:c r="J1089" s="12" t="str">
        <x:f>IF(AND(M1089="URL identity aligns",ISNUMBER(F1089),ISNUMBER(H1089),G1089&gt;0,I1089&gt;0,SUM(V1089:W1089)&gt;0),(F1089*V1089+((H1089-1)/4*10)*W1089)/SUM(V1089:W1089),"")</x:f>
      </x:c>
      <x:c r="K1089" s="12" t="str">
        <x:f>IF(ISNUMBER(J1089),(X1089*J1089+'Method'!$B$10*'Method'!$B$11)/(X1089+'Method'!$B$10),"")</x:f>
      </x:c>
      <x:c r="L1089" s="10" t="str">
        <x:f>IF(ISNUMBER(J1089),COUNTIFS($J$7:$J$1929,"&gt;"&amp;J1089)+1,"")</x:f>
      </x:c>
      <x:c r="M1089" s="9" t="str">
        <x:v>Review required</x:v>
      </x:c>
      <x:c r="N1089" s="9" t="str">
        <x:v>Concentration not explicit on both saved identities</x:v>
      </x:c>
      <x:c r="O1089" s="9" t="str">
        <x:v>https://www.parfumo.com/Perfumes/Serge_Lutens/Feminite_du_Bois</x:v>
      </x:c>
      <x:c r="P1089" s="9" t="str">
        <x:v>https://www.fragrantica.com/perfume/Serge-Lutens/Feminite-du-Bois-5749.html</x:v>
      </x:c>
      <x:c r="Q1089" s="9" t="str">
        <x:v>https://media.parfumo.com/perfumes/80/808247-feminite-du-bois-serge-lutens_1200.jpg?width=720&amp;aspect_ratio=1:1</x:v>
      </x:c>
      <x:c r="R1089" s="9" t="str">
        <x:v>https://fimgs.net/mdimg/perfume-thumbs/375x500.5749.jpg</x:v>
      </x:c>
      <x:c r="S1089" s="9" t="str">
        <x:v>Féminité du bois</x:v>
      </x:c>
      <x:c r="T1089" s="11" t="str">
        <x:v>2009</x:v>
      </x:c>
      <x:c r="U1089" s="10" t="n">
        <x:v>168</x:v>
      </x:c>
      <x:c r="V1089" s="14" t="n">
        <x:f>IF(AND(ISNUMBER(G1089),G1089&gt;0),LOG10(G1089)*'Method'!$B$8,"")</x:f>
        <x:v>3.487602050166108</x:v>
      </x:c>
      <x:c r="W1089" s="14" t="n">
        <x:f>IF(AND(ISNUMBER(I1089),I1089&gt;0),LOG10(I1089)*'Method'!$B$9,"")</x:f>
        <x:v>3.043965439885992</x:v>
      </x:c>
      <x:c r="X1089" s="10" t="str">
        <x:f>IF(ISNUMBER(J1089),SUM(G1089,I1089),"")</x:f>
      </x:c>
      <x:c r="Y1089" s="10" t="str">
        <x:f>IF(ISNUMBER(K1089),COUNTIFS($K$7:$K$1929,"&gt;"&amp;K1089)+1,"")</x:f>
      </x:c>
      <x:c r="Z1089" s="9" t="str"/>
      <x:c r="AA1089" s="15" t="n">
        <x:v>46108</x:v>
      </x:c>
      <x:c r="AB1089" s="9" t="str">
        <x:v>Unknown</x:v>
      </x:c>
    </x:row>
    <x:row r="1090" ht="50" customHeight="1">
      <x:c r="A1090" s="10" t="n">
        <x:f>IF(ISNUMBER(F1090),RANK(F1090,$F$7:$F$1929,0),"")</x:f>
        <x:v>1061</x:v>
      </x:c>
      <x:c r="B1090" s="9" t="str">
        <x:v>BDK Parfums</x:v>
      </x:c>
      <x:c r="C1090" s="9" t="str">
        <x:v>Pas Ce Soir</x:v>
      </x:c>
      <x:c r="D1090" s="9" t="str">
        <x:v>Eau de Parfum</x:v>
      </x:c>
      <x:c r="E1090" s="11" t="n">
        <x:v>2016</x:v>
      </x:c>
      <x:c r="F1090" s="13" t="n">
        <x:v>7.7</x:v>
      </x:c>
      <x:c r="G1090" s="10" t="n">
        <x:v>769</x:v>
      </x:c>
      <x:c r="H1090" s="12" t="n">
        <x:v>4.03</x:v>
      </x:c>
      <x:c r="I1090" s="10" t="n">
        <x:v>3014</x:v>
      </x:c>
      <x:c r="J1090" s="12" t="str">
        <x:f>IF(AND(M1090="URL identity aligns",ISNUMBER(F1090),ISNUMBER(H1090),G1090&gt;0,I1090&gt;0,SUM(V1090:W1090)&gt;0),(F1090*V1090+((H1090-1)/4*10)*W1090)/SUM(V1090:W1090),"")</x:f>
      </x:c>
      <x:c r="K1090" s="12" t="str">
        <x:f>IF(ISNUMBER(J1090),(X1090*J1090+'Method'!$B$10*'Method'!$B$11)/(X1090+'Method'!$B$10),"")</x:f>
      </x:c>
      <x:c r="L1090" s="10" t="str">
        <x:f>IF(ISNUMBER(J1090),COUNTIFS($J$7:$J$1929,"&gt;"&amp;J1090)+1,"")</x:f>
      </x:c>
      <x:c r="M1090" s="9" t="str">
        <x:v>Review required</x:v>
      </x:c>
      <x:c r="N1090" s="9" t="str">
        <x:v>Product, variant, gender or year terms differ between URLs; Concentration not explicit on both saved identities</x:v>
      </x:c>
      <x:c r="O1090" s="9" t="str">
        <x:v>https://www.parfumo.com/Perfumes/bdk_Parfums/pas-ce-soir-eau-de-parfum</x:v>
      </x:c>
      <x:c r="P1090" s="9" t="str">
        <x:v>https://www.fragrantica.com/perfume/BDK-Parfums/Pas-Se-Soir-39470.html</x:v>
      </x:c>
      <x:c r="Q1090" s="9" t="str">
        <x:v>https://media.parfumo.com/perfumes/9b/9b6265-pas-ce-soir-eau-de-parfum-bdk-parfums_1200.jpg?width=720&amp;aspect_ratio=1:1</x:v>
      </x:c>
      <x:c r="R1090" s="9" t="str">
        <x:v>https://fimgs.net/mdimg/perfume-thumbs/375x500.39470.jpg</x:v>
      </x:c>
      <x:c r="S1090" s="9" t="str">
        <x:v>Pas Ce Soir</x:v>
      </x:c>
      <x:c r="T1090" s="11" t="str">
        <x:v>2016</x:v>
      </x:c>
      <x:c r="U1090" s="10" t="n">
        <x:v>268</x:v>
      </x:c>
      <x:c r="V1090" s="14" t="n">
        <x:f>IF(AND(ISNUMBER(G1090),G1090&gt;0),LOG10(G1090)*'Method'!$B$8,"")</x:f>
        <x:v>3.463111607761716</x:v>
      </x:c>
      <x:c r="W1090" s="14" t="n">
        <x:f>IF(AND(ISNUMBER(I1090),I1090&gt;0),LOG10(I1090)*'Method'!$B$9,"")</x:f>
        <x:v>2.7833145983828884</x:v>
      </x:c>
      <x:c r="X1090" s="10" t="str">
        <x:f>IF(ISNUMBER(J1090),SUM(G1090,I1090),"")</x:f>
      </x:c>
      <x:c r="Y1090" s="10" t="str">
        <x:f>IF(ISNUMBER(K1090),COUNTIFS($K$7:$K$1929,"&gt;"&amp;K1090)+1,"")</x:f>
      </x:c>
      <x:c r="Z1090" s="9" t="str"/>
      <x:c r="AA1090" s="15" t="n">
        <x:v>46108</x:v>
      </x:c>
      <x:c r="AB1090" s="9" t="str">
        <x:v>Unknown</x:v>
      </x:c>
    </x:row>
    <x:row r="1091" ht="50" customHeight="1">
      <x:c r="A1091" s="10" t="n">
        <x:f>IF(ISNUMBER(F1091),RANK(F1091,$F$7:$F$1929,0),"")</x:f>
        <x:v>1061</x:v>
      </x:c>
      <x:c r="B1091" s="9" t="str">
        <x:v>Maison Francis Kurkdjian</x:v>
      </x:c>
      <x:c r="C1091" s="9" t="str">
        <x:v>Oud</x:v>
      </x:c>
      <x:c r="D1091" s="9" t="str">
        <x:v>Eau de Parfum</x:v>
      </x:c>
      <x:c r="E1091" s="11" t="n">
        <x:v>2012</x:v>
      </x:c>
      <x:c r="F1091" s="13" t="n">
        <x:v>7.7</x:v>
      </x:c>
      <x:c r="G1091" s="10" t="n">
        <x:v>758</x:v>
      </x:c>
      <x:c r="H1091" s="12" t="n">
        <x:v>4.08</x:v>
      </x:c>
      <x:c r="I1091" s="10" t="n">
        <x:v>2213</x:v>
      </x:c>
      <x:c r="J1091" s="12" t="str">
        <x:f>IF(AND(M1091="URL identity aligns",ISNUMBER(F1091),ISNUMBER(H1091),G1091&gt;0,I1091&gt;0,SUM(V1091:W1091)&gt;0),(F1091*V1091+((H1091-1)/4*10)*W1091)/SUM(V1091:W1091),"")</x:f>
      </x:c>
      <x:c r="K1091" s="12" t="str">
        <x:f>IF(ISNUMBER(J1091),(X1091*J1091+'Method'!$B$10*'Method'!$B$11)/(X1091+'Method'!$B$10),"")</x:f>
      </x:c>
      <x:c r="L1091" s="10" t="str">
        <x:f>IF(ISNUMBER(J1091),COUNTIFS($J$7:$J$1929,"&gt;"&amp;J1091)+1,"")</x:f>
      </x:c>
      <x:c r="M1091" s="9" t="str">
        <x:v>Review required</x:v>
      </x:c>
      <x:c r="N1091" s="9" t="str">
        <x:v>Concentration not explicit on both saved identities</x:v>
      </x:c>
      <x:c r="O1091" s="9" t="str">
        <x:v>https://www.parfumo.com/Perfumes/Maison_Francis_Kurkdjian/Oud</x:v>
      </x:c>
      <x:c r="P1091" s="9" t="str">
        <x:v>https://www.fragrantica.com/perfume/Maison-Francis-Kurkdjian/Oud-14610.html</x:v>
      </x:c>
      <x:c r="Q1091" s="9" t="str">
        <x:v>https://media.parfumo.com/perfumes/c9/c9e938-oud-eau-de-parfum-maison-francis-kurkdjian_1200.jpg?width=720&amp;aspect_ratio=1:1</x:v>
      </x:c>
      <x:c r="R1091" s="9" t="str">
        <x:v>https://fimgs.net/mdimg/perfume-thumbs/375x500.14610.jpg</x:v>
      </x:c>
      <x:c r="S1091" s="9" t="str">
        <x:v>Oud</x:v>
      </x:c>
      <x:c r="T1091" s="11" t="str">
        <x:v>2012</x:v>
      </x:c>
      <x:c r="U1091" s="10" t="n">
        <x:v>1863</x:v>
      </x:c>
      <x:c r="V1091" s="14" t="n">
        <x:f>IF(AND(ISNUMBER(G1091),G1091&gt;0),LOG10(G1091)*'Method'!$B$8,"")</x:f>
        <x:v>3.4556030467584598</x:v>
      </x:c>
      <x:c r="W1091" s="14" t="n">
        <x:f>IF(AND(ISNUMBER(I1091),I1091&gt;0),LOG10(I1091)*'Method'!$B$9,"")</x:f>
        <x:v>2.675985131141808</x:v>
      </x:c>
      <x:c r="X1091" s="10" t="str">
        <x:f>IF(ISNUMBER(J1091),SUM(G1091,I1091),"")</x:f>
      </x:c>
      <x:c r="Y1091" s="10" t="str">
        <x:f>IF(ISNUMBER(K1091),COUNTIFS($K$7:$K$1929,"&gt;"&amp;K1091)+1,"")</x:f>
      </x:c>
      <x:c r="Z1091" s="9" t="str"/>
      <x:c r="AA1091" s="15" t="n">
        <x:v>46108</x:v>
      </x:c>
      <x:c r="AB1091" s="9" t="str">
        <x:v>Unknown</x:v>
      </x:c>
    </x:row>
    <x:row r="1092" ht="50" customHeight="1">
      <x:c r="A1092" s="10" t="n">
        <x:f>IF(ISNUMBER(F1092),RANK(F1092,$F$7:$F$1929,0),"")</x:f>
        <x:v>1061</x:v>
      </x:c>
      <x:c r="B1092" s="9" t="str">
        <x:v>Dior</x:v>
      </x:c>
      <x:c r="C1092" s="9" t="str">
        <x:v>Tobacolor</x:v>
      </x:c>
      <x:c r="D1092" s="9" t="str">
        <x:v>Not recorded</x:v>
      </x:c>
      <x:c r="E1092" s="11" t="n">
        <x:v>2021</x:v>
      </x:c>
      <x:c r="F1092" s="13" t="n">
        <x:v>7.7</x:v>
      </x:c>
      <x:c r="G1092" s="10" t="n">
        <x:v>736</x:v>
      </x:c>
      <x:c r="H1092" s="12" t="n">
        <x:v>4.18</x:v>
      </x:c>
      <x:c r="I1092" s="10" t="n">
        <x:v>2708</x:v>
      </x:c>
      <x:c r="J1092" s="12" t="str">
        <x:f>IF(AND(M1092="URL identity aligns",ISNUMBER(F1092),ISNUMBER(H1092),G1092&gt;0,I1092&gt;0,SUM(V1092:W1092)&gt;0),(F1092*V1092+((H1092-1)/4*10)*W1092)/SUM(V1092:W1092),"")</x:f>
      </x:c>
      <x:c r="K1092" s="12" t="str">
        <x:f>IF(ISNUMBER(J1092),(X1092*J1092+'Method'!$B$10*'Method'!$B$11)/(X1092+'Method'!$B$10),"")</x:f>
      </x:c>
      <x:c r="L1092" s="10" t="str">
        <x:f>IF(ISNUMBER(J1092),COUNTIFS($J$7:$J$1929,"&gt;"&amp;J1092)+1,"")</x:f>
      </x:c>
      <x:c r="M1092" s="9" t="str">
        <x:v>Review required</x:v>
      </x:c>
      <x:c r="N1092" s="9" t="str">
        <x:v>Concentration not explicit on both saved identities</x:v>
      </x:c>
      <x:c r="O1092" s="9" t="str">
        <x:v>https://www.parfumo.com/Perfumes/Dior/tobacolor</x:v>
      </x:c>
      <x:c r="P1092" s="9" t="str">
        <x:v>https://www.fragrantica.com/perfume/Dior/Tobacolor-65551.html</x:v>
      </x:c>
      <x:c r="Q1092" s="9" t="str">
        <x:v>https://media.parfumo.com/perfumes/af/af2da2-tobacolor-dior_1200.jpg?width=720&amp;aspect_ratio=1:1</x:v>
      </x:c>
      <x:c r="R1092" s="9" t="str">
        <x:v>https://fimgs.net/mdimg/perfume-thumbs/375x500.65551.jpg</x:v>
      </x:c>
      <x:c r="S1092" s="9" t="str">
        <x:v>Tobacolor</x:v>
      </x:c>
      <x:c r="T1092" s="11" t="str">
        <x:v>2021</x:v>
      </x:c>
      <x:c r="U1092" s="10" t="n">
        <x:v>885</x:v>
      </x:c>
      <x:c r="V1092" s="14" t="n">
        <x:f>IF(AND(ISNUMBER(G1092),G1092&gt;0),LOG10(G1092)*'Method'!$B$8,"")</x:f>
        <x:v>3.4402533772050004</x:v>
      </x:c>
      <x:c r="W1092" s="14" t="n">
        <x:f>IF(AND(ISNUMBER(I1092),I1092&gt;0),LOG10(I1092)*'Method'!$B$9,"")</x:f>
        <x:v>2.746118928010488</x:v>
      </x:c>
      <x:c r="X1092" s="10" t="str">
        <x:f>IF(ISNUMBER(J1092),SUM(G1092,I1092),"")</x:f>
      </x:c>
      <x:c r="Y1092" s="10" t="str">
        <x:f>IF(ISNUMBER(K1092),COUNTIFS($K$7:$K$1929,"&gt;"&amp;K1092)+1,"")</x:f>
      </x:c>
      <x:c r="Z1092" s="9" t="str"/>
      <x:c r="AA1092" s="15" t="n">
        <x:v>46108</x:v>
      </x:c>
      <x:c r="AB1092" s="9" t="str">
        <x:v>Unknown</x:v>
      </x:c>
    </x:row>
    <x:row r="1093" ht="50" customHeight="1">
      <x:c r="A1093" s="10" t="n">
        <x:f>IF(ISNUMBER(F1093),RANK(F1093,$F$7:$F$1929,0),"")</x:f>
        <x:v>1061</x:v>
      </x:c>
      <x:c r="B1093" s="9" t="str">
        <x:v>Memo Paris</x:v>
      </x:c>
      <x:c r="C1093" s="9" t="str">
        <x:v>Irish Leather</x:v>
      </x:c>
      <x:c r="D1093" s="9" t="str">
        <x:v>Eau de Parfum</x:v>
      </x:c>
      <x:c r="E1093" s="11" t="n">
        <x:v>2013</x:v>
      </x:c>
      <x:c r="F1093" s="13" t="n">
        <x:v>7.7</x:v>
      </x:c>
      <x:c r="G1093" s="10" t="n">
        <x:v>706</x:v>
      </x:c>
      <x:c r="H1093" s="12" t="n">
        <x:v>4.01</x:v>
      </x:c>
      <x:c r="I1093" s="10" t="n">
        <x:v>3306</x:v>
      </x:c>
      <x:c r="J1093" s="12" t="str">
        <x:f>IF(AND(M1093="URL identity aligns",ISNUMBER(F1093),ISNUMBER(H1093),G1093&gt;0,I1093&gt;0,SUM(V1093:W1093)&gt;0),(F1093*V1093+((H1093-1)/4*10)*W1093)/SUM(V1093:W1093),"")</x:f>
      </x:c>
      <x:c r="K1093" s="12" t="str">
        <x:f>IF(ISNUMBER(J1093),(X1093*J1093+'Method'!$B$10*'Method'!$B$11)/(X1093+'Method'!$B$10),"")</x:f>
      </x:c>
      <x:c r="L1093" s="10" t="str">
        <x:f>IF(ISNUMBER(J1093),COUNTIFS($J$7:$J$1929,"&gt;"&amp;J1093)+1,"")</x:f>
      </x:c>
      <x:c r="M1093" s="9" t="str">
        <x:v>Review required</x:v>
      </x:c>
      <x:c r="N1093" s="9" t="str">
        <x:v>Concentration not explicit on both saved identities</x:v>
      </x:c>
      <x:c r="O1093" s="9" t="str">
        <x:v>https://www.parfumo.com/Perfumes/memo-paris/irish-leather-eau-de-parfum</x:v>
      </x:c>
      <x:c r="P1093" s="9" t="str">
        <x:v>https://www.fragrantica.com/perfume/Memo-Paris/Irish-Leather-18393.html</x:v>
      </x:c>
      <x:c r="Q1093" s="9" t="str">
        <x:v>https://media.parfumo.com/perfumes/0c/0c34bb-irish-leather-eau-de-parfum-memo-paris_1200.jpg?width=720&amp;aspect_ratio=1:1</x:v>
      </x:c>
      <x:c r="R1093" s="9" t="str">
        <x:v>https://fimgs.net/mdimg/perfume-thumbs/375x500.18393.jpg?t=1772620409</x:v>
      </x:c>
      <x:c r="S1093" s="9" t="str">
        <x:v>Irish Leather</x:v>
      </x:c>
      <x:c r="T1093" s="11" t="str">
        <x:v>2013</x:v>
      </x:c>
      <x:c r="U1093" s="10" t="n">
        <x:v>1212</x:v>
      </x:c>
      <x:c r="V1093" s="14" t="n">
        <x:f>IF(AND(ISNUMBER(G1093),G1093&gt;0),LOG10(G1093)*'Method'!$B$8,"")</x:f>
        <x:v>3.41856564126216</x:v>
      </x:c>
      <x:c r="W1093" s="14" t="n">
        <x:f>IF(AND(ISNUMBER(I1093),I1093&gt;0),LOG10(I1093)*'Method'!$B$9,"")</x:f>
        <x:v>2.8154422793883445</x:v>
      </x:c>
      <x:c r="X1093" s="10" t="str">
        <x:f>IF(ISNUMBER(J1093),SUM(G1093,I1093),"")</x:f>
      </x:c>
      <x:c r="Y1093" s="10" t="str">
        <x:f>IF(ISNUMBER(K1093),COUNTIFS($K$7:$K$1929,"&gt;"&amp;K1093)+1,"")</x:f>
      </x:c>
      <x:c r="Z1093" s="9" t="str"/>
      <x:c r="AA1093" s="15" t="n">
        <x:v>46108</x:v>
      </x:c>
      <x:c r="AB1093" s="9" t="str">
        <x:v>Unknown</x:v>
      </x:c>
    </x:row>
    <x:row r="1094" ht="50" customHeight="1">
      <x:c r="A1094" s="10" t="n">
        <x:f>IF(ISNUMBER(F1094),RANK(F1094,$F$7:$F$1929,0),"")</x:f>
        <x:v>1061</x:v>
      </x:c>
      <x:c r="B1094" s="9" t="str">
        <x:v>Matiere Premiere</x:v>
      </x:c>
      <x:c r="C1094" s="9" t="str">
        <x:v>Parisian Musc</x:v>
      </x:c>
      <x:c r="D1094" s="9" t="str">
        <x:v>Eau de Parfum</x:v>
      </x:c>
      <x:c r="E1094" s="11" t="n">
        <x:v>2019</x:v>
      </x:c>
      <x:c r="F1094" s="13" t="n">
        <x:v>7.7</x:v>
      </x:c>
      <x:c r="G1094" s="10" t="n">
        <x:v>702</x:v>
      </x:c>
      <x:c r="H1094" s="12" t="n">
        <x:v>3.99</x:v>
      </x:c>
      <x:c r="I1094" s="10" t="n">
        <x:v>2419</x:v>
      </x:c>
      <x:c r="J1094" s="12" t="str">
        <x:f>IF(AND(M1094="URL identity aligns",ISNUMBER(F1094),ISNUMBER(H1094),G1094&gt;0,I1094&gt;0,SUM(V1094:W1094)&gt;0),(F1094*V1094+((H1094-1)/4*10)*W1094)/SUM(V1094:W1094),"")</x:f>
      </x:c>
      <x:c r="K1094" s="12" t="str">
        <x:f>IF(ISNUMBER(J1094),(X1094*J1094+'Method'!$B$10*'Method'!$B$11)/(X1094+'Method'!$B$10),"")</x:f>
      </x:c>
      <x:c r="L1094" s="10" t="str">
        <x:f>IF(ISNUMBER(J1094),COUNTIFS($J$7:$J$1929,"&gt;"&amp;J1094)+1,"")</x:f>
      </x:c>
      <x:c r="M1094" s="9" t="str">
        <x:v>Review required</x:v>
      </x:c>
      <x:c r="N1094" s="9" t="str">
        <x:v>Concentration not explicit on both saved identities</x:v>
      </x:c>
      <x:c r="O1094" s="9" t="str">
        <x:v>https://www.parfumo.com/Perfumes/matiere-premiere/parisian-musc</x:v>
      </x:c>
      <x:c r="P1094" s="9" t="str">
        <x:v>https://www.fragrantica.com/perfume/Matiere-Premiere/Parisian-Musc-59063.html</x:v>
      </x:c>
      <x:c r="Q1094" s="9" t="str">
        <x:v>https://media.parfumo.com/perfumes/cc/ccca1a-parisian-musc-eau-de-parfum-matiere-premiere_1200.jpg?width=720&amp;aspect_ratio=1:1</x:v>
      </x:c>
      <x:c r="R1094" s="9" t="str">
        <x:v>https://fimgs.net/mdimg/perfume-thumbs/375x500.59063.jpg</x:v>
      </x:c>
      <x:c r="S1094" s="9" t="str">
        <x:v>Parisian Musc Matière Première</x:v>
      </x:c>
      <x:c r="T1094" s="11" t="str">
        <x:v>2019</x:v>
      </x:c>
      <x:c r="U1094" s="10" t="n">
        <x:v>1235</x:v>
      </x:c>
      <x:c r="V1094" s="14" t="n">
        <x:f>IF(AND(ISNUMBER(G1094),G1094&gt;0),LOG10(G1094)*'Method'!$B$8,"")</x:f>
        <x:v>3.4156045345557597</x:v>
      </x:c>
      <x:c r="W1094" s="14" t="n">
        <x:f>IF(AND(ISNUMBER(I1094),I1094&gt;0),LOG10(I1094)*'Method'!$B$9,"")</x:f>
        <x:v>2.7069086946895045</x:v>
      </x:c>
      <x:c r="X1094" s="10" t="str">
        <x:f>IF(ISNUMBER(J1094),SUM(G1094,I1094),"")</x:f>
      </x:c>
      <x:c r="Y1094" s="10" t="str">
        <x:f>IF(ISNUMBER(K1094),COUNTIFS($K$7:$K$1929,"&gt;"&amp;K1094)+1,"")</x:f>
      </x:c>
      <x:c r="Z1094" s="9" t="str">
        <x:v>Removed repeated brand suffix from display name</x:v>
      </x:c>
      <x:c r="AA1094" s="15" t="n">
        <x:v>46108</x:v>
      </x:c>
      <x:c r="AB1094" s="9" t="str">
        <x:v>Unknown</x:v>
      </x:c>
    </x:row>
    <x:row r="1095" ht="50" customHeight="1">
      <x:c r="A1095" s="10" t="n">
        <x:f>IF(ISNUMBER(F1095),RANK(F1095,$F$7:$F$1929,0),"")</x:f>
        <x:v>1061</x:v>
      </x:c>
      <x:c r="B1095" s="9" t="str">
        <x:v>Hermès</x:v>
      </x:c>
      <x:c r="C1095" s="9" t="str">
        <x:v>Un Jardin en Méditerranée</x:v>
      </x:c>
      <x:c r="D1095" s="9" t="str">
        <x:v>Not recorded</x:v>
      </x:c>
      <x:c r="E1095" s="11" t="n">
        <x:v>2003</x:v>
      </x:c>
      <x:c r="F1095" s="13" t="n">
        <x:v>7.7</x:v>
      </x:c>
      <x:c r="G1095" s="10" t="n">
        <x:v>687</x:v>
      </x:c>
      <x:c r="H1095" s="12" t="n">
        <x:v>4.16</x:v>
      </x:c>
      <x:c r="I1095" s="10" t="n">
        <x:v>7866</x:v>
      </x:c>
      <x:c r="J1095" s="12" t="str">
        <x:f>IF(AND(M1095="URL identity aligns",ISNUMBER(F1095),ISNUMBER(H1095),G1095&gt;0,I1095&gt;0,SUM(V1095:W1095)&gt;0),(F1095*V1095+((H1095-1)/4*10)*W1095)/SUM(V1095:W1095),"")</x:f>
      </x:c>
      <x:c r="K1095" s="12" t="str">
        <x:f>IF(ISNUMBER(J1095),(X1095*J1095+'Method'!$B$10*'Method'!$B$11)/(X1095+'Method'!$B$10),"")</x:f>
      </x:c>
      <x:c r="L1095" s="10" t="str">
        <x:f>IF(ISNUMBER(J1095),COUNTIFS($J$7:$J$1929,"&gt;"&amp;J1095)+1,"")</x:f>
      </x:c>
      <x:c r="M1095" s="9" t="str">
        <x:v>Review required</x:v>
      </x:c>
      <x:c r="N1095" s="9" t="str">
        <x:v>Concentration not explicit on both saved identities</x:v>
      </x:c>
      <x:c r="O1095" s="9" t="str">
        <x:v>https://www.parfumo.com/Perfumes/Hermes/Un_Jardin_en_Mediterranee</x:v>
      </x:c>
      <x:c r="P1095" s="9" t="str">
        <x:v>https://www.fragrantica.com/perfume/Hermes/Un-Jardin-en-Mediterranee-19.html</x:v>
      </x:c>
      <x:c r="Q1095" s="9" t="str">
        <x:v>https://media.parfumo.com/perfumes/27/273745-un-jardin-en-mediterranee-hermes_1200.jpg?width=720&amp;aspect_ratio=1:1</x:v>
      </x:c>
      <x:c r="R1095" s="9" t="str">
        <x:v>https://fimgs.net/mdimg/perfume-thumbs/375x500.19.jpg</x:v>
      </x:c>
      <x:c r="S1095" s="9" t="str">
        <x:v>Un Jardin en Méditerranée</x:v>
      </x:c>
      <x:c r="T1095" s="11" t="str">
        <x:v>2003</x:v>
      </x:c>
      <x:c r="U1095" s="10" t="n">
        <x:v>430</x:v>
      </x:c>
      <x:c r="V1095" s="14" t="n">
        <x:f>IF(AND(ISNUMBER(G1095),G1095&gt;0),LOG10(G1095)*'Method'!$B$8,"")</x:f>
        <x:v>3.40434808447146</x:v>
      </x:c>
      <x:c r="W1095" s="14" t="n">
        <x:f>IF(AND(ISNUMBER(I1095),I1095&gt;0),LOG10(I1095)*'Method'!$B$9,"")</x:f>
        <x:v>3.116603153658984</x:v>
      </x:c>
      <x:c r="X1095" s="10" t="str">
        <x:f>IF(ISNUMBER(J1095),SUM(G1095,I1095),"")</x:f>
      </x:c>
      <x:c r="Y1095" s="10" t="str">
        <x:f>IF(ISNUMBER(K1095),COUNTIFS($K$7:$K$1929,"&gt;"&amp;K1095)+1,"")</x:f>
      </x:c>
      <x:c r="Z1095" s="9" t="str"/>
      <x:c r="AA1095" s="15" t="n">
        <x:v>46108</x:v>
      </x:c>
      <x:c r="AB1095" s="9" t="str">
        <x:v>Unknown</x:v>
      </x:c>
    </x:row>
    <x:row r="1096" ht="50" customHeight="1">
      <x:c r="A1096" s="10" t="n">
        <x:f>IF(ISNUMBER(F1096),RANK(F1096,$F$7:$F$1929,0),"")</x:f>
        <x:v>1061</x:v>
      </x:c>
      <x:c r="B1096" s="9" t="str">
        <x:v>Paco Rabanne</x:v>
      </x:c>
      <x:c r="C1096" s="9" t="str">
        <x:v>Paco Rabanne pour Homme Rabanne</x:v>
      </x:c>
      <x:c r="D1096" s="9" t="str">
        <x:v>Eau de Toilette</x:v>
      </x:c>
      <x:c r="E1096" s="11" t="n">
        <x:v>1973</x:v>
      </x:c>
      <x:c r="F1096" s="13" t="n">
        <x:v>7.7</x:v>
      </x:c>
      <x:c r="G1096" s="10" t="n">
        <x:v>665</x:v>
      </x:c>
      <x:c r="H1096" s="12" t="n">
        <x:v>4</x:v>
      </x:c>
      <x:c r="I1096" s="10" t="n">
        <x:v>4069</x:v>
      </x:c>
      <x:c r="J1096" s="12" t="str">
        <x:f>IF(AND(M1096="URL identity aligns",ISNUMBER(F1096),ISNUMBER(H1096),G1096&gt;0,I1096&gt;0,SUM(V1096:W1096)&gt;0),(F1096*V1096+((H1096-1)/4*10)*W1096)/SUM(V1096:W1096),"")</x:f>
      </x:c>
      <x:c r="K1096" s="12" t="str">
        <x:f>IF(ISNUMBER(J1096),(X1096*J1096+'Method'!$B$10*'Method'!$B$11)/(X1096+'Method'!$B$10),"")</x:f>
      </x:c>
      <x:c r="L1096" s="10" t="str">
        <x:f>IF(ISNUMBER(J1096),COUNTIFS($J$7:$J$1929,"&gt;"&amp;J1096)+1,"")</x:f>
      </x:c>
      <x:c r="M1096" s="9" t="str">
        <x:v>Review required</x:v>
      </x:c>
      <x:c r="N1096" s="9" t="str">
        <x:v>Concentration not explicit on both saved identities</x:v>
      </x:c>
      <x:c r="O1096" s="9" t="str">
        <x:v>https://www.parfumo.com/Perfumes/Rabanne/Paco_Rabanne_pour_Homme_Eau_de_Toilette</x:v>
      </x:c>
      <x:c r="P1096" s="9" t="str">
        <x:v>https://www.fragrantica.com/perfume/Rabanne/Paco-Rabanne-Pour-Homme-526.html</x:v>
      </x:c>
      <x:c r="Q1096" s="9" t="str">
        <x:v>https://media.parfumo.com/perfumes/c5/c58ff9-paco-rabanne-pour-homme-eau-de-toilette-rabanne_1200.jpg?width=720&amp;aspect_ratio=1:1</x:v>
      </x:c>
      <x:c r="R1096" s="9" t="str">
        <x:v>https://fimgs.net/mdimg/perfume-thumbs/375x500.526.jpg</x:v>
      </x:c>
      <x:c r="S1096" s="9" t="str">
        <x:v>Paco Rabanne pour Homme Rabanne</x:v>
      </x:c>
      <x:c r="T1096" s="11" t="str">
        <x:v>1973</x:v>
      </x:c>
      <x:c r="U1096" s="10" t="n">
        <x:v>1750</x:v>
      </x:c>
      <x:c r="V1096" s="14" t="n">
        <x:f>IF(AND(ISNUMBER(G1096),G1096&gt;0),LOG10(G1096)*'Method'!$B$8,"")</x:f>
        <x:v>3.38738597436372</x:v>
      </x:c>
      <x:c r="W1096" s="14" t="n">
        <x:f>IF(AND(ISNUMBER(I1096),I1096&gt;0),LOG10(I1096)*'Method'!$B$9,"")</x:f>
        <x:v>2.887590151882624</x:v>
      </x:c>
      <x:c r="X1096" s="10" t="str">
        <x:f>IF(ISNUMBER(J1096),SUM(G1096,I1096),"")</x:f>
      </x:c>
      <x:c r="Y1096" s="10" t="str">
        <x:f>IF(ISNUMBER(K1096),COUNTIFS($K$7:$K$1929,"&gt;"&amp;K1096)+1,"")</x:f>
      </x:c>
      <x:c r="Z1096" s="9" t="str"/>
      <x:c r="AA1096" s="15" t="n">
        <x:v>46108</x:v>
      </x:c>
      <x:c r="AB1096" s="9" t="str">
        <x:v>Unknown</x:v>
      </x:c>
    </x:row>
    <x:row r="1097" ht="50" customHeight="1">
      <x:c r="A1097" s="10" t="n">
        <x:f>IF(ISNUMBER(F1097),RANK(F1097,$F$7:$F$1929,0),"")</x:f>
        <x:v>1061</x:v>
      </x:c>
      <x:c r="B1097" s="9" t="str">
        <x:v>Acqua di Parma</x:v>
      </x:c>
      <x:c r="C1097" s="9" t="str">
        <x:v>Colonia Intensa</x:v>
      </x:c>
      <x:c r="D1097" s="9" t="str">
        <x:v>Eau de Cologne</x:v>
      </x:c>
      <x:c r="E1097" s="11" t="n">
        <x:v>2007</x:v>
      </x:c>
      <x:c r="F1097" s="13" t="n">
        <x:v>7.7</x:v>
      </x:c>
      <x:c r="G1097" s="10" t="n">
        <x:v>653</x:v>
      </x:c>
      <x:c r="H1097" s="12" t="n">
        <x:v>4.26</x:v>
      </x:c>
      <x:c r="I1097" s="10" t="n">
        <x:v>2243</x:v>
      </x:c>
      <x:c r="J1097" s="12" t="str">
        <x:f>IF(AND(M1097="URL identity aligns",ISNUMBER(F1097),ISNUMBER(H1097),G1097&gt;0,I1097&gt;0,SUM(V1097:W1097)&gt;0),(F1097*V1097+((H1097-1)/4*10)*W1097)/SUM(V1097:W1097),"")</x:f>
      </x:c>
      <x:c r="K1097" s="12" t="str">
        <x:f>IF(ISNUMBER(J1097),(X1097*J1097+'Method'!$B$10*'Method'!$B$11)/(X1097+'Method'!$B$10),"")</x:f>
      </x:c>
      <x:c r="L1097" s="10" t="str">
        <x:f>IF(ISNUMBER(J1097),COUNTIFS($J$7:$J$1929,"&gt;"&amp;J1097)+1,"")</x:f>
      </x:c>
      <x:c r="M1097" s="9" t="str">
        <x:v>Review required</x:v>
      </x:c>
      <x:c r="N1097" s="9" t="str">
        <x:v>Concentration not explicit on both saved identities</x:v>
      </x:c>
      <x:c r="O1097" s="9" t="str">
        <x:v>https://www.parfumo.com/Perfumes/Acqua_di_Parma/Colonia_Intensa_Eau_de_Cologne</x:v>
      </x:c>
      <x:c r="P1097" s="9" t="str">
        <x:v>https://www.fragrantica.com/perfume/Acqua-di-Parma/Colonia-Intensa-1684.html</x:v>
      </x:c>
      <x:c r="Q1097" s="9" t="str">
        <x:v>https://media.parfumo.com/perfumes/cb/cb4ea2-colonia-intensa-eau-de-cologne-acqua-di-parma_1200.jpg?width=720&amp;aspect_ratio=1:1</x:v>
      </x:c>
      <x:c r="R1097" s="9" t="str">
        <x:v>https://fimgs.net/mdimg/perfume-thumbs/375x500.1684.jpg</x:v>
      </x:c>
      <x:c r="S1097" s="9" t="str">
        <x:v>Colonia Intensa</x:v>
      </x:c>
      <x:c r="T1097" s="11" t="str">
        <x:v>2007</x:v>
      </x:c>
      <x:c r="U1097" s="10" t="n">
        <x:v>119</x:v>
      </x:c>
      <x:c r="V1097" s="14" t="n">
        <x:f>IF(AND(ISNUMBER(G1097),G1097&gt;0),LOG10(G1097)*'Method'!$B$8,"")</x:f>
        <x:v>3.3778958175300837</x:v>
      </x:c>
      <x:c r="W1097" s="14" t="n">
        <x:f>IF(AND(ISNUMBER(I1097),I1097&gt;0),LOG10(I1097)*'Method'!$B$9,"")</x:f>
        <x:v>2.6806634188663763</x:v>
      </x:c>
      <x:c r="X1097" s="10" t="str">
        <x:f>IF(ISNUMBER(J1097),SUM(G1097,I1097),"")</x:f>
      </x:c>
      <x:c r="Y1097" s="10" t="str">
        <x:f>IF(ISNUMBER(K1097),COUNTIFS($K$7:$K$1929,"&gt;"&amp;K1097)+1,"")</x:f>
      </x:c>
      <x:c r="Z1097" s="9" t="str"/>
      <x:c r="AA1097" s="15" t="n">
        <x:v>46108</x:v>
      </x:c>
      <x:c r="AB1097" s="9" t="str">
        <x:v>Unknown</x:v>
      </x:c>
    </x:row>
    <x:row r="1098" ht="50" customHeight="1">
      <x:c r="A1098" s="10" t="n">
        <x:f>IF(ISNUMBER(F1098),RANK(F1098,$F$7:$F$1929,0),"")</x:f>
        <x:v>1061</x:v>
      </x:c>
      <x:c r="B1098" s="9" t="str">
        <x:v>Yves Saint Laurent</x:v>
      </x:c>
      <x:c r="C1098" s="9" t="str">
        <x:v>Myslf Le Parfum</x:v>
      </x:c>
      <x:c r="D1098" s="9" t="str">
        <x:v>Parfum</x:v>
      </x:c>
      <x:c r="E1098" s="11" t="n">
        <x:v>2024</x:v>
      </x:c>
      <x:c r="F1098" s="13" t="n">
        <x:v>7.7</x:v>
      </x:c>
      <x:c r="G1098" s="10" t="n">
        <x:v>643</x:v>
      </x:c>
      <x:c r="H1098" s="12" t="n">
        <x:v>4.29</x:v>
      </x:c>
      <x:c r="I1098" s="10" t="n">
        <x:v>3902</x:v>
      </x:c>
      <x:c r="J1098" s="12" t="n">
        <x:f>IF(AND(M1098="URL identity aligns",ISNUMBER(F1098),ISNUMBER(H1098),G1098&gt;0,I1098&gt;0,SUM(V1098:W1098)&gt;0),(F1098*V1098+((H1098-1)/4*10)*W1098)/SUM(V1098:W1098),"")</x:f>
        <x:v>7.941609630720946</x:v>
      </x:c>
      <x:c r="K1098" s="12" t="n">
        <x:f>IF(ISNUMBER(J1098),(X1098*J1098+'Method'!$B$10*'Method'!$B$11)/(X1098+'Method'!$B$10),"")</x:f>
        <x:v>7.92951206885476</x:v>
      </x:c>
      <x:c r="L1098" s="10" t="n">
        <x:f>IF(ISNUMBER(J1098),COUNTIFS($J$7:$J$1929,"&gt;"&amp;J1098)+1,"")</x:f>
        <x:v>81</x:v>
      </x:c>
      <x:c r="M1098" s="9" t="str">
        <x:v>URL identity aligns</x:v>
      </x:c>
      <x:c r="N1098" s="9" t="str">
        <x:v>Brand, name tokens and concentration agree in saved URLs</x:v>
      </x:c>
      <x:c r="O1098" s="9" t="str">
        <x:v>https://www.parfumo.com/Perfumes/Yves_Saint_Laurent/myslf-le-parfum</x:v>
      </x:c>
      <x:c r="P1098" s="9" t="str">
        <x:v>https://www.fragrantica.com/perfume/Yves-Saint-Laurent/MYSLF-Le-Parfum-94983.html</x:v>
      </x:c>
      <x:c r="Q1098" s="9" t="str">
        <x:v>https://media.parfumo.com/perfumes/45/45842e-myslf-le-parfum-yves-saint-laurent_1200.jpg?width=720&amp;aspect_ratio=1:1</x:v>
      </x:c>
      <x:c r="R1098" s="9" t="str">
        <x:v>https://fimgs.net/mdimg/perfume-thumbs/375x500.94983.jpg</x:v>
      </x:c>
      <x:c r="S1098" s="9" t="str">
        <x:v>Myslf Le Parfum</x:v>
      </x:c>
      <x:c r="T1098" s="11" t="str">
        <x:v>2024</x:v>
      </x:c>
      <x:c r="U1098" s="10" t="n">
        <x:v>450</x:v>
      </x:c>
      <x:c r="V1098" s="14" t="n">
        <x:f>IF(AND(ISNUMBER(G1098),G1098&gt;0),LOG10(G1098)*'Method'!$B$8,"")</x:f>
        <x:v>3.369853167509064</x:v>
      </x:c>
      <x:c r="W1098" s="14" t="n">
        <x:f>IF(AND(ISNUMBER(I1098),I1098&gt;0),LOG10(I1098)*'Method'!$B$9,"")</x:f>
        <x:v>2.8730298120468003</x:v>
      </x:c>
      <x:c r="X1098" s="10" t="n">
        <x:f>IF(ISNUMBER(J1098),SUM(G1098,I1098),"")</x:f>
        <x:v>4545</x:v>
      </x:c>
      <x:c r="Y1098" s="10" t="n">
        <x:f>IF(ISNUMBER(K1098),COUNTIFS($K$7:$K$1929,"&gt;"&amp;K1098)+1,"")</x:f>
        <x:v>77</x:v>
      </x:c>
      <x:c r="Z1098" s="9" t="str"/>
      <x:c r="AA1098" s="15" t="n">
        <x:v>46108</x:v>
      </x:c>
      <x:c r="AB1098" s="9" t="str">
        <x:v>Unknown</x:v>
      </x:c>
    </x:row>
    <x:row r="1099" ht="50" customHeight="1">
      <x:c r="A1099" s="10" t="n">
        <x:f>IF(ISNUMBER(F1099),RANK(F1099,$F$7:$F$1929,0),"")</x:f>
        <x:v>1061</x:v>
      </x:c>
      <x:c r="B1099" s="9" t="str">
        <x:v>Louis Vuitton</x:v>
      </x:c>
      <x:c r="C1099" s="9" t="str">
        <x:v>California Dream</x:v>
      </x:c>
      <x:c r="D1099" s="9" t="str">
        <x:v>Not recorded</x:v>
      </x:c>
      <x:c r="E1099" s="11" t="n">
        <x:v>2020</x:v>
      </x:c>
      <x:c r="F1099" s="13" t="n">
        <x:v>7.7</x:v>
      </x:c>
      <x:c r="G1099" s="10" t="n">
        <x:v>625</x:v>
      </x:c>
      <x:c r="H1099" s="12" t="n">
        <x:v>4.11</x:v>
      </x:c>
      <x:c r="I1099" s="10" t="n">
        <x:v>1272</x:v>
      </x:c>
      <x:c r="J1099" s="12" t="str">
        <x:f>IF(AND(M1099="URL identity aligns",ISNUMBER(F1099),ISNUMBER(H1099),G1099&gt;0,I1099&gt;0,SUM(V1099:W1099)&gt;0),(F1099*V1099+((H1099-1)/4*10)*W1099)/SUM(V1099:W1099),"")</x:f>
      </x:c>
      <x:c r="K1099" s="12" t="str">
        <x:f>IF(ISNUMBER(J1099),(X1099*J1099+'Method'!$B$10*'Method'!$B$11)/(X1099+'Method'!$B$10),"")</x:f>
      </x:c>
      <x:c r="L1099" s="10" t="str">
        <x:f>IF(ISNUMBER(J1099),COUNTIFS($J$7:$J$1929,"&gt;"&amp;J1099)+1,"")</x:f>
      </x:c>
      <x:c r="M1099" s="9" t="str">
        <x:v>Review required</x:v>
      </x:c>
      <x:c r="N1099" s="9" t="str">
        <x:v>Concentration not explicit on both saved identities</x:v>
      </x:c>
      <x:c r="O1099" s="9" t="str">
        <x:v>https://www.parfumo.com/Perfumes/Louis_Vuitton/california-dream</x:v>
      </x:c>
      <x:c r="P1099" s="9" t="str">
        <x:v>https://www.fragrantica.com/perfume/Louis-Vuitton/California-Dream-60388.html</x:v>
      </x:c>
      <x:c r="Q1099" s="9" t="str">
        <x:v>https://media.parfumo.com/perfumes/2c/2ceeac-california-dream-louis-vuitton_1200.jpg?width=720&amp;aspect_ratio=1:1</x:v>
      </x:c>
      <x:c r="R1099" s="9" t="str">
        <x:v>https://fimgs.net/mdimg/perfume-thumbs/375x500.60388.jpg</x:v>
      </x:c>
      <x:c r="S1099" s="9" t="str">
        <x:v>California Dream</x:v>
      </x:c>
      <x:c r="T1099" s="11" t="str">
        <x:v>2020</x:v>
      </x:c>
      <x:c r="U1099" s="10" t="n">
        <x:v>1924</x:v>
      </x:c>
      <x:c r="V1099" s="14" t="n">
        <x:f>IF(AND(ISNUMBER(G1099),G1099&gt;0),LOG10(G1099)*'Method'!$B$8,"")</x:f>
        <x:v>3.355056020812884</x:v>
      </x:c>
      <x:c r="W1099" s="14" t="n">
        <x:f>IF(AND(ISNUMBER(I1099),I1099&gt;0),LOG10(I1099)*'Method'!$B$9,"")</x:f>
        <x:v>2.48358968904992</x:v>
      </x:c>
      <x:c r="X1099" s="10" t="str">
        <x:f>IF(ISNUMBER(J1099),SUM(G1099,I1099),"")</x:f>
      </x:c>
      <x:c r="Y1099" s="10" t="str">
        <x:f>IF(ISNUMBER(K1099),COUNTIFS($K$7:$K$1929,"&gt;"&amp;K1099)+1,"")</x:f>
      </x:c>
      <x:c r="Z1099" s="9" t="str"/>
      <x:c r="AA1099" s="15" t="n">
        <x:v>46108</x:v>
      </x:c>
      <x:c r="AB1099" s="9" t="str">
        <x:v>Unknown</x:v>
      </x:c>
    </x:row>
    <x:row r="1100" ht="50" customHeight="1">
      <x:c r="A1100" s="10" t="n">
        <x:f>IF(ISNUMBER(F1100),RANK(F1100,$F$7:$F$1929,0),"")</x:f>
        <x:v>1061</x:v>
      </x:c>
      <x:c r="B1100" s="9" t="str">
        <x:v>Diptyque</x:v>
      </x:c>
      <x:c r="C1100" s="9" t="str">
        <x:v>Tam Dao</x:v>
      </x:c>
      <x:c r="D1100" s="9" t="str">
        <x:v>Eau de Parfum</x:v>
      </x:c>
      <x:c r="E1100" s="11" t="n">
        <x:v>2012</x:v>
      </x:c>
      <x:c r="F1100" s="13" t="n">
        <x:v>7.7</x:v>
      </x:c>
      <x:c r="G1100" s="10" t="n">
        <x:v>581</x:v>
      </x:c>
      <x:c r="H1100" s="12" t="n">
        <x:v>4.1</x:v>
      </x:c>
      <x:c r="I1100" s="10" t="n">
        <x:v>3153</x:v>
      </x:c>
      <x:c r="J1100" s="12" t="n">
        <x:f>IF(AND(M1100="URL identity aligns",ISNUMBER(F1100),ISNUMBER(H1100),G1100&gt;0,I1100&gt;0,SUM(V1100:W1100)&gt;0),(F1100*V1100+((H1100-1)/4*10)*W1100)/SUM(V1100:W1100),"")</x:f>
        <x:v>7.722882468182111</x:v>
      </x:c>
      <x:c r="K1100" s="12" t="n">
        <x:f>IF(ISNUMBER(J1100),(X1100*J1100+'Method'!$B$10*'Method'!$B$11)/(X1100+'Method'!$B$10),"")</x:f>
        <x:v>7.787690114909412</x:v>
      </x:c>
      <x:c r="L1100" s="10" t="n">
        <x:f>IF(ISNUMBER(J1100),COUNTIFS($J$7:$J$1929,"&gt;"&amp;J1100)+1,"")</x:f>
        <x:v>110</x:v>
      </x:c>
      <x:c r="M1100" s="9" t="str">
        <x:v>URL identity aligns</x:v>
      </x:c>
      <x:c r="N1100" s="9" t="str">
        <x:v>Brand, name tokens and concentration agree in saved URLs</x:v>
      </x:c>
      <x:c r="O1100" s="9" t="str">
        <x:v>https://www.parfumo.com/Perfumes/Diptyque/Tam_Dao_Eau_de_Parfum</x:v>
      </x:c>
      <x:c r="P1100" s="9" t="str">
        <x:v>https://www.fragrantica.com/perfume/Diptyque/Tam-Dao-Eau-de-Parfum-49104.html</x:v>
      </x:c>
      <x:c r="Q1100" s="9" t="str">
        <x:v>https://media.parfumo.com/perfumes/0d/0de8fc-tam-dao-eau-de-parfum-diptyque_1200.jpg?width=720&amp;aspect_ratio=1:1</x:v>
      </x:c>
      <x:c r="R1100" s="9" t="str">
        <x:v>https://fimgs.net/mdimg/perfume-thumbs/375x500.49104.jpg</x:v>
      </x:c>
      <x:c r="S1100" s="9" t="str">
        <x:v>Tam Dao</x:v>
      </x:c>
      <x:c r="T1100" s="11" t="str">
        <x:v>2012</x:v>
      </x:c>
      <x:c r="U1100" s="10" t="n">
        <x:v>1729</x:v>
      </x:c>
      <x:c r="V1100" s="14" t="n">
        <x:f>IF(AND(ISNUMBER(G1100),G1100&gt;0),LOG10(G1100)*'Method'!$B$8,"")</x:f>
        <x:v>3.3170113588683963</x:v>
      </x:c>
      <x:c r="W1100" s="14" t="n">
        <x:f>IF(AND(ISNUMBER(I1100),I1100&gt;0),LOG10(I1100)*'Method'!$B$9,"")</x:f>
        <x:v>2.79897917659832</x:v>
      </x:c>
      <x:c r="X1100" s="10" t="n">
        <x:f>IF(ISNUMBER(J1100),SUM(G1100,I1100),"")</x:f>
        <x:v>3734</x:v>
      </x:c>
      <x:c r="Y1100" s="10" t="n">
        <x:f>IF(ISNUMBER(K1100),COUNTIFS($K$7:$K$1929,"&gt;"&amp;K1100)+1,"")</x:f>
        <x:v>123</x:v>
      </x:c>
      <x:c r="Z1100" s="9" t="str"/>
      <x:c r="AA1100" s="15" t="n">
        <x:v>46108</x:v>
      </x:c>
      <x:c r="AB1100" s="9" t="str">
        <x:v>Unknown</x:v>
      </x:c>
    </x:row>
    <x:row r="1101" ht="50" customHeight="1">
      <x:c r="A1101" s="10" t="n">
        <x:f>IF(ISNUMBER(F1101),RANK(F1101,$F$7:$F$1929,0),"")</x:f>
        <x:v>1061</x:v>
      </x:c>
      <x:c r="B1101" s="9" t="str">
        <x:v>Serge Lutens</x:v>
      </x:c>
      <x:c r="C1101" s="9" t="str">
        <x:v>Santal majuscule</x:v>
      </x:c>
      <x:c r="D1101" s="9" t="str">
        <x:v>Not recorded</x:v>
      </x:c>
      <x:c r="E1101" s="11" t="n">
        <x:v>2012</x:v>
      </x:c>
      <x:c r="F1101" s="13" t="n">
        <x:v>7.7</x:v>
      </x:c>
      <x:c r="G1101" s="10" t="n">
        <x:v>578</x:v>
      </x:c>
      <x:c r="H1101" s="12" t="n">
        <x:v>4.12</x:v>
      </x:c>
      <x:c r="I1101" s="10" t="n">
        <x:v>3919</x:v>
      </x:c>
      <x:c r="J1101" s="12" t="str">
        <x:f>IF(AND(M1101="URL identity aligns",ISNUMBER(F1101),ISNUMBER(H1101),G1101&gt;0,I1101&gt;0,SUM(V1101:W1101)&gt;0),(F1101*V1101+((H1101-1)/4*10)*W1101)/SUM(V1101:W1101),"")</x:f>
      </x:c>
      <x:c r="K1101" s="12" t="str">
        <x:f>IF(ISNUMBER(J1101),(X1101*J1101+'Method'!$B$10*'Method'!$B$11)/(X1101+'Method'!$B$10),"")</x:f>
      </x:c>
      <x:c r="L1101" s="10" t="str">
        <x:f>IF(ISNUMBER(J1101),COUNTIFS($J$7:$J$1929,"&gt;"&amp;J1101)+1,"")</x:f>
      </x:c>
      <x:c r="M1101" s="9" t="str">
        <x:v>Review required</x:v>
      </x:c>
      <x:c r="N1101" s="9" t="str">
        <x:v>Concentration not explicit on both saved identities</x:v>
      </x:c>
      <x:c r="O1101" s="9" t="str">
        <x:v>https://www.parfumo.com/Perfumes/Serge_Lutens/Santal_Majuscule</x:v>
      </x:c>
      <x:c r="P1101" s="9" t="str">
        <x:v>https://www.fragrantica.com/perfume/Serge-Lutens/Santal-Majuscule-15547.html</x:v>
      </x:c>
      <x:c r="Q1101" s="9" t="str">
        <x:v>https://media.parfumo.com/perfumes/71/71273a-santal-majuscule-serge-lutens_1200.jpg?width=720&amp;aspect_ratio=1:1</x:v>
      </x:c>
      <x:c r="R1101" s="9" t="str">
        <x:v>https://fimgs.net/mdimg/perfume-thumbs/375x500.15547.jpg</x:v>
      </x:c>
      <x:c r="S1101" s="9" t="str">
        <x:v>Santal majuscule</x:v>
      </x:c>
      <x:c r="T1101" s="11" t="str">
        <x:v>2012</x:v>
      </x:c>
      <x:c r="U1101" s="10" t="n">
        <x:v>192</x:v>
      </x:c>
      <x:c r="V1101" s="14" t="n">
        <x:f>IF(AND(ISNUMBER(G1101),G1101&gt;0),LOG10(G1101)*'Method'!$B$8,"")</x:f>
        <x:v>3.314313406104636</x:v>
      </x:c>
      <x:c r="W1101" s="14" t="n">
        <x:f>IF(AND(ISNUMBER(I1101),I1101&gt;0),LOG10(I1101)*'Method'!$B$9,"")</x:f>
        <x:v>2.87454021078248</x:v>
      </x:c>
      <x:c r="X1101" s="10" t="str">
        <x:f>IF(ISNUMBER(J1101),SUM(G1101,I1101),"")</x:f>
      </x:c>
      <x:c r="Y1101" s="10" t="str">
        <x:f>IF(ISNUMBER(K1101),COUNTIFS($K$7:$K$1929,"&gt;"&amp;K1101)+1,"")</x:f>
      </x:c>
      <x:c r="Z1101" s="9" t="str"/>
      <x:c r="AA1101" s="15" t="n">
        <x:v>46108</x:v>
      </x:c>
      <x:c r="AB1101" s="9" t="str">
        <x:v>Unknown</x:v>
      </x:c>
    </x:row>
    <x:row r="1102" ht="50" customHeight="1">
      <x:c r="A1102" s="10" t="n">
        <x:f>IF(ISNUMBER(F1102),RANK(F1102,$F$7:$F$1929,0),"")</x:f>
        <x:v>1061</x:v>
      </x:c>
      <x:c r="B1102" s="9" t="str">
        <x:v>Yves Saint Laurent</x:v>
      </x:c>
      <x:c r="C1102" s="9" t="str">
        <x:v>Body Kouros</x:v>
      </x:c>
      <x:c r="D1102" s="9" t="str">
        <x:v>Eau de Toilette</x:v>
      </x:c>
      <x:c r="E1102" s="11" t="n">
        <x:v>2000</x:v>
      </x:c>
      <x:c r="F1102" s="13" t="n">
        <x:v>7.7</x:v>
      </x:c>
      <x:c r="G1102" s="10" t="n">
        <x:v>569</x:v>
      </x:c>
      <x:c r="H1102" s="12" t="n">
        <x:v>4.19</x:v>
      </x:c>
      <x:c r="I1102" s="10" t="n">
        <x:v>3207</x:v>
      </x:c>
      <x:c r="J1102" s="12" t="str">
        <x:f>IF(AND(M1102="URL identity aligns",ISNUMBER(F1102),ISNUMBER(H1102),G1102&gt;0,I1102&gt;0,SUM(V1102:W1102)&gt;0),(F1102*V1102+((H1102-1)/4*10)*W1102)/SUM(V1102:W1102),"")</x:f>
      </x:c>
      <x:c r="K1102" s="12" t="str">
        <x:f>IF(ISNUMBER(J1102),(X1102*J1102+'Method'!$B$10*'Method'!$B$11)/(X1102+'Method'!$B$10),"")</x:f>
      </x:c>
      <x:c r="L1102" s="10" t="str">
        <x:f>IF(ISNUMBER(J1102),COUNTIFS($J$7:$J$1929,"&gt;"&amp;J1102)+1,"")</x:f>
      </x:c>
      <x:c r="M1102" s="9" t="str">
        <x:v>Review required</x:v>
      </x:c>
      <x:c r="N1102" s="9" t="str">
        <x:v>Concentration not explicit on both saved identities</x:v>
      </x:c>
      <x:c r="O1102" s="9" t="str">
        <x:v>https://www.parfumo.com/Perfumes/Yves_Saint_Laurent/Body_Kouros_Eau_de_Toilette</x:v>
      </x:c>
      <x:c r="P1102" s="9" t="str">
        <x:v>https://www.fragrantica.com/perfume/Yves-Saint-Laurent/Body-Kouros-736.html</x:v>
      </x:c>
      <x:c r="Q1102" s="9" t="str">
        <x:v>https://media.parfumo.com/perfumes/6a/6a7cd2-body-kouros-eau-de-toilette-yves-saint-laurent_1200.jpg?width=720&amp;aspect_ratio=1:1</x:v>
      </x:c>
      <x:c r="R1102" s="9" t="str">
        <x:v>https://fimgs.net/mdimg/perfume-thumbs/375x500.736.jpg</x:v>
      </x:c>
      <x:c r="S1102" s="9" t="str">
        <x:v>Body Kouros</x:v>
      </x:c>
      <x:c r="T1102" s="11" t="str">
        <x:v>2000</x:v>
      </x:c>
      <x:c r="U1102" s="10" t="n">
        <x:v>1291</x:v>
      </x:c>
      <x:c r="V1102" s="14" t="n">
        <x:f>IF(AND(ISNUMBER(G1102),G1102&gt;0),LOG10(G1102)*'Method'!$B$8,"")</x:f>
        <x:v>3.306134719674084</x:v>
      </x:c>
      <x:c r="W1102" s="14" t="n">
        <x:f>IF(AND(ISNUMBER(I1102),I1102&gt;0),LOG10(I1102)*'Method'!$B$9,"")</x:f>
        <x:v>2.8048791679427523</x:v>
      </x:c>
      <x:c r="X1102" s="10" t="str">
        <x:f>IF(ISNUMBER(J1102),SUM(G1102,I1102),"")</x:f>
      </x:c>
      <x:c r="Y1102" s="10" t="str">
        <x:f>IF(ISNUMBER(K1102),COUNTIFS($K$7:$K$1929,"&gt;"&amp;K1102)+1,"")</x:f>
      </x:c>
      <x:c r="Z1102" s="9" t="str"/>
      <x:c r="AA1102" s="15" t="n">
        <x:v>46108</x:v>
      </x:c>
      <x:c r="AB1102" s="9" t="str">
        <x:v>Unknown</x:v>
      </x:c>
    </x:row>
    <x:row r="1103" ht="50" customHeight="1">
      <x:c r="A1103" s="10" t="n">
        <x:f>IF(ISNUMBER(F1103),RANK(F1103,$F$7:$F$1929,0),"")</x:f>
        <x:v>1061</x:v>
      </x:c>
      <x:c r="B1103" s="9" t="str">
        <x:v>Hugo Boss</x:v>
      </x:c>
      <x:c r="C1103" s="9" t="str">
        <x:v>Boss Number One Boss</x:v>
      </x:c>
      <x:c r="D1103" s="9" t="str">
        <x:v>Eau de Toilette</x:v>
      </x:c>
      <x:c r="E1103" s="11" t="n">
        <x:v>1985</x:v>
      </x:c>
      <x:c r="F1103" s="13" t="n">
        <x:v>7.7</x:v>
      </x:c>
      <x:c r="G1103" s="10" t="n">
        <x:v>566</x:v>
      </x:c>
      <x:c r="H1103" s="12" t="n">
        <x:v>3.94</x:v>
      </x:c>
      <x:c r="I1103" s="10" t="n">
        <x:v>1963</x:v>
      </x:c>
      <x:c r="J1103" s="12" t="str">
        <x:f>IF(AND(M1103="URL identity aligns",ISNUMBER(F1103),ISNUMBER(H1103),G1103&gt;0,I1103&gt;0,SUM(V1103:W1103)&gt;0),(F1103*V1103+((H1103-1)/4*10)*W1103)/SUM(V1103:W1103),"")</x:f>
      </x:c>
      <x:c r="K1103" s="12" t="str">
        <x:f>IF(ISNUMBER(J1103),(X1103*J1103+'Method'!$B$10*'Method'!$B$11)/(X1103+'Method'!$B$10),"")</x:f>
      </x:c>
      <x:c r="L1103" s="10" t="str">
        <x:f>IF(ISNUMBER(J1103),COUNTIFS($J$7:$J$1929,"&gt;"&amp;J1103)+1,"")</x:f>
      </x:c>
      <x:c r="M1103" s="9" t="str">
        <x:v>Review required</x:v>
      </x:c>
      <x:c r="N1103" s="9" t="str">
        <x:v>Concentration not explicit on both saved identities</x:v>
      </x:c>
      <x:c r="O1103" s="9" t="str">
        <x:v>https://www.parfumo.com/Perfumes/Hugo_Boss/Boss_Number_One_Eau_de_Toilette</x:v>
      </x:c>
      <x:c r="P1103" s="9" t="str">
        <x:v>https://www.fragrantica.com/perfume/Hugo-Boss/Boss-Number-One-6278.html</x:v>
      </x:c>
      <x:c r="Q1103" s="9" t="str">
        <x:v>https://media.parfumo.com/perfumes/91/913723-boss-number-one-boss-eau-de-toilette-hugo-boss_1200.jpg?width=720&amp;aspect_ratio=1:1</x:v>
      </x:c>
      <x:c r="R1103" s="9" t="str">
        <x:v>https://fimgs.net/mdimg/perfume-thumbs/375x500.6278.jpg</x:v>
      </x:c>
      <x:c r="S1103" s="9" t="str">
        <x:v>Boss Number One Boss</x:v>
      </x:c>
      <x:c r="T1103" s="11" t="str">
        <x:v>1985</x:v>
      </x:c>
      <x:c r="U1103" s="10" t="n">
        <x:v>1518</x:v>
      </x:c>
      <x:c r="V1103" s="14" t="n">
        <x:f>IF(AND(ISNUMBER(G1103),G1103&gt;0),LOG10(G1103)*'Method'!$B$8,"")</x:f>
        <x:v>3.303379717425924</x:v>
      </x:c>
      <x:c r="W1103" s="14" t="n">
        <x:f>IF(AND(ISNUMBER(I1103),I1103&gt;0),LOG10(I1103)*'Method'!$B$9,"")</x:f>
        <x:v>2.6343362396800085</x:v>
      </x:c>
      <x:c r="X1103" s="10" t="str">
        <x:f>IF(ISNUMBER(J1103),SUM(G1103,I1103),"")</x:f>
      </x:c>
      <x:c r="Y1103" s="10" t="str">
        <x:f>IF(ISNUMBER(K1103),COUNTIFS($K$7:$K$1929,"&gt;"&amp;K1103)+1,"")</x:f>
      </x:c>
      <x:c r="Z1103" s="9" t="str"/>
      <x:c r="AA1103" s="15" t="n">
        <x:v>46108</x:v>
      </x:c>
      <x:c r="AB1103" s="9" t="str">
        <x:v>Unknown</x:v>
      </x:c>
    </x:row>
    <x:row r="1104" ht="50" customHeight="1">
      <x:c r="A1104" s="10" t="n">
        <x:f>IF(ISNUMBER(F1104),RANK(F1104,$F$7:$F$1929,0),"")</x:f>
        <x:v>1061</x:v>
      </x:c>
      <x:c r="B1104" s="9" t="str">
        <x:v>Amouage</x:v>
      </x:c>
      <x:c r="C1104" s="9" t="str">
        <x:v>Search</x:v>
      </x:c>
      <x:c r="D1104" s="9" t="str">
        <x:v>Not recorded</x:v>
      </x:c>
      <x:c r="E1104" s="11" t="n">
        <x:v>2023</x:v>
      </x:c>
      <x:c r="F1104" s="13" t="n">
        <x:v>7.7</x:v>
      </x:c>
      <x:c r="G1104" s="10" t="n">
        <x:v>563</x:v>
      </x:c>
      <x:c r="H1104" s="12" t="n">
        <x:v>3.98</x:v>
      </x:c>
      <x:c r="I1104" s="10" t="n">
        <x:v>1496</x:v>
      </x:c>
      <x:c r="J1104" s="12" t="str">
        <x:f>IF(AND(M1104="URL identity aligns",ISNUMBER(F1104),ISNUMBER(H1104),G1104&gt;0,I1104&gt;0,SUM(V1104:W1104)&gt;0),(F1104*V1104+((H1104-1)/4*10)*W1104)/SUM(V1104:W1104),"")</x:f>
      </x:c>
      <x:c r="K1104" s="12" t="str">
        <x:f>IF(ISNUMBER(J1104),(X1104*J1104+'Method'!$B$10*'Method'!$B$11)/(X1104+'Method'!$B$10),"")</x:f>
      </x:c>
      <x:c r="L1104" s="10" t="str">
        <x:f>IF(ISNUMBER(J1104),COUNTIFS($J$7:$J$1929,"&gt;"&amp;J1104)+1,"")</x:f>
      </x:c>
      <x:c r="M1104" s="9" t="str">
        <x:v>Review required</x:v>
      </x:c>
      <x:c r="N1104" s="9" t="str">
        <x:v>Concentration not explicit on both saved identities</x:v>
      </x:c>
      <x:c r="O1104" s="9" t="str">
        <x:v>https://www.parfumo.com/Perfumes/Amouage/search</x:v>
      </x:c>
      <x:c r="P1104" s="9" t="str">
        <x:v>https://www.fragrantica.com/perfume/Amouage/Search-78655.html</x:v>
      </x:c>
      <x:c r="Q1104" s="9" t="str">
        <x:v>https://media.parfumo.com/perfumes/ce/ce6702-search-amouage_1200.jpg?width=480&amp;aspect_ratio=1:1</x:v>
      </x:c>
      <x:c r="R1104" s="9" t="str">
        <x:v>https://fimgs.net/mdimg/perfume-thumbs/375x500.78655.jpg</x:v>
      </x:c>
      <x:c r="S1104" s="9" t="str">
        <x:v>Search</x:v>
      </x:c>
      <x:c r="T1104" s="11" t="str">
        <x:v>2023</x:v>
      </x:c>
      <x:c r="U1104" s="10" t="n">
        <x:v>530</x:v>
      </x:c>
      <x:c r="V1104" s="14" t="n">
        <x:f>IF(AND(ISNUMBER(G1104),G1104&gt;0),LOG10(G1104)*'Method'!$B$8,"")</x:f>
        <x:v>3.3006100738216197</x:v>
      </x:c>
      <x:c r="W1104" s="14" t="n">
        <x:f>IF(AND(ISNUMBER(I1104),I1104&gt;0),LOG10(I1104)*'Method'!$B$9,"")</x:f>
        <x:v>2.5399452748227525</x:v>
      </x:c>
      <x:c r="X1104" s="10" t="str">
        <x:f>IF(ISNUMBER(J1104),SUM(G1104,I1104),"")</x:f>
      </x:c>
      <x:c r="Y1104" s="10" t="str">
        <x:f>IF(ISNUMBER(K1104),COUNTIFS($K$7:$K$1929,"&gt;"&amp;K1104)+1,"")</x:f>
      </x:c>
      <x:c r="Z1104" s="9" t="str"/>
      <x:c r="AA1104" s="15" t="n">
        <x:v>46108</x:v>
      </x:c>
      <x:c r="AB1104" s="9" t="str">
        <x:v>Unknown</x:v>
      </x:c>
    </x:row>
    <x:row r="1105" ht="50" customHeight="1">
      <x:c r="A1105" s="10" t="n">
        <x:f>IF(ISNUMBER(F1105),RANK(F1105,$F$7:$F$1929,0),"")</x:f>
        <x:v>1061</x:v>
      </x:c>
      <x:c r="B1105" s="9" t="str">
        <x:v>Orto Parisi</x:v>
      </x:c>
      <x:c r="C1105" s="9" t="str">
        <x:v>Viride</x:v>
      </x:c>
      <x:c r="D1105" s="9" t="str">
        <x:v>Not recorded</x:v>
      </x:c>
      <x:c r="E1105" s="11" t="n">
        <x:v>2014</x:v>
      </x:c>
      <x:c r="F1105" s="13" t="n">
        <x:v>7.7</x:v>
      </x:c>
      <x:c r="G1105" s="10" t="n">
        <x:v>560</x:v>
      </x:c>
      <x:c r="H1105" s="12" t="n">
        <x:v>4</x:v>
      </x:c>
      <x:c r="I1105" s="10" t="n">
        <x:v>2003</x:v>
      </x:c>
      <x:c r="J1105" s="12" t="str">
        <x:f>IF(AND(M1105="URL identity aligns",ISNUMBER(F1105),ISNUMBER(H1105),G1105&gt;0,I1105&gt;0,SUM(V1105:W1105)&gt;0),(F1105*V1105+((H1105-1)/4*10)*W1105)/SUM(V1105:W1105),"")</x:f>
      </x:c>
      <x:c r="K1105" s="12" t="str">
        <x:f>IF(ISNUMBER(J1105),(X1105*J1105+'Method'!$B$10*'Method'!$B$11)/(X1105+'Method'!$B$10),"")</x:f>
      </x:c>
      <x:c r="L1105" s="10" t="str">
        <x:f>IF(ISNUMBER(J1105),COUNTIFS($J$7:$J$1929,"&gt;"&amp;J1105)+1,"")</x:f>
      </x:c>
      <x:c r="M1105" s="9" t="str">
        <x:v>Review required</x:v>
      </x:c>
      <x:c r="N1105" s="9" t="str">
        <x:v>Concentration not explicit on both saved identities</x:v>
      </x:c>
      <x:c r="O1105" s="9" t="str">
        <x:v>https://www.parfumo.com/Perfumes/Orto_Parisi/Viride</x:v>
      </x:c>
      <x:c r="P1105" s="9" t="str">
        <x:v>https://www.fragrantica.com/perfume/Orto-Parisi/Viride-24193.html</x:v>
      </x:c>
      <x:c r="Q1105" s="9" t="str">
        <x:v>https://media.parfumo.com/perfumes/e0/e0796a-viride-orto-parisi_1200.jpg?width=720&amp;aspect_ratio=1:1</x:v>
      </x:c>
      <x:c r="R1105" s="9" t="str">
        <x:v>https://fimgs.net/mdimg/perfume-thumbs/375x500.24193.jpg</x:v>
      </x:c>
      <x:c r="S1105" s="9" t="str">
        <x:v>Viride</x:v>
      </x:c>
      <x:c r="T1105" s="11" t="str">
        <x:v>2014</x:v>
      </x:c>
      <x:c r="U1105" s="10" t="n">
        <x:v>397</x:v>
      </x:c>
      <x:c r="V1105" s="14" t="n">
        <x:f>IF(AND(ISNUMBER(G1105),G1105&gt;0),LOG10(G1105)*'Method'!$B$8,"")</x:f>
        <x:v>3.2978256324074398</x:v>
      </x:c>
      <x:c r="W1105" s="14" t="n">
        <x:f>IF(AND(ISNUMBER(I1105),I1105&gt;0),LOG10(I1105)*'Method'!$B$9,"")</x:f>
        <x:v>2.641344759434864</x:v>
      </x:c>
      <x:c r="X1105" s="10" t="str">
        <x:f>IF(ISNUMBER(J1105),SUM(G1105,I1105),"")</x:f>
      </x:c>
      <x:c r="Y1105" s="10" t="str">
        <x:f>IF(ISNUMBER(K1105),COUNTIFS($K$7:$K$1929,"&gt;"&amp;K1105)+1,"")</x:f>
      </x:c>
      <x:c r="Z1105" s="9" t="str"/>
      <x:c r="AA1105" s="15" t="n">
        <x:v>46108</x:v>
      </x:c>
      <x:c r="AB1105" s="9" t="str">
        <x:v>Unknown</x:v>
      </x:c>
    </x:row>
    <x:row r="1106" ht="50" customHeight="1">
      <x:c r="A1106" s="10" t="n">
        <x:f>IF(ISNUMBER(F1106),RANK(F1106,$F$7:$F$1929,0),"")</x:f>
        <x:v>1061</x:v>
      </x:c>
      <x:c r="B1106" s="9" t="str">
        <x:v>Memo Paris</x:v>
      </x:c>
      <x:c r="C1106" s="9" t="str">
        <x:v>Marfa</x:v>
      </x:c>
      <x:c r="D1106" s="9" t="str">
        <x:v>Eau de Parfum</x:v>
      </x:c>
      <x:c r="E1106" s="11" t="n">
        <x:v>2016</x:v>
      </x:c>
      <x:c r="F1106" s="13" t="n">
        <x:v>7.7</x:v>
      </x:c>
      <x:c r="G1106" s="10" t="n">
        <x:v>545</x:v>
      </x:c>
      <x:c r="H1106" s="12" t="n">
        <x:v>3.92</x:v>
      </x:c>
      <x:c r="I1106" s="10" t="n">
        <x:v>4687</x:v>
      </x:c>
      <x:c r="J1106" s="12" t="str">
        <x:f>IF(AND(M1106="URL identity aligns",ISNUMBER(F1106),ISNUMBER(H1106),G1106&gt;0,I1106&gt;0,SUM(V1106:W1106)&gt;0),(F1106*V1106+((H1106-1)/4*10)*W1106)/SUM(V1106:W1106),"")</x:f>
      </x:c>
      <x:c r="K1106" s="12" t="str">
        <x:f>IF(ISNUMBER(J1106),(X1106*J1106+'Method'!$B$10*'Method'!$B$11)/(X1106+'Method'!$B$10),"")</x:f>
      </x:c>
      <x:c r="L1106" s="10" t="str">
        <x:f>IF(ISNUMBER(J1106),COUNTIFS($J$7:$J$1929,"&gt;"&amp;J1106)+1,"")</x:f>
      </x:c>
      <x:c r="M1106" s="9" t="str">
        <x:v>Review required</x:v>
      </x:c>
      <x:c r="N1106" s="9" t="str">
        <x:v>Concentration not explicit on both saved identities</x:v>
      </x:c>
      <x:c r="O1106" s="9" t="str">
        <x:v>https://www.parfumo.com/Perfumes/memo-paris/marfa-eau-de-parfum</x:v>
      </x:c>
      <x:c r="P1106" s="9" t="str">
        <x:v>https://www.fragrantica.com/perfume/Memo-Paris/Marfa-37185.html</x:v>
      </x:c>
      <x:c r="Q1106" s="9" t="str">
        <x:v>https://media.parfumo.com/perfumes/e8/e85b1b-marfa-eau-de-parfum-memo-paris_1200.jpg?width=720&amp;aspect_ratio=1:1</x:v>
      </x:c>
      <x:c r="R1106" s="9" t="str">
        <x:v>https://fimgs.net/mdimg/perfume-thumbs/375x500.37185.jpg?t=1772620695</x:v>
      </x:c>
      <x:c r="S1106" s="9" t="str">
        <x:v>Marfa</x:v>
      </x:c>
      <x:c r="T1106" s="11" t="str">
        <x:v>2016</x:v>
      </x:c>
      <x:c r="U1106" s="10" t="n">
        <x:v>759</x:v>
      </x:c>
      <x:c r="V1106" s="14" t="n">
        <x:f>IF(AND(ISNUMBER(G1106),G1106&gt;0),LOG10(G1106)*'Method'!$B$8,"")</x:f>
        <x:v>3.2836758027319677</x:v>
      </x:c>
      <x:c r="W1106" s="14" t="n">
        <x:f>IF(AND(ISNUMBER(I1106),I1106&gt;0),LOG10(I1106)*'Method'!$B$9,"")</x:f>
        <x:v>2.936715962816168</x:v>
      </x:c>
      <x:c r="X1106" s="10" t="str">
        <x:f>IF(ISNUMBER(J1106),SUM(G1106,I1106),"")</x:f>
      </x:c>
      <x:c r="Y1106" s="10" t="str">
        <x:f>IF(ISNUMBER(K1106),COUNTIFS($K$7:$K$1929,"&gt;"&amp;K1106)+1,"")</x:f>
      </x:c>
      <x:c r="Z1106" s="9" t="str"/>
      <x:c r="AA1106" s="15" t="n">
        <x:v>46108</x:v>
      </x:c>
      <x:c r="AB1106" s="9" t="str">
        <x:v>Unknown</x:v>
      </x:c>
    </x:row>
    <x:row r="1107" ht="50" customHeight="1">
      <x:c r="A1107" s="10" t="n">
        <x:f>IF(ISNUMBER(F1107),RANK(F1107,$F$7:$F$1929,0),"")</x:f>
        <x:v>1061</x:v>
      </x:c>
      <x:c r="B1107" s="9" t="str">
        <x:v>Hermès</x:v>
      </x:c>
      <x:c r="C1107" s="9" t="str">
        <x:v>Eau d'Orange Verte</x:v>
      </x:c>
      <x:c r="D1107" s="9" t="str">
        <x:v>Not recorded</x:v>
      </x:c>
      <x:c r="E1107" s="11" t="n">
        <x:v>1979</x:v>
      </x:c>
      <x:c r="F1107" s="13" t="n">
        <x:v>7.7</x:v>
      </x:c>
      <x:c r="G1107" s="10" t="n">
        <x:v>520</x:v>
      </x:c>
      <x:c r="H1107" s="12" t="n">
        <x:v>4.1</x:v>
      </x:c>
      <x:c r="I1107" s="10" t="n">
        <x:v>895</x:v>
      </x:c>
      <x:c r="J1107" s="12" t="str">
        <x:f>IF(AND(M1107="URL identity aligns",ISNUMBER(F1107),ISNUMBER(H1107),G1107&gt;0,I1107&gt;0,SUM(V1107:W1107)&gt;0),(F1107*V1107+((H1107-1)/4*10)*W1107)/SUM(V1107:W1107),"")</x:f>
      </x:c>
      <x:c r="K1107" s="12" t="str">
        <x:f>IF(ISNUMBER(J1107),(X1107*J1107+'Method'!$B$10*'Method'!$B$11)/(X1107+'Method'!$B$10),"")</x:f>
      </x:c>
      <x:c r="L1107" s="10" t="str">
        <x:f>IF(ISNUMBER(J1107),COUNTIFS($J$7:$J$1929,"&gt;"&amp;J1107)+1,"")</x:f>
      </x:c>
      <x:c r="M1107" s="9" t="str">
        <x:v>Review required</x:v>
      </x:c>
      <x:c r="N1107" s="9" t="str">
        <x:v>Product, variant, gender or year terms differ between URLs; Concentration not explicit on both saved identities</x:v>
      </x:c>
      <x:c r="O1107" s="9" t="str">
        <x:v>https://www.parfumo.com/Perfumes/Hermes/Eau_Orange_Verte</x:v>
      </x:c>
      <x:c r="P1107" s="9" t="str">
        <x:v>https://www.fragrantica.com/perfume/Hermes/Eau-D-Orange-Verte-1979-3019.html</x:v>
      </x:c>
      <x:c r="Q1107" s="9" t="str">
        <x:v>https://media.parfumo.com/perfumes/89/89c738-eau-d-orange-verte-hermes_1200.jpg?width=720&amp;aspect_ratio=1:1</x:v>
      </x:c>
      <x:c r="R1107" s="9" t="str">
        <x:v>https://fimgs.net/mdimg/perfume-thumbs/375x500.3019.jpg</x:v>
      </x:c>
      <x:c r="S1107" s="9" t="str">
        <x:v>Eau d'Orange Verte</x:v>
      </x:c>
      <x:c r="T1107" s="11" t="str">
        <x:v>1979</x:v>
      </x:c>
      <x:c r="U1107" s="10" t="n">
        <x:v>956</x:v>
      </x:c>
      <x:c r="V1107" s="14" t="n">
        <x:f>IF(AND(ISNUMBER(G1107),G1107&gt;0),LOG10(G1107)*'Method'!$B$8,"")</x:f>
        <x:v>3.2592040123617596</x:v>
      </x:c>
      <x:c r="W1107" s="14" t="n">
        <x:f>IF(AND(ISNUMBER(I1107),I1107&gt;0),LOG10(I1107)*'Method'!$B$9,"")</x:f>
        <x:v>2.361458428252728</x:v>
      </x:c>
      <x:c r="X1107" s="10" t="str">
        <x:f>IF(ISNUMBER(J1107),SUM(G1107,I1107),"")</x:f>
      </x:c>
      <x:c r="Y1107" s="10" t="str">
        <x:f>IF(ISNUMBER(K1107),COUNTIFS($K$7:$K$1929,"&gt;"&amp;K1107)+1,"")</x:f>
      </x:c>
      <x:c r="Z1107" s="9" t="str"/>
      <x:c r="AA1107" s="15" t="n">
        <x:v>46108</x:v>
      </x:c>
      <x:c r="AB1107" s="9" t="str">
        <x:v>Unknown</x:v>
      </x:c>
    </x:row>
    <x:row r="1108" ht="50" customHeight="1">
      <x:c r="A1108" s="10" t="n">
        <x:f>IF(ISNUMBER(F1108),RANK(F1108,$F$7:$F$1929,0),"")</x:f>
        <x:v>1061</x:v>
      </x:c>
      <x:c r="B1108" s="9" t="str">
        <x:v>Yves Saint Laurent</x:v>
      </x:c>
      <x:c r="C1108" s="9" t="str">
        <x:v>La Nuit de L'Homme</x:v>
      </x:c>
      <x:c r="D1108" s="9" t="str">
        <x:v>Eau de Parfum</x:v>
      </x:c>
      <x:c r="E1108" s="11" t="n">
        <x:v>2019</x:v>
      </x:c>
      <x:c r="F1108" s="13" t="n">
        <x:v>7.7</x:v>
      </x:c>
      <x:c r="G1108" s="10" t="n">
        <x:v>512</x:v>
      </x:c>
      <x:c r="H1108" s="12" t="n">
        <x:v>4.09</x:v>
      </x:c>
      <x:c r="I1108" s="10" t="n">
        <x:v>1637</x:v>
      </x:c>
      <x:c r="J1108" s="12" t="str">
        <x:f>IF(AND(M1108="URL identity aligns",ISNUMBER(F1108),ISNUMBER(H1108),G1108&gt;0,I1108&gt;0,SUM(V1108:W1108)&gt;0),(F1108*V1108+((H1108-1)/4*10)*W1108)/SUM(V1108:W1108),"")</x:f>
      </x:c>
      <x:c r="K1108" s="12" t="str">
        <x:f>IF(ISNUMBER(J1108),(X1108*J1108+'Method'!$B$10*'Method'!$B$11)/(X1108+'Method'!$B$10),"")</x:f>
      </x:c>
      <x:c r="L1108" s="10" t="str">
        <x:f>IF(ISNUMBER(J1108),COUNTIFS($J$7:$J$1929,"&gt;"&amp;J1108)+1,"")</x:f>
      </x:c>
      <x:c r="M1108" s="9" t="str">
        <x:v>Review required</x:v>
      </x:c>
      <x:c r="N1108" s="9" t="str">
        <x:v>Product, variant, gender or year terms differ between URLs</x:v>
      </x:c>
      <x:c r="O1108" s="9" t="str">
        <x:v>https://www.parfumo.com/Perfumes/Yves_Saint_Laurent/la-nuit-de-l-homme-2019-eau-de-parfum</x:v>
      </x:c>
      <x:c r="P1108" s="9" t="str">
        <x:v>https://www.fragrantica.com/perfume/Yves-Saint-Laurent/La-Nuit-de-L-Homme-Eau-de-Parfum-55078.html</x:v>
      </x:c>
      <x:c r="Q1108" s="9" t="str">
        <x:v>https://media.parfumo.com/perfumes/83/83ed5b-la-nuit-de-l-homme-eau-de-parfum-yves-saint-laurent_1200.jpg?width=720&amp;aspect_ratio=1:1</x:v>
      </x:c>
      <x:c r="R1108" s="9" t="str">
        <x:v>https://fimgs.net/mdimg/perfume-thumbs/375x500.55078.jpg</x:v>
      </x:c>
      <x:c r="S1108" s="9" t="str">
        <x:v>La Nuit de L'Homme</x:v>
      </x:c>
      <x:c r="T1108" s="11" t="str">
        <x:v>2019</x:v>
      </x:c>
      <x:c r="U1108" s="10" t="n">
        <x:v>844</x:v>
      </x:c>
      <x:c r="V1108" s="14" t="n">
        <x:f>IF(AND(ISNUMBER(G1108),G1108&gt;0),LOG10(G1108)*'Method'!$B$8,"")</x:f>
        <x:v>3.2511239531709957</x:v>
      </x:c>
      <x:c r="W1108" s="14" t="n">
        <x:f>IF(AND(ISNUMBER(I1108),I1108&gt;0),LOG10(I1108)*'Method'!$B$9,"")</x:f>
        <x:v>2.5712389435295524</x:v>
      </x:c>
      <x:c r="X1108" s="10" t="str">
        <x:f>IF(ISNUMBER(J1108),SUM(G1108,I1108),"")</x:f>
      </x:c>
      <x:c r="Y1108" s="10" t="str">
        <x:f>IF(ISNUMBER(K1108),COUNTIFS($K$7:$K$1929,"&gt;"&amp;K1108)+1,"")</x:f>
      </x:c>
      <x:c r="Z1108" s="9" t="str"/>
      <x:c r="AA1108" s="15" t="n">
        <x:v>46108</x:v>
      </x:c>
      <x:c r="AB1108" s="9" t="str">
        <x:v>Unknown</x:v>
      </x:c>
    </x:row>
    <x:row r="1109" ht="50" customHeight="1">
      <x:c r="A1109" s="10" t="n">
        <x:f>IF(ISNUMBER(F1109),RANK(F1109,$F$7:$F$1929,0),"")</x:f>
        <x:v>1061</x:v>
      </x:c>
      <x:c r="B1109" s="9" t="str">
        <x:v>Lattafa</x:v>
      </x:c>
      <x:c r="C1109" s="9" t="str">
        <x:v>Opulent Oud</x:v>
      </x:c>
      <x:c r="D1109" s="9" t="str">
        <x:v>Parfum</x:v>
      </x:c>
      <x:c r="E1109" s="11" t="n">
        <x:v>2018</x:v>
      </x:c>
      <x:c r="F1109" s="13" t="n">
        <x:v>7.7</x:v>
      </x:c>
      <x:c r="G1109" s="10" t="n">
        <x:v>507</x:v>
      </x:c>
      <x:c r="H1109" s="12" t="n">
        <x:v>4.02</x:v>
      </x:c>
      <x:c r="I1109" s="10" t="n">
        <x:v>1379</x:v>
      </x:c>
      <x:c r="J1109" s="12" t="str">
        <x:f>IF(AND(M1109="URL identity aligns",ISNUMBER(F1109),ISNUMBER(H1109),G1109&gt;0,I1109&gt;0,SUM(V1109:W1109)&gt;0),(F1109*V1109+((H1109-1)/4*10)*W1109)/SUM(V1109:W1109),"")</x:f>
      </x:c>
      <x:c r="K1109" s="12" t="str">
        <x:f>IF(ISNUMBER(J1109),(X1109*J1109+'Method'!$B$10*'Method'!$B$11)/(X1109+'Method'!$B$10),"")</x:f>
      </x:c>
      <x:c r="L1109" s="10" t="str">
        <x:f>IF(ISNUMBER(J1109),COUNTIFS($J$7:$J$1929,"&gt;"&amp;J1109)+1,"")</x:f>
      </x:c>
      <x:c r="M1109" s="9" t="str">
        <x:v>Review required</x:v>
      </x:c>
      <x:c r="N1109" s="9" t="str">
        <x:v>Brand differs between product URLs; Concentration not explicit on both saved identities</x:v>
      </x:c>
      <x:c r="O1109" s="9" t="str">
        <x:v>https://www.parfumo.com/Perfumes/Lattafa/Opulent_Oud</x:v>
      </x:c>
      <x:c r="P1109" s="9" t="str">
        <x:v>https://www.fragrantica.com/perfume/Lattafa-Perfumes/Opulent-Oud-66012.html</x:v>
      </x:c>
      <x:c r="Q1109" s="9" t="str">
        <x:v>https://media.parfumo.com/perfumes/ca/ca2d11-opulent-oud-lattafa_1200.jpg?width=480&amp;aspect_ratio=1:1</x:v>
      </x:c>
      <x:c r="R1109" s="9" t="str">
        <x:v>https://fimgs.net/mdimg/perfume-thumbs/375x500.66012.jpg</x:v>
      </x:c>
      <x:c r="S1109" s="9" t="str">
        <x:v>Opulent Oud</x:v>
      </x:c>
      <x:c r="T1109" s="11" t="str">
        <x:v>2018</x:v>
      </x:c>
      <x:c r="U1109" s="10" t="n">
        <x:v>480</x:v>
      </x:c>
      <x:c r="V1109" s="14" t="n">
        <x:f>IF(AND(ISNUMBER(G1109),G1109&gt;0),LOG10(G1109)*'Method'!$B$8,"")</x:f>
        <x:v>3.246009551200008</x:v>
      </x:c>
      <x:c r="W1109" s="14" t="n">
        <x:f>IF(AND(ISNUMBER(I1109),I1109&gt;0),LOG10(I1109)*'Method'!$B$9,"")</x:f>
        <x:v>2.51165141294068</x:v>
      </x:c>
      <x:c r="X1109" s="10" t="str">
        <x:f>IF(ISNUMBER(J1109),SUM(G1109,I1109),"")</x:f>
      </x:c>
      <x:c r="Y1109" s="10" t="str">
        <x:f>IF(ISNUMBER(K1109),COUNTIFS($K$7:$K$1929,"&gt;"&amp;K1109)+1,"")</x:f>
      </x:c>
      <x:c r="Z1109" s="9" t="str"/>
      <x:c r="AA1109" s="15" t="n">
        <x:v>46108</x:v>
      </x:c>
      <x:c r="AB1109" s="9" t="str">
        <x:v>Unknown</x:v>
      </x:c>
    </x:row>
    <x:row r="1110" ht="50" customHeight="1">
      <x:c r="A1110" s="10" t="n">
        <x:f>IF(ISNUMBER(F1110),RANK(F1110,$F$7:$F$1929,0),"")</x:f>
        <x:v>1061</x:v>
      </x:c>
      <x:c r="B1110" s="9" t="str">
        <x:v>Maison Francis Kurkdjian</x:v>
      </x:c>
      <x:c r="C1110" s="9" t="str">
        <x:v>APOM</x:v>
      </x:c>
      <x:c r="D1110" s="9" t="str">
        <x:v>Not recorded</x:v>
      </x:c>
      <x:c r="E1110" s="11" t="n">
        <x:v>2024</x:v>
      </x:c>
      <x:c r="F1110" s="13" t="n">
        <x:v>7.7</x:v>
      </x:c>
      <x:c r="G1110" s="10" t="n">
        <x:v>505</x:v>
      </x:c>
      <x:c r="H1110" s="12" t="n">
        <x:v>3.79</x:v>
      </x:c>
      <x:c r="I1110" s="10" t="n">
        <x:v>873</x:v>
      </x:c>
      <x:c r="J1110" s="12" t="str">
        <x:f>IF(AND(M1110="URL identity aligns",ISNUMBER(F1110),ISNUMBER(H1110),G1110&gt;0,I1110&gt;0,SUM(V1110:W1110)&gt;0),(F1110*V1110+((H1110-1)/4*10)*W1110)/SUM(V1110:W1110),"")</x:f>
      </x:c>
      <x:c r="K1110" s="12" t="str">
        <x:f>IF(ISNUMBER(J1110),(X1110*J1110+'Method'!$B$10*'Method'!$B$11)/(X1110+'Method'!$B$10),"")</x:f>
      </x:c>
      <x:c r="L1110" s="10" t="str">
        <x:f>IF(ISNUMBER(J1110),COUNTIFS($J$7:$J$1929,"&gt;"&amp;J1110)+1,"")</x:f>
      </x:c>
      <x:c r="M1110" s="9" t="str">
        <x:v>Review required</x:v>
      </x:c>
      <x:c r="N1110" s="9" t="str">
        <x:v>Concentration not explicit on both saved identities</x:v>
      </x:c>
      <x:c r="O1110" s="9" t="str">
        <x:v>https://www.parfumo.com/Perfumes/Maison_Francis_Kurkdjian/apom</x:v>
      </x:c>
      <x:c r="P1110" s="9" t="str">
        <x:v>https://www.fragrantica.com/perfume/Maison-Francis-Kurkdjian/APOM-95969.html</x:v>
      </x:c>
      <x:c r="Q1110" s="9" t="str">
        <x:v>https://media.parfumo.com/perfumes/d7/d75414-apom-maison-francis-kurkdjian_1200.jpg?width=240&amp;aspect_ratio=1:1</x:v>
      </x:c>
      <x:c r="R1110" s="9" t="str">
        <x:v>https://fimgs.net/mdimg/perfume-thumbs/375x500.95969.jpg</x:v>
      </x:c>
      <x:c r="S1110" s="9" t="str">
        <x:v>APOM</x:v>
      </x:c>
      <x:c r="T1110" s="11" t="str">
        <x:v>2024</x:v>
      </x:c>
      <x:c r="U1110" s="10" t="n">
        <x:v>617</x:v>
      </x:c>
      <x:c r="V1110" s="14" t="n">
        <x:f>IF(AND(ISNUMBER(G1110),G1110&gt;0),LOG10(G1110)*'Method'!$B$8,"")</x:f>
        <x:v>3.243949653742392</x:v>
      </x:c>
      <x:c r="W1110" s="14" t="n">
        <x:f>IF(AND(ISNUMBER(I1110),I1110&gt;0),LOG10(I1110)*'Method'!$B$9,"")</x:f>
        <x:v>2.3528113949644562</x:v>
      </x:c>
      <x:c r="X1110" s="10" t="str">
        <x:f>IF(ISNUMBER(J1110),SUM(G1110,I1110),"")</x:f>
      </x:c>
      <x:c r="Y1110" s="10" t="str">
        <x:f>IF(ISNUMBER(K1110),COUNTIFS($K$7:$K$1929,"&gt;"&amp;K1110)+1,"")</x:f>
      </x:c>
      <x:c r="Z1110" s="9" t="str"/>
      <x:c r="AA1110" s="15" t="n">
        <x:v>46108</x:v>
      </x:c>
      <x:c r="AB1110" s="9" t="str">
        <x:v>Unknown</x:v>
      </x:c>
    </x:row>
    <x:row r="1111" ht="50" customHeight="1">
      <x:c r="A1111" s="10" t="n">
        <x:f>IF(ISNUMBER(F1111),RANK(F1111,$F$7:$F$1929,0),"")</x:f>
        <x:v>1061</x:v>
      </x:c>
      <x:c r="B1111" s="9" t="str">
        <x:v>Xerjoff</x:v>
      </x:c>
      <x:c r="C1111" s="9" t="str">
        <x:v>Don</x:v>
      </x:c>
      <x:c r="D1111" s="9" t="str">
        <x:v>Not recorded</x:v>
      </x:c>
      <x:c r="E1111" s="11" t="n">
        <x:v>2013</x:v>
      </x:c>
      <x:c r="F1111" s="13" t="n">
        <x:v>7.7</x:v>
      </x:c>
      <x:c r="G1111" s="10" t="n">
        <x:v>489</x:v>
      </x:c>
      <x:c r="H1111" s="12" t="n">
        <x:v>4</x:v>
      </x:c>
      <x:c r="I1111" s="10" t="n">
        <x:v>1008</x:v>
      </x:c>
      <x:c r="J1111" s="12" t="str">
        <x:f>IF(AND(M1111="URL identity aligns",ISNUMBER(F1111),ISNUMBER(H1111),G1111&gt;0,I1111&gt;0,SUM(V1111:W1111)&gt;0),(F1111*V1111+((H1111-1)/4*10)*W1111)/SUM(V1111:W1111),"")</x:f>
      </x:c>
      <x:c r="K1111" s="12" t="str">
        <x:f>IF(ISNUMBER(J1111),(X1111*J1111+'Method'!$B$10*'Method'!$B$11)/(X1111+'Method'!$B$10),"")</x:f>
      </x:c>
      <x:c r="L1111" s="10" t="str">
        <x:f>IF(ISNUMBER(J1111),COUNTIFS($J$7:$J$1929,"&gt;"&amp;J1111)+1,"")</x:f>
      </x:c>
      <x:c r="M1111" s="9" t="str">
        <x:v>Review required</x:v>
      </x:c>
      <x:c r="N1111" s="9" t="str">
        <x:v>Concentration not explicit on both saved identities</x:v>
      </x:c>
      <x:c r="O1111" s="9" t="str">
        <x:v>https://www.parfumo.com/Perfumes/Xerjoff/don</x:v>
      </x:c>
      <x:c r="P1111" s="9" t="str">
        <x:v>https://www.fragrantica.com/perfume/Xerjoff/Don-26709.html</x:v>
      </x:c>
      <x:c r="Q1111" s="9" t="str">
        <x:v>https://media.parfumo.com/perfumes/e1/e12fbc-don-xerjoff_1200.jpg?width=720&amp;aspect_ratio=1:1</x:v>
      </x:c>
      <x:c r="R1111" s="9" t="str">
        <x:v>https://fimgs.net/mdimg/perfume-thumbs/375x500.26709.jpg</x:v>
      </x:c>
      <x:c r="S1111" s="9" t="str">
        <x:v>Don</x:v>
      </x:c>
      <x:c r="T1111" s="11" t="str">
        <x:v>2013</x:v>
      </x:c>
      <x:c r="U1111" s="10" t="n">
        <x:v>482</x:v>
      </x:c>
      <x:c r="V1111" s="14" t="n">
        <x:f>IF(AND(ISNUMBER(G1111),G1111&gt;0),LOG10(G1111)*'Method'!$B$8,"")</x:f>
        <x:v>3.227170630948344</x:v>
      </x:c>
      <x:c r="W1111" s="14" t="n">
        <x:f>IF(AND(ISNUMBER(I1111),I1111&gt;0),LOG10(I1111)*'Method'!$B$9,"")</x:f>
        <x:v>2.402768425687608</x:v>
      </x:c>
      <x:c r="X1111" s="10" t="str">
        <x:f>IF(ISNUMBER(J1111),SUM(G1111,I1111),"")</x:f>
      </x:c>
      <x:c r="Y1111" s="10" t="str">
        <x:f>IF(ISNUMBER(K1111),COUNTIFS($K$7:$K$1929,"&gt;"&amp;K1111)+1,"")</x:f>
      </x:c>
      <x:c r="Z1111" s="9" t="str"/>
      <x:c r="AA1111" s="15" t="n">
        <x:v>46108</x:v>
      </x:c>
      <x:c r="AB1111" s="9" t="str">
        <x:v>Unknown</x:v>
      </x:c>
    </x:row>
    <x:row r="1112" ht="50" customHeight="1">
      <x:c r="A1112" s="10" t="n">
        <x:f>IF(ISNUMBER(F1112),RANK(F1112,$F$7:$F$1929,0),"")</x:f>
        <x:v>1061</x:v>
      </x:c>
      <x:c r="B1112" s="9" t="str">
        <x:v>Moschino</x:v>
      </x:c>
      <x:c r="C1112" s="9" t="str">
        <x:v>Uomo?</x:v>
      </x:c>
      <x:c r="D1112" s="9" t="str">
        <x:v>Eau de Toilette</x:v>
      </x:c>
      <x:c r="E1112" s="11" t="n">
        <x:v>1997</x:v>
      </x:c>
      <x:c r="F1112" s="13" t="n">
        <x:v>7.7</x:v>
      </x:c>
      <x:c r="G1112" s="10" t="n">
        <x:v>486</x:v>
      </x:c>
      <x:c r="H1112" s="12" t="n">
        <x:v>4.09</x:v>
      </x:c>
      <x:c r="I1112" s="10" t="n">
        <x:v>2884</x:v>
      </x:c>
      <x:c r="J1112" s="12" t="str">
        <x:f>IF(AND(M1112="URL identity aligns",ISNUMBER(F1112),ISNUMBER(H1112),G1112&gt;0,I1112&gt;0,SUM(V1112:W1112)&gt;0),(F1112*V1112+((H1112-1)/4*10)*W1112)/SUM(V1112:W1112),"")</x:f>
      </x:c>
      <x:c r="K1112" s="12" t="str">
        <x:f>IF(ISNUMBER(J1112),(X1112*J1112+'Method'!$B$10*'Method'!$B$11)/(X1112+'Method'!$B$10),"")</x:f>
      </x:c>
      <x:c r="L1112" s="10" t="str">
        <x:f>IF(ISNUMBER(J1112),COUNTIFS($J$7:$J$1929,"&gt;"&amp;J1112)+1,"")</x:f>
      </x:c>
      <x:c r="M1112" s="9" t="str">
        <x:v>Review required</x:v>
      </x:c>
      <x:c r="N1112" s="9" t="str">
        <x:v>Concentration not explicit on both saved identities</x:v>
      </x:c>
      <x:c r="O1112" s="9" t="str">
        <x:v>https://www.parfumo.com/Perfumes/Moschino/Uomo_Eau_de_Toilette</x:v>
      </x:c>
      <x:c r="P1112" s="9" t="str">
        <x:v>https://www.fragrantica.com/perfume/Moschino/Uomo-730.html</x:v>
      </x:c>
      <x:c r="Q1112" s="9" t="str">
        <x:v>https://media.parfumo.com/perfumes/59/5990ce-uomo-eau-de-toilette-moschino_1200.jpg?width=720&amp;aspect_ratio=1:1</x:v>
      </x:c>
      <x:c r="R1112" s="9" t="str">
        <x:v>https://fimgs.net/mdimg/perfume-thumbs/375x500.730.jpg</x:v>
      </x:c>
      <x:c r="S1112" s="9" t="str">
        <x:v>Uomo?</x:v>
      </x:c>
      <x:c r="T1112" s="11" t="str">
        <x:v>1997</x:v>
      </x:c>
      <x:c r="U1112" s="10" t="n">
        <x:v>663</x:v>
      </x:c>
      <x:c r="V1112" s="14" t="n">
        <x:f>IF(AND(ISNUMBER(G1112),G1112&gt;0),LOG10(G1112)*'Method'!$B$8,"")</x:f>
        <x:v>3.223963523114748</x:v>
      </x:c>
      <x:c r="W1112" s="14" t="n">
        <x:f>IF(AND(ISNUMBER(I1112),I1112&gt;0),LOG10(I1112)*'Method'!$B$9,"")</x:f>
        <x:v>2.767996204837912</x:v>
      </x:c>
      <x:c r="X1112" s="10" t="str">
        <x:f>IF(ISNUMBER(J1112),SUM(G1112,I1112),"")</x:f>
      </x:c>
      <x:c r="Y1112" s="10" t="str">
        <x:f>IF(ISNUMBER(K1112),COUNTIFS($K$7:$K$1929,"&gt;"&amp;K1112)+1,"")</x:f>
      </x:c>
      <x:c r="Z1112" s="9" t="str"/>
      <x:c r="AA1112" s="15" t="n">
        <x:v>46108</x:v>
      </x:c>
      <x:c r="AB1112" s="9" t="str">
        <x:v>Unknown</x:v>
      </x:c>
    </x:row>
    <x:row r="1113" ht="50" customHeight="1">
      <x:c r="A1113" s="10" t="n">
        <x:f>IF(ISNUMBER(F1113),RANK(F1113,$F$7:$F$1929,0),"")</x:f>
        <x:v>1061</x:v>
      </x:c>
      <x:c r="B1113" s="9" t="str">
        <x:v>Issey Miyake</x:v>
      </x:c>
      <x:c r="C1113" s="9" t="str">
        <x:v>L'Eau Bleue d'Issey pour Homme</x:v>
      </x:c>
      <x:c r="D1113" s="9" t="str">
        <x:v>Not recorded</x:v>
      </x:c>
      <x:c r="E1113" s="11" t="n">
        <x:v>2004</x:v>
      </x:c>
      <x:c r="F1113" s="13" t="n">
        <x:v>7.7</x:v>
      </x:c>
      <x:c r="G1113" s="10" t="n">
        <x:v>485</x:v>
      </x:c>
      <x:c r="H1113" s="12" t="n">
        <x:v>4.2</x:v>
      </x:c>
      <x:c r="I1113" s="10" t="n">
        <x:v>3694</x:v>
      </x:c>
      <x:c r="J1113" s="12" t="str">
        <x:f>IF(AND(M1113="URL identity aligns",ISNUMBER(F1113),ISNUMBER(H1113),G1113&gt;0,I1113&gt;0,SUM(V1113:W1113)&gt;0),(F1113*V1113+((H1113-1)/4*10)*W1113)/SUM(V1113:W1113),"")</x:f>
      </x:c>
      <x:c r="K1113" s="12" t="str">
        <x:f>IF(ISNUMBER(J1113),(X1113*J1113+'Method'!$B$10*'Method'!$B$11)/(X1113+'Method'!$B$10),"")</x:f>
      </x:c>
      <x:c r="L1113" s="10" t="str">
        <x:f>IF(ISNUMBER(J1113),COUNTIFS($J$7:$J$1929,"&gt;"&amp;J1113)+1,"")</x:f>
      </x:c>
      <x:c r="M1113" s="9" t="str">
        <x:v>Review required</x:v>
      </x:c>
      <x:c r="N1113" s="9" t="str">
        <x:v>Concentration not explicit on both saved identities</x:v>
      </x:c>
      <x:c r="O1113" s="9" t="str">
        <x:v>https://www.parfumo.com/Perfumes/Issey_Miyake/L_Eau_Bleue_d_Issey_pour_Homme</x:v>
      </x:c>
      <x:c r="P1113" s="9" t="str">
        <x:v>https://www.fragrantica.com/perfume/Issey-Miyake/L-Eau-Bleue-d-Issey-Pour-Homme-724.html</x:v>
      </x:c>
      <x:c r="Q1113" s="9" t="str">
        <x:v>https://media.parfumo.com/perfumes/8a/8a164c-l-eau-bleue-d-issey-pour-homme-issey-miyake_1200.jpg?width=720&amp;aspect_ratio=1:1</x:v>
      </x:c>
      <x:c r="R1113" s="9" t="str">
        <x:v>https://fimgs.net/mdimg/perfume-thumbs/375x500.724.jpg</x:v>
      </x:c>
      <x:c r="S1113" s="9" t="str">
        <x:v>L'Eau Bleue d'Issey pour Homme</x:v>
      </x:c>
      <x:c r="T1113" s="11" t="str">
        <x:v>2004</x:v>
      </x:c>
      <x:c r="U1113" s="10" t="n">
        <x:v>1720</x:v>
      </x:c>
      <x:c r="V1113" s="14" t="n">
        <x:f>IF(AND(ISNUMBER(G1113),G1113&gt;0),LOG10(G1113)*'Method'!$B$8,"")</x:f>
        <x:v>3.2228900863227117</x:v>
      </x:c>
      <x:c r="W1113" s="14" t="n">
        <x:f>IF(AND(ISNUMBER(I1113),I1113&gt;0),LOG10(I1113)*'Method'!$B$9,"")</x:f>
        <x:v>2.8539975128833763</x:v>
      </x:c>
      <x:c r="X1113" s="10" t="str">
        <x:f>IF(ISNUMBER(J1113),SUM(G1113,I1113),"")</x:f>
      </x:c>
      <x:c r="Y1113" s="10" t="str">
        <x:f>IF(ISNUMBER(K1113),COUNTIFS($K$7:$K$1929,"&gt;"&amp;K1113)+1,"")</x:f>
      </x:c>
      <x:c r="Z1113" s="9" t="str"/>
      <x:c r="AA1113" s="15" t="n">
        <x:v>46108</x:v>
      </x:c>
      <x:c r="AB1113" s="9" t="str">
        <x:v>Unknown</x:v>
      </x:c>
    </x:row>
    <x:row r="1114" ht="50" customHeight="1">
      <x:c r="A1114" s="10" t="n">
        <x:f>IF(ISNUMBER(F1114),RANK(F1114,$F$7:$F$1929,0),"")</x:f>
        <x:v>1061</x:v>
      </x:c>
      <x:c r="B1114" s="9" t="str">
        <x:v>Serge Lutens</x:v>
      </x:c>
      <x:c r="C1114" s="9" t="str">
        <x:v>L'orpheline</x:v>
      </x:c>
      <x:c r="D1114" s="9" t="str">
        <x:v>Not recorded</x:v>
      </x:c>
      <x:c r="E1114" s="11" t="n">
        <x:v>2014</x:v>
      </x:c>
      <x:c r="F1114" s="13" t="n">
        <x:v>7.7</x:v>
      </x:c>
      <x:c r="G1114" s="10" t="n">
        <x:v>483</x:v>
      </x:c>
      <x:c r="H1114" s="12" t="n">
        <x:v>4.04</x:v>
      </x:c>
      <x:c r="I1114" s="10" t="n">
        <x:v>3274</x:v>
      </x:c>
      <x:c r="J1114" s="12" t="str">
        <x:f>IF(AND(M1114="URL identity aligns",ISNUMBER(F1114),ISNUMBER(H1114),G1114&gt;0,I1114&gt;0,SUM(V1114:W1114)&gt;0),(F1114*V1114+((H1114-1)/4*10)*W1114)/SUM(V1114:W1114),"")</x:f>
      </x:c>
      <x:c r="K1114" s="12" t="str">
        <x:f>IF(ISNUMBER(J1114),(X1114*J1114+'Method'!$B$10*'Method'!$B$11)/(X1114+'Method'!$B$10),"")</x:f>
      </x:c>
      <x:c r="L1114" s="10" t="str">
        <x:f>IF(ISNUMBER(J1114),COUNTIFS($J$7:$J$1929,"&gt;"&amp;J1114)+1,"")</x:f>
      </x:c>
      <x:c r="M1114" s="9" t="str">
        <x:v>Review required</x:v>
      </x:c>
      <x:c r="N1114" s="9" t="str">
        <x:v>Concentration not explicit on both saved identities</x:v>
      </x:c>
      <x:c r="O1114" s="9" t="str">
        <x:v>https://www.parfumo.com/Perfumes/Serge_Lutens/L_orpheline</x:v>
      </x:c>
      <x:c r="P1114" s="9" t="str">
        <x:v>https://www.fragrantica.com/perfume/Serge-Lutens/L-orpheline-26214.html</x:v>
      </x:c>
      <x:c r="Q1114" s="9" t="str">
        <x:v>https://media.parfumo.com/perfumes/a1/a19fe2-l-orpheline-serge-lutens_1200.jpg?width=720&amp;aspect_ratio=1:1</x:v>
      </x:c>
      <x:c r="R1114" s="9" t="str">
        <x:v>https://fimgs.net/mdimg/perfume-thumbs/375x500.26214.jpg</x:v>
      </x:c>
      <x:c r="S1114" s="9" t="str">
        <x:v>L'orpheline</x:v>
      </x:c>
      <x:c r="T1114" s="11" t="str">
        <x:v>2014</x:v>
      </x:c>
      <x:c r="U1114" s="10" t="n">
        <x:v>494</x:v>
      </x:c>
      <x:c r="V1114" s="14" t="n">
        <x:f>IF(AND(ISNUMBER(G1114),G1114&gt;0),LOG10(G1114)*'Method'!$B$8,"")</x:f>
        <x:v>3.220736556901812</x:v>
      </x:c>
      <x:c r="W1114" s="14" t="n">
        <x:f>IF(AND(ISNUMBER(I1114),I1114&gt;0),LOG10(I1114)*'Method'!$B$9,"")</x:f>
        <x:v>2.812062940060736</x:v>
      </x:c>
      <x:c r="X1114" s="10" t="str">
        <x:f>IF(ISNUMBER(J1114),SUM(G1114,I1114),"")</x:f>
      </x:c>
      <x:c r="Y1114" s="10" t="str">
        <x:f>IF(ISNUMBER(K1114),COUNTIFS($K$7:$K$1929,"&gt;"&amp;K1114)+1,"")</x:f>
      </x:c>
      <x:c r="Z1114" s="9" t="str"/>
      <x:c r="AA1114" s="15" t="n">
        <x:v>46108</x:v>
      </x:c>
      <x:c r="AB1114" s="9" t="str">
        <x:v>Unknown</x:v>
      </x:c>
    </x:row>
    <x:row r="1115" ht="50" customHeight="1">
      <x:c r="A1115" s="10" t="n">
        <x:f>IF(ISNUMBER(F1115),RANK(F1115,$F$7:$F$1929,0),"")</x:f>
        <x:v>1061</x:v>
      </x:c>
      <x:c r="B1115" s="9" t="str">
        <x:v>Hugo Boss</x:v>
      </x:c>
      <x:c r="C1115" s="9" t="str">
        <x:v>The Scent Elixir for Him</x:v>
      </x:c>
      <x:c r="D1115" s="9" t="str">
        <x:v>Elixir</x:v>
      </x:c>
      <x:c r="E1115" s="11" t="n">
        <x:v>2024</x:v>
      </x:c>
      <x:c r="F1115" s="13" t="n">
        <x:v>7.7</x:v>
      </x:c>
      <x:c r="G1115" s="10" t="n">
        <x:v>477</x:v>
      </x:c>
      <x:c r="H1115" s="12" t="n">
        <x:v>4.36</x:v>
      </x:c>
      <x:c r="I1115" s="10" t="n">
        <x:v>2167</x:v>
      </x:c>
      <x:c r="J1115" s="12" t="str">
        <x:f>IF(AND(M1115="URL identity aligns",ISNUMBER(F1115),ISNUMBER(H1115),G1115&gt;0,I1115&gt;0,SUM(V1115:W1115)&gt;0),(F1115*V1115+((H1115-1)/4*10)*W1115)/SUM(V1115:W1115),"")</x:f>
      </x:c>
      <x:c r="K1115" s="12" t="str">
        <x:f>IF(ISNUMBER(J1115),(X1115*J1115+'Method'!$B$10*'Method'!$B$11)/(X1115+'Method'!$B$10),"")</x:f>
      </x:c>
      <x:c r="L1115" s="10" t="str">
        <x:f>IF(ISNUMBER(J1115),COUNTIFS($J$7:$J$1929,"&gt;"&amp;J1115)+1,"")</x:f>
      </x:c>
      <x:c r="M1115" s="9" t="str">
        <x:v>Review required</x:v>
      </x:c>
      <x:c r="N1115" s="9" t="str">
        <x:v>Product, variant, gender or year terms differ between URLs; Concentration not explicit on both saved identities</x:v>
      </x:c>
      <x:c r="O1115" s="9" t="str">
        <x:v>https://www.parfumo.com/Perfumes/Hugo_Boss/the-scent-elixir-for-him</x:v>
      </x:c>
      <x:c r="P1115" s="9" t="str">
        <x:v>https://www.fragrantica.com/perfume/Hugo-Boss/Boss-The-Scent-Elixir-For-Him-88879.html</x:v>
      </x:c>
      <x:c r="Q1115" s="9" t="str">
        <x:v>https://media.parfumo.com/perfumes/ce/ce05f1_the-scent-elixir-for-him-hugo-boss_1200.jpg?width=720&amp;aspect_ratio=1:1</x:v>
      </x:c>
      <x:c r="R1115" s="9" t="str">
        <x:v>https://fimgs.net/mdimg/perfume-thumbs/375x500.88879.jpg</x:v>
      </x:c>
      <x:c r="S1115" s="9" t="str">
        <x:v>The Scent Elixir for Him</x:v>
      </x:c>
      <x:c r="T1115" s="11" t="str">
        <x:v>2024</x:v>
      </x:c>
      <x:c r="U1115" s="10" t="n">
        <x:v>1427</x:v>
      </x:c>
      <x:c r="V1115" s="14" t="n">
        <x:f>IF(AND(ISNUMBER(G1115),G1115&gt;0),LOG10(G1115)*'Method'!$B$8,"")</x:f>
        <x:v>3.2142220548481317</x:v>
      </x:c>
      <x:c r="W1115" s="14" t="n">
        <x:f>IF(AND(ISNUMBER(I1115),I1115&gt;0),LOG10(I1115)*'Method'!$B$9,"")</x:f>
        <x:v>2.668687129055856</x:v>
      </x:c>
      <x:c r="X1115" s="10" t="str">
        <x:f>IF(ISNUMBER(J1115),SUM(G1115,I1115),"")</x:f>
      </x:c>
      <x:c r="Y1115" s="10" t="str">
        <x:f>IF(ISNUMBER(K1115),COUNTIFS($K$7:$K$1929,"&gt;"&amp;K1115)+1,"")</x:f>
      </x:c>
      <x:c r="Z1115" s="9" t="str"/>
      <x:c r="AA1115" s="15" t="n">
        <x:v>46108</x:v>
      </x:c>
      <x:c r="AB1115" s="9" t="str">
        <x:v>Unknown</x:v>
      </x:c>
    </x:row>
    <x:row r="1116" ht="50" customHeight="1">
      <x:c r="A1116" s="10" t="n">
        <x:f>IF(ISNUMBER(F1116),RANK(F1116,$F$7:$F$1929,0),"")</x:f>
        <x:v>1061</x:v>
      </x:c>
      <x:c r="B1116" s="9" t="str">
        <x:v>Cartier</x:v>
      </x:c>
      <x:c r="C1116" s="9" t="str">
        <x:v>L'Envol</x:v>
      </x:c>
      <x:c r="D1116" s="9" t="str">
        <x:v>Eau de Parfum</x:v>
      </x:c>
      <x:c r="E1116" s="11" t="n">
        <x:v>2016</x:v>
      </x:c>
      <x:c r="F1116" s="13" t="n">
        <x:v>7.7</x:v>
      </x:c>
      <x:c r="G1116" s="10" t="n">
        <x:v>474</x:v>
      </x:c>
      <x:c r="H1116" s="12" t="n">
        <x:v>4.19</x:v>
      </x:c>
      <x:c r="I1116" s="10" t="n">
        <x:v>2022</x:v>
      </x:c>
      <x:c r="J1116" s="12" t="str">
        <x:f>IF(AND(M1116="URL identity aligns",ISNUMBER(F1116),ISNUMBER(H1116),G1116&gt;0,I1116&gt;0,SUM(V1116:W1116)&gt;0),(F1116*V1116+((H1116-1)/4*10)*W1116)/SUM(V1116:W1116),"")</x:f>
      </x:c>
      <x:c r="K1116" s="12" t="str">
        <x:f>IF(ISNUMBER(J1116),(X1116*J1116+'Method'!$B$10*'Method'!$B$11)/(X1116+'Method'!$B$10),"")</x:f>
      </x:c>
      <x:c r="L1116" s="10" t="str">
        <x:f>IF(ISNUMBER(J1116),COUNTIFS($J$7:$J$1929,"&gt;"&amp;J1116)+1,"")</x:f>
      </x:c>
      <x:c r="M1116" s="9" t="str">
        <x:v>Review required</x:v>
      </x:c>
      <x:c r="N1116" s="9" t="str">
        <x:v>Product, variant, gender or year terms differ between URLs</x:v>
      </x:c>
      <x:c r="O1116" s="9" t="str">
        <x:v>https://www.parfumo.com/Perfumes/Cartier/L_Envol_Eau_de_Parfum</x:v>
      </x:c>
      <x:c r="P1116" s="9" t="str">
        <x:v>https://www.fragrantica.com/perfume/Cartier/L-Envol-de-Cartier-Eau-de-Parfum-39885.html</x:v>
      </x:c>
      <x:c r="Q1116" s="9" t="str">
        <x:v>https://media.parfumo.com/perfumes/d6/d62fbc-l-envol-eau-de-parfum-cartier_1200.jpg?width=720&amp;aspect_ratio=1:1</x:v>
      </x:c>
      <x:c r="R1116" s="9" t="str">
        <x:v>https://fimgs.net/mdimg/perfume-thumbs/375x500.39885.jpg</x:v>
      </x:c>
      <x:c r="S1116" s="9" t="str">
        <x:v>L'Envol</x:v>
      </x:c>
      <x:c r="T1116" s="11" t="str">
        <x:v>2016</x:v>
      </x:c>
      <x:c r="U1116" s="10" t="n">
        <x:v>1781</x:v>
      </x:c>
      <x:c r="V1116" s="14" t="n">
        <x:f>IF(AND(ISNUMBER(G1116),G1116&gt;0),LOG10(G1116)*'Method'!$B$8,"")</x:f>
        <x:v>3.210934010008896</x:v>
      </x:c>
      <x:c r="W1116" s="14" t="n">
        <x:f>IF(AND(ISNUMBER(I1116),I1116&gt;0),LOG10(I1116)*'Method'!$B$9,"")</x:f>
        <x:v>2.6446249210039845</x:v>
      </x:c>
      <x:c r="X1116" s="10" t="str">
        <x:f>IF(ISNUMBER(J1116),SUM(G1116,I1116),"")</x:f>
      </x:c>
      <x:c r="Y1116" s="10" t="str">
        <x:f>IF(ISNUMBER(K1116),COUNTIFS($K$7:$K$1929,"&gt;"&amp;K1116)+1,"")</x:f>
      </x:c>
      <x:c r="Z1116" s="9" t="str"/>
      <x:c r="AA1116" s="15" t="n">
        <x:v>46108</x:v>
      </x:c>
      <x:c r="AB1116" s="9" t="str">
        <x:v>Unknown</x:v>
      </x:c>
    </x:row>
    <x:row r="1117" ht="50" customHeight="1">
      <x:c r="A1117" s="10" t="n">
        <x:f>IF(ISNUMBER(F1117),RANK(F1117,$F$7:$F$1929,0),"")</x:f>
        <x:v>1061</x:v>
      </x:c>
      <x:c r="B1117" s="9" t="str">
        <x:v>Montale</x:v>
      </x:c>
      <x:c r="C1117" s="9" t="str">
        <x:v>Red Vetiver Red Vetyver</x:v>
      </x:c>
      <x:c r="D1117" s="9" t="str">
        <x:v>Not recorded</x:v>
      </x:c>
      <x:c r="E1117" s="11" t="n">
        <x:v>2008</x:v>
      </x:c>
      <x:c r="F1117" s="13" t="n">
        <x:v>7.7</x:v>
      </x:c>
      <x:c r="G1117" s="10" t="n">
        <x:v>465</x:v>
      </x:c>
      <x:c r="H1117" s="12" t="n">
        <x:v>4.05</x:v>
      </x:c>
      <x:c r="I1117" s="10" t="n">
        <x:v>2278</x:v>
      </x:c>
      <x:c r="J1117" s="12" t="str">
        <x:f>IF(AND(M1117="URL identity aligns",ISNUMBER(F1117),ISNUMBER(H1117),G1117&gt;0,I1117&gt;0,SUM(V1117:W1117)&gt;0),(F1117*V1117+((H1117-1)/4*10)*W1117)/SUM(V1117:W1117),"")</x:f>
      </x:c>
      <x:c r="K1117" s="12" t="str">
        <x:f>IF(ISNUMBER(J1117),(X1117*J1117+'Method'!$B$10*'Method'!$B$11)/(X1117+'Method'!$B$10),"")</x:f>
      </x:c>
      <x:c r="L1117" s="10" t="str">
        <x:f>IF(ISNUMBER(J1117),COUNTIFS($J$7:$J$1929,"&gt;"&amp;J1117)+1,"")</x:f>
      </x:c>
      <x:c r="M1117" s="9" t="str">
        <x:v>Review required</x:v>
      </x:c>
      <x:c r="N1117" s="9" t="str">
        <x:v>Product, variant, gender or year terms differ between URLs; Concentration not explicit on both saved identities</x:v>
      </x:c>
      <x:c r="O1117" s="9" t="str">
        <x:v>https://www.parfumo.com/Perfumes/Montale/Red_Vetiver_Red_Vetyver</x:v>
      </x:c>
      <x:c r="P1117" s="9" t="str">
        <x:v>https://www.fragrantica.com/perfume/Montale/Red-Vetiver-4061.html</x:v>
      </x:c>
      <x:c r="Q1117" s="9" t="str">
        <x:v>https://media.parfumo.com/perfumes/30/3077df-red-vetiver-red-vetyver-montale_1200.jpg?width=720&amp;aspect_ratio=1:1</x:v>
      </x:c>
      <x:c r="R1117" s="9" t="str">
        <x:v>https://fimgs.net/mdimg/perfume-thumbs/375x500.4061.jpg</x:v>
      </x:c>
      <x:c r="S1117" s="9" t="str">
        <x:v>Red Vetiver Red Vetyver</x:v>
      </x:c>
      <x:c r="T1117" s="11" t="str">
        <x:v>2008</x:v>
      </x:c>
      <x:c r="U1117" s="10" t="n">
        <x:v>1321</x:v>
      </x:c>
      <x:c r="V1117" s="14" t="n">
        <x:f>IF(AND(ISNUMBER(G1117),G1117&gt;0),LOG10(G1117)*'Method'!$B$8,"")</x:f>
        <x:v>3.20094354346794</x:v>
      </x:c>
      <x:c r="W1117" s="14" t="n">
        <x:f>IF(AND(ISNUMBER(I1117),I1117&gt;0),LOG10(I1117)*'Method'!$B$9,"")</x:f>
        <x:v>2.6860429757944644</x:v>
      </x:c>
      <x:c r="X1117" s="10" t="str">
        <x:f>IF(ISNUMBER(J1117),SUM(G1117,I1117),"")</x:f>
      </x:c>
      <x:c r="Y1117" s="10" t="str">
        <x:f>IF(ISNUMBER(K1117),COUNTIFS($K$7:$K$1929,"&gt;"&amp;K1117)+1,"")</x:f>
      </x:c>
      <x:c r="Z1117" s="9" t="str"/>
      <x:c r="AA1117" s="15" t="n">
        <x:v>46108</x:v>
      </x:c>
      <x:c r="AB1117" s="9" t="str">
        <x:v>Unknown</x:v>
      </x:c>
    </x:row>
    <x:row r="1118" ht="50" customHeight="1">
      <x:c r="A1118" s="10" t="n">
        <x:f>IF(ISNUMBER(F1118),RANK(F1118,$F$7:$F$1929,0),"")</x:f>
        <x:v>1061</x:v>
      </x:c>
      <x:c r="B1118" s="9" t="str">
        <x:v>Orto Parisi</x:v>
      </x:c>
      <x:c r="C1118" s="9" t="str">
        <x:v>Boccanera</x:v>
      </x:c>
      <x:c r="D1118" s="9" t="str">
        <x:v>Not recorded</x:v>
      </x:c>
      <x:c r="E1118" s="11" t="n">
        <x:v>2014</x:v>
      </x:c>
      <x:c r="F1118" s="13" t="n">
        <x:v>7.7</x:v>
      </x:c>
      <x:c r="G1118" s="10" t="n">
        <x:v>464</x:v>
      </x:c>
      <x:c r="H1118" s="12" t="n">
        <x:v>3.99</x:v>
      </x:c>
      <x:c r="I1118" s="10" t="n">
        <x:v>2461</x:v>
      </x:c>
      <x:c r="J1118" s="12" t="str">
        <x:f>IF(AND(M1118="URL identity aligns",ISNUMBER(F1118),ISNUMBER(H1118),G1118&gt;0,I1118&gt;0,SUM(V1118:W1118)&gt;0),(F1118*V1118+((H1118-1)/4*10)*W1118)/SUM(V1118:W1118),"")</x:f>
      </x:c>
      <x:c r="K1118" s="12" t="str">
        <x:f>IF(ISNUMBER(J1118),(X1118*J1118+'Method'!$B$10*'Method'!$B$11)/(X1118+'Method'!$B$10),"")</x:f>
      </x:c>
      <x:c r="L1118" s="10" t="str">
        <x:f>IF(ISNUMBER(J1118),COUNTIFS($J$7:$J$1929,"&gt;"&amp;J1118)+1,"")</x:f>
      </x:c>
      <x:c r="M1118" s="9" t="str">
        <x:v>Review required</x:v>
      </x:c>
      <x:c r="N1118" s="9" t="str">
        <x:v>Concentration not explicit on both saved identities</x:v>
      </x:c>
      <x:c r="O1118" s="9" t="str">
        <x:v>https://www.parfumo.com/Perfumes/Orto_Parisi/Boccanera</x:v>
      </x:c>
      <x:c r="P1118" s="9" t="str">
        <x:v>https://www.fragrantica.com/perfume/Orto-Parisi/Boccanera-24195.html</x:v>
      </x:c>
      <x:c r="Q1118" s="9" t="str">
        <x:v>https://media.parfumo.com/perfumes/e4/e41517-boccanera-orto-parisi_1200.jpg?width=720&amp;aspect_ratio=1:1</x:v>
      </x:c>
      <x:c r="R1118" s="9" t="str">
        <x:v>https://fimgs.net/mdimg/perfume-thumbs/375x500.24195.jpg</x:v>
      </x:c>
      <x:c r="S1118" s="9" t="str">
        <x:v>Boccanera</x:v>
      </x:c>
      <x:c r="T1118" s="11" t="str">
        <x:v>2014</x:v>
      </x:c>
      <x:c r="U1118" s="10" t="n">
        <x:v>1586</x:v>
      </x:c>
      <x:c r="V1118" s="14" t="n">
        <x:f>IF(AND(ISNUMBER(G1118),G1118&gt;0),LOG10(G1118)*'Method'!$B$8,"")</x:f>
        <x:v>3.199821576665856</x:v>
      </x:c>
      <x:c r="W1118" s="14" t="n">
        <x:f>IF(AND(ISNUMBER(I1118),I1118&gt;0),LOG10(I1118)*'Method'!$B$9,"")</x:f>
        <x:v>2.71288929096224</x:v>
      </x:c>
      <x:c r="X1118" s="10" t="str">
        <x:f>IF(ISNUMBER(J1118),SUM(G1118,I1118),"")</x:f>
      </x:c>
      <x:c r="Y1118" s="10" t="str">
        <x:f>IF(ISNUMBER(K1118),COUNTIFS($K$7:$K$1929,"&gt;"&amp;K1118)+1,"")</x:f>
      </x:c>
      <x:c r="Z1118" s="9" t="str"/>
      <x:c r="AA1118" s="15" t="n">
        <x:v>46108</x:v>
      </x:c>
      <x:c r="AB1118" s="9" t="str">
        <x:v>Unknown</x:v>
      </x:c>
    </x:row>
    <x:row r="1119" ht="50" customHeight="1">
      <x:c r="A1119" s="10" t="n">
        <x:f>IF(ISNUMBER(F1119),RANK(F1119,$F$7:$F$1929,0),"")</x:f>
        <x:v>1061</x:v>
      </x:c>
      <x:c r="B1119" s="9" t="str">
        <x:v>Xerjoff</x:v>
      </x:c>
      <x:c r="C1119" s="9" t="str">
        <x:v>Torino24</x:v>
      </x:c>
      <x:c r="D1119" s="9" t="str">
        <x:v>Not recorded</x:v>
      </x:c>
      <x:c r="E1119" s="11" t="n">
        <x:v>2024</x:v>
      </x:c>
      <x:c r="F1119" s="13" t="n">
        <x:v>7.7</x:v>
      </x:c>
      <x:c r="G1119" s="10" t="n">
        <x:v>463</x:v>
      </x:c>
      <x:c r="H1119" s="12" t="n">
        <x:v>4.23</x:v>
      </x:c>
      <x:c r="I1119" s="10" t="n">
        <x:v>843</x:v>
      </x:c>
      <x:c r="J1119" s="12" t="str">
        <x:f>IF(AND(M1119="URL identity aligns",ISNUMBER(F1119),ISNUMBER(H1119),G1119&gt;0,I1119&gt;0,SUM(V1119:W1119)&gt;0),(F1119*V1119+((H1119-1)/4*10)*W1119)/SUM(V1119:W1119),"")</x:f>
      </x:c>
      <x:c r="K1119" s="12" t="str">
        <x:f>IF(ISNUMBER(J1119),(X1119*J1119+'Method'!$B$10*'Method'!$B$11)/(X1119+'Method'!$B$10),"")</x:f>
      </x:c>
      <x:c r="L1119" s="10" t="str">
        <x:f>IF(ISNUMBER(J1119),COUNTIFS($J$7:$J$1929,"&gt;"&amp;J1119)+1,"")</x:f>
      </x:c>
      <x:c r="M1119" s="9" t="str">
        <x:v>Review required</x:v>
      </x:c>
      <x:c r="N1119" s="9" t="str">
        <x:v>Concentration not explicit on both saved identities</x:v>
      </x:c>
      <x:c r="O1119" s="9" t="str">
        <x:v>https://www.parfumo.com/Perfumes/Xerjoff/torino24</x:v>
      </x:c>
      <x:c r="P1119" s="9" t="str">
        <x:v>https://www.fragrantica.com/perfume/Xerjoff/Torino24-99380.html</x:v>
      </x:c>
      <x:c r="Q1119" s="9" t="str">
        <x:v>https://media.parfumo.com/perfumes/f6/f6442c-torino24-xerjoff_1200.jpg?width=720&amp;aspect_ratio=1:1</x:v>
      </x:c>
      <x:c r="R1119" s="9" t="str">
        <x:v>https://fimgs.net/mdimg/perfume-thumbs/375x500.99380.jpg</x:v>
      </x:c>
      <x:c r="S1119" s="9" t="str">
        <x:v>Torino24</x:v>
      </x:c>
      <x:c r="T1119" s="11" t="str">
        <x:v>2024</x:v>
      </x:c>
      <x:c r="U1119" s="10" t="n">
        <x:v>1022</x:v>
      </x:c>
      <x:c r="V1119" s="14" t="n">
        <x:f>IF(AND(ISNUMBER(G1119),G1119&gt;0),LOG10(G1119)*'Method'!$B$8,"")</x:f>
        <x:v>3.1986971892215403</x:v>
      </x:c>
      <x:c r="W1119" s="14" t="n">
        <x:f>IF(AND(ISNUMBER(I1119),I1119&gt;0),LOG10(I1119)*'Method'!$B$9,"")</x:f>
        <x:v>2.3406620596997922</x:v>
      </x:c>
      <x:c r="X1119" s="10" t="str">
        <x:f>IF(ISNUMBER(J1119),SUM(G1119,I1119),"")</x:f>
      </x:c>
      <x:c r="Y1119" s="10" t="str">
        <x:f>IF(ISNUMBER(K1119),COUNTIFS($K$7:$K$1929,"&gt;"&amp;K1119)+1,"")</x:f>
      </x:c>
      <x:c r="Z1119" s="9" t="str"/>
      <x:c r="AA1119" s="15" t="n">
        <x:v>46108</x:v>
      </x:c>
      <x:c r="AB1119" s="9" t="str">
        <x:v>Unknown</x:v>
      </x:c>
    </x:row>
    <x:row r="1120" ht="50" customHeight="1">
      <x:c r="A1120" s="10" t="n">
        <x:f>IF(ISNUMBER(F1120),RANK(F1120,$F$7:$F$1929,0),"")</x:f>
        <x:v>1061</x:v>
      </x:c>
      <x:c r="B1120" s="9" t="str">
        <x:v>Marc Antoine Barrois</x:v>
      </x:c>
      <x:c r="C1120" s="9" t="str">
        <x:v>B683 Marc-Antoine Barrois</x:v>
      </x:c>
      <x:c r="D1120" s="9" t="str">
        <x:v>Eau de Parfum</x:v>
      </x:c>
      <x:c r="E1120" s="11" t="n">
        <x:v>2016</x:v>
      </x:c>
      <x:c r="F1120" s="13" t="n">
        <x:v>7.7</x:v>
      </x:c>
      <x:c r="G1120" s="10" t="n">
        <x:v>446</x:v>
      </x:c>
      <x:c r="H1120" s="12" t="n">
        <x:v>3.98</x:v>
      </x:c>
      <x:c r="I1120" s="10" t="n">
        <x:v>1811</x:v>
      </x:c>
      <x:c r="J1120" s="12" t="str">
        <x:f>IF(AND(M1120="URL identity aligns",ISNUMBER(F1120),ISNUMBER(H1120),G1120&gt;0,I1120&gt;0,SUM(V1120:W1120)&gt;0),(F1120*V1120+((H1120-1)/4*10)*W1120)/SUM(V1120:W1120),"")</x:f>
      </x:c>
      <x:c r="K1120" s="12" t="str">
        <x:f>IF(ISNUMBER(J1120),(X1120*J1120+'Method'!$B$10*'Method'!$B$11)/(X1120+'Method'!$B$10),"")</x:f>
      </x:c>
      <x:c r="L1120" s="10" t="str">
        <x:f>IF(ISNUMBER(J1120),COUNTIFS($J$7:$J$1929,"&gt;"&amp;J1120)+1,"")</x:f>
      </x:c>
      <x:c r="M1120" s="9" t="str">
        <x:v>Review required</x:v>
      </x:c>
      <x:c r="N1120" s="9" t="str">
        <x:v>Concentration not explicit on both saved identities</x:v>
      </x:c>
      <x:c r="O1120" s="9" t="str">
        <x:v>https://www.parfumo.com/Perfumes/Marc_Antoine_Barrois/B683</x:v>
      </x:c>
      <x:c r="P1120" s="9" t="str">
        <x:v>https://www.fragrantica.com/perfume/Marc-Antoine-Barrois/B683-46802.html</x:v>
      </x:c>
      <x:c r="Q1120" s="9" t="str">
        <x:v>https://media.parfumo.com/perfumes/02/0293e1-b683-eau-de-parfum-marc-antoine-barrois_1200.jpg?width=720&amp;aspect_ratio=1:1</x:v>
      </x:c>
      <x:c r="R1120" s="9" t="str">
        <x:v>https://fimgs.net/mdimg/perfume-thumbs/375x500.46802.jpg</x:v>
      </x:c>
      <x:c r="S1120" s="9" t="str">
        <x:v>B683 Marc-Antoine Barrois</x:v>
      </x:c>
      <x:c r="T1120" s="11" t="str">
        <x:v>2016</x:v>
      </x:c>
      <x:c r="U1120" s="10" t="n">
        <x:v>1869</x:v>
      </x:c>
      <x:c r="V1120" s="14" t="n">
        <x:f>IF(AND(ISNUMBER(G1120),G1120&gt;0),LOG10(G1120)*'Method'!$B$8,"")</x:f>
        <x:v>3.179201830454568</x:v>
      </x:c>
      <x:c r="W1120" s="14" t="n">
        <x:f>IF(AND(ISNUMBER(I1120),I1120&gt;0),LOG10(I1120)*'Method'!$B$9,"")</x:f>
        <x:v>2.606334760251248</x:v>
      </x:c>
      <x:c r="X1120" s="10" t="str">
        <x:f>IF(ISNUMBER(J1120),SUM(G1120,I1120),"")</x:f>
      </x:c>
      <x:c r="Y1120" s="10" t="str">
        <x:f>IF(ISNUMBER(K1120),COUNTIFS($K$7:$K$1929,"&gt;"&amp;K1120)+1,"")</x:f>
      </x:c>
      <x:c r="Z1120" s="9" t="str"/>
      <x:c r="AA1120" s="15" t="n">
        <x:v>46108</x:v>
      </x:c>
      <x:c r="AB1120" s="9" t="str">
        <x:v>Unknown</x:v>
      </x:c>
    </x:row>
    <x:row r="1121" ht="50" customHeight="1">
      <x:c r="A1121" s="10" t="n">
        <x:f>IF(ISNUMBER(F1121),RANK(F1121,$F$7:$F$1929,0),"")</x:f>
        <x:v>1061</x:v>
      </x:c>
      <x:c r="B1121" s="9" t="str">
        <x:v>Paco Rabanne</x:v>
      </x:c>
      <x:c r="C1121" s="9" t="str">
        <x:v>Invictus Victory Elixir Rabanne</x:v>
      </x:c>
      <x:c r="D1121" s="9" t="str">
        <x:v>Elixir</x:v>
      </x:c>
      <x:c r="E1121" s="11" t="n">
        <x:v>2023</x:v>
      </x:c>
      <x:c r="F1121" s="13" t="n">
        <x:v>7.7</x:v>
      </x:c>
      <x:c r="G1121" s="10" t="n">
        <x:v>442</x:v>
      </x:c>
      <x:c r="H1121" s="12" t="n">
        <x:v>4.52</x:v>
      </x:c>
      <x:c r="I1121" s="10" t="n">
        <x:v>5731</x:v>
      </x:c>
      <x:c r="J1121" s="12" t="str">
        <x:f>IF(AND(M1121="URL identity aligns",ISNUMBER(F1121),ISNUMBER(H1121),G1121&gt;0,I1121&gt;0,SUM(V1121:W1121)&gt;0),(F1121*V1121+((H1121-1)/4*10)*W1121)/SUM(V1121:W1121),"")</x:f>
      </x:c>
      <x:c r="K1121" s="12" t="str">
        <x:f>IF(ISNUMBER(J1121),(X1121*J1121+'Method'!$B$10*'Method'!$B$11)/(X1121+'Method'!$B$10),"")</x:f>
      </x:c>
      <x:c r="L1121" s="10" t="str">
        <x:f>IF(ISNUMBER(J1121),COUNTIFS($J$7:$J$1929,"&gt;"&amp;J1121)+1,"")</x:f>
      </x:c>
      <x:c r="M1121" s="9" t="str">
        <x:v>Review required</x:v>
      </x:c>
      <x:c r="N1121" s="9" t="str">
        <x:v>Concentration not explicit on both saved identities</x:v>
      </x:c>
      <x:c r="O1121" s="9" t="str">
        <x:v>https://www.parfumo.com/Perfumes/Rabanne/invictus-victory-elixir</x:v>
      </x:c>
      <x:c r="P1121" s="9" t="str">
        <x:v>https://www.fragrantica.com/perfume/Rabanne/Invictus-Victory-Elixir-78575.html</x:v>
      </x:c>
      <x:c r="Q1121" s="9" t="str">
        <x:v>https://media.parfumo.com/perfumes/36/36311a-invictus-victory-elixir-rabanne_1200.jpg?width=720&amp;aspect_ratio=1:1</x:v>
      </x:c>
      <x:c r="R1121" s="9" t="str">
        <x:v>https://fimgs.net/mdimg/perfume-thumbs/375x500.78575.jpg</x:v>
      </x:c>
      <x:c r="S1121" s="9" t="str">
        <x:v>Invictus Victory Elixir Rabanne</x:v>
      </x:c>
      <x:c r="T1121" s="11" t="str">
        <x:v>2023</x:v>
      </x:c>
      <x:c r="U1121" s="10" t="n">
        <x:v>136</x:v>
      </x:c>
      <x:c r="V1121" s="14" t="n">
        <x:f>IF(AND(ISNUMBER(G1121),G1121&gt;0),LOG10(G1121)*'Method'!$B$8,"")</x:f>
        <x:v>3.174506723218908</x:v>
      </x:c>
      <x:c r="W1121" s="14" t="n">
        <x:f>IF(AND(ISNUMBER(I1121),I1121&gt;0),LOG10(I1121)*'Method'!$B$9,"")</x:f>
        <x:v>3.0065843267662</x:v>
      </x:c>
      <x:c r="X1121" s="10" t="str">
        <x:f>IF(ISNUMBER(J1121),SUM(G1121,I1121),"")</x:f>
      </x:c>
      <x:c r="Y1121" s="10" t="str">
        <x:f>IF(ISNUMBER(K1121),COUNTIFS($K$7:$K$1929,"&gt;"&amp;K1121)+1,"")</x:f>
      </x:c>
      <x:c r="Z1121" s="9" t="str"/>
      <x:c r="AA1121" s="15" t="n">
        <x:v>46108</x:v>
      </x:c>
      <x:c r="AB1121" s="9" t="str">
        <x:v>Unknown</x:v>
      </x:c>
    </x:row>
    <x:row r="1122" ht="50" customHeight="1">
      <x:c r="A1122" s="10" t="n">
        <x:f>IF(ISNUMBER(F1122),RANK(F1122,$F$7:$F$1929,0),"")</x:f>
        <x:v>1061</x:v>
      </x:c>
      <x:c r="B1122" s="9" t="str">
        <x:v>Tom Ford</x:v>
      </x:c>
      <x:c r="C1122" s="9" t="str">
        <x:v>Santal Blush</x:v>
      </x:c>
      <x:c r="D1122" s="9" t="str">
        <x:v>Not recorded</x:v>
      </x:c>
      <x:c r="E1122" s="11" t="n">
        <x:v>2011</x:v>
      </x:c>
      <x:c r="F1122" s="13" t="n">
        <x:v>7.7</x:v>
      </x:c>
      <x:c r="G1122" s="10" t="n">
        <x:v>439</x:v>
      </x:c>
      <x:c r="H1122" s="12" t="n">
        <x:v>4.1</x:v>
      </x:c>
      <x:c r="I1122" s="10" t="n">
        <x:v>3371</x:v>
      </x:c>
      <x:c r="J1122" s="12" t="str">
        <x:f>IF(AND(M1122="URL identity aligns",ISNUMBER(F1122),ISNUMBER(H1122),G1122&gt;0,I1122&gt;0,SUM(V1122:W1122)&gt;0),(F1122*V1122+((H1122-1)/4*10)*W1122)/SUM(V1122:W1122),"")</x:f>
      </x:c>
      <x:c r="K1122" s="12" t="str">
        <x:f>IF(ISNUMBER(J1122),(X1122*J1122+'Method'!$B$10*'Method'!$B$11)/(X1122+'Method'!$B$10),"")</x:f>
      </x:c>
      <x:c r="L1122" s="10" t="str">
        <x:f>IF(ISNUMBER(J1122),COUNTIFS($J$7:$J$1929,"&gt;"&amp;J1122)+1,"")</x:f>
      </x:c>
      <x:c r="M1122" s="9" t="str">
        <x:v>Review required</x:v>
      </x:c>
      <x:c r="N1122" s="9" t="str">
        <x:v>Concentration not explicit on both saved identities</x:v>
      </x:c>
      <x:c r="O1122" s="9" t="str">
        <x:v>https://www.parfumo.com/Perfumes/Tom_Ford/Santal_Blush</x:v>
      </x:c>
      <x:c r="P1122" s="9" t="str">
        <x:v>https://www.fragrantica.com/perfume/Tom-Ford/Santal-Blush-12766.html</x:v>
      </x:c>
      <x:c r="Q1122" s="9" t="str">
        <x:v>https://media.parfumo.com/perfumes/00/002f3b-santal-blush-tom-ford_1200.jpg?width=720&amp;aspect_ratio=1:1</x:v>
      </x:c>
      <x:c r="R1122" s="9" t="str">
        <x:v>https://fimgs.net/mdimg/perfume-thumbs/375x500.12766.jpg</x:v>
      </x:c>
      <x:c r="S1122" s="9" t="str">
        <x:v>Santal Blush</x:v>
      </x:c>
      <x:c r="T1122" s="11" t="str">
        <x:v>2011</x:v>
      </x:c>
      <x:c r="U1122" s="10" t="n">
        <x:v>739</x:v>
      </x:c>
      <x:c r="V1122" s="14" t="n">
        <x:f>IF(AND(ISNUMBER(G1122),G1122&gt;0),LOG10(G1122)*'Method'!$B$8,"")</x:f>
        <x:v>3.170957424290544</x:v>
      </x:c>
      <x:c r="W1122" s="14" t="n">
        <x:f>IF(AND(ISNUMBER(I1122),I1122&gt;0),LOG10(I1122)*'Method'!$B$9,"")</x:f>
        <x:v>2.822207002016776</x:v>
      </x:c>
      <x:c r="X1122" s="10" t="str">
        <x:f>IF(ISNUMBER(J1122),SUM(G1122,I1122),"")</x:f>
      </x:c>
      <x:c r="Y1122" s="10" t="str">
        <x:f>IF(ISNUMBER(K1122),COUNTIFS($K$7:$K$1929,"&gt;"&amp;K1122)+1,"")</x:f>
      </x:c>
      <x:c r="Z1122" s="9" t="str"/>
      <x:c r="AA1122" s="15" t="n">
        <x:v>46108</x:v>
      </x:c>
      <x:c r="AB1122" s="9" t="str">
        <x:v>Unknown</x:v>
      </x:c>
    </x:row>
    <x:row r="1123" ht="50" customHeight="1">
      <x:c r="A1123" s="10" t="n">
        <x:f>IF(ISNUMBER(F1123),RANK(F1123,$F$7:$F$1929,0),"")</x:f>
        <x:v>1061</x:v>
      </x:c>
      <x:c r="B1123" s="9" t="str">
        <x:v>Lattafa</x:v>
      </x:c>
      <x:c r="C1123" s="9" t="str">
        <x:v>Confidential Private Gold</x:v>
      </x:c>
      <x:c r="D1123" s="9" t="str">
        <x:v>Parfum</x:v>
      </x:c>
      <x:c r="E1123" s="11" t="n">
        <x:v>2020</x:v>
      </x:c>
      <x:c r="F1123" s="13" t="n">
        <x:v>7.7</x:v>
      </x:c>
      <x:c r="G1123" s="10" t="n">
        <x:v>437</x:v>
      </x:c>
      <x:c r="H1123" s="12" t="n">
        <x:v>4.02</x:v>
      </x:c>
      <x:c r="I1123" s="10" t="n">
        <x:v>913</x:v>
      </x:c>
      <x:c r="J1123" s="12" t="str">
        <x:f>IF(AND(M1123="URL identity aligns",ISNUMBER(F1123),ISNUMBER(H1123),G1123&gt;0,I1123&gt;0,SUM(V1123:W1123)&gt;0),(F1123*V1123+((H1123-1)/4*10)*W1123)/SUM(V1123:W1123),"")</x:f>
      </x:c>
      <x:c r="K1123" s="12" t="str">
        <x:f>IF(ISNUMBER(J1123),(X1123*J1123+'Method'!$B$10*'Method'!$B$11)/(X1123+'Method'!$B$10),"")</x:f>
      </x:c>
      <x:c r="L1123" s="10" t="str">
        <x:f>IF(ISNUMBER(J1123),COUNTIFS($J$7:$J$1929,"&gt;"&amp;J1123)+1,"")</x:f>
      </x:c>
      <x:c r="M1123" s="9" t="str">
        <x:v>Review required</x:v>
      </x:c>
      <x:c r="N1123" s="9" t="str">
        <x:v>Brand differs between product URLs; Concentration not explicit on both saved identities</x:v>
      </x:c>
      <x:c r="O1123" s="9" t="str">
        <x:v>https://www.parfumo.com/Perfumes/Lattafa/confidential-private-gold</x:v>
      </x:c>
      <x:c r="P1123" s="9" t="str">
        <x:v>https://www.fragrantica.com/perfume/Lattafa-Perfumes/Confidential-Private-Gold-84305.html</x:v>
      </x:c>
      <x:c r="Q1123" s="9" t="str">
        <x:v>https://media.parfumo.com/perfumes/62/626c0e-confidential-private-gold-lattafa_1200.jpg?width=720&amp;aspect_ratio=1:1</x:v>
      </x:c>
      <x:c r="R1123" s="9" t="str">
        <x:v>https://fimgs.net/mdimg/perfume-thumbs/375x500.84305.jpg</x:v>
      </x:c>
      <x:c r="S1123" s="9" t="str">
        <x:v>Confidential Private Gold</x:v>
      </x:c>
      <x:c r="T1123" s="11" t="str">
        <x:v>2020</x:v>
      </x:c>
      <x:c r="U1123" s="10" t="n">
        <x:v>1120</x:v>
      </x:c>
      <x:c r="V1123" s="14" t="n">
        <x:f>IF(AND(ISNUMBER(G1123),G1123&gt;0),LOG10(G1123)*'Method'!$B$8,"")</x:f>
        <x:v>3.168577724364504</x:v>
      </x:c>
      <x:c r="W1123" s="14" t="n">
        <x:f>IF(AND(ISNUMBER(I1123),I1123&gt;0),LOG10(I1123)*'Method'!$B$9,"")</x:f>
        <x:v>2.3683766220274403</x:v>
      </x:c>
      <x:c r="X1123" s="10" t="str">
        <x:f>IF(ISNUMBER(J1123),SUM(G1123,I1123),"")</x:f>
      </x:c>
      <x:c r="Y1123" s="10" t="str">
        <x:f>IF(ISNUMBER(K1123),COUNTIFS($K$7:$K$1929,"&gt;"&amp;K1123)+1,"")</x:f>
      </x:c>
      <x:c r="Z1123" s="9" t="str"/>
      <x:c r="AA1123" s="15" t="n">
        <x:v>46108</x:v>
      </x:c>
      <x:c r="AB1123" s="9" t="str">
        <x:v>Unknown</x:v>
      </x:c>
    </x:row>
    <x:row r="1124" ht="50" customHeight="1">
      <x:c r="A1124" s="10" t="n">
        <x:f>IF(ISNUMBER(F1124),RANK(F1124,$F$7:$F$1929,0),"")</x:f>
        <x:v>1061</x:v>
      </x:c>
      <x:c r="B1124" s="9" t="str">
        <x:v>Dior</x:v>
      </x:c>
      <x:c r="C1124" s="9" t="str">
        <x:v>Fahrenheit 32</x:v>
      </x:c>
      <x:c r="D1124" s="9" t="str">
        <x:v>Eau de Toilette</x:v>
      </x:c>
      <x:c r="E1124" s="11" t="n">
        <x:v>2007</x:v>
      </x:c>
      <x:c r="F1124" s="13" t="n">
        <x:v>7.7</x:v>
      </x:c>
      <x:c r="G1124" s="10" t="n">
        <x:v>403</x:v>
      </x:c>
      <x:c r="H1124" s="12" t="n">
        <x:v>4.08</x:v>
      </x:c>
      <x:c r="I1124" s="10" t="n">
        <x:v>2492</x:v>
      </x:c>
      <x:c r="J1124" s="12" t="str">
        <x:f>IF(AND(M1124="URL identity aligns",ISNUMBER(F1124),ISNUMBER(H1124),G1124&gt;0,I1124&gt;0,SUM(V1124:W1124)&gt;0),(F1124*V1124+((H1124-1)/4*10)*W1124)/SUM(V1124:W1124),"")</x:f>
      </x:c>
      <x:c r="K1124" s="12" t="str">
        <x:f>IF(ISNUMBER(J1124),(X1124*J1124+'Method'!$B$10*'Method'!$B$11)/(X1124+'Method'!$B$10),"")</x:f>
      </x:c>
      <x:c r="L1124" s="10" t="str">
        <x:f>IF(ISNUMBER(J1124),COUNTIFS($J$7:$J$1929,"&gt;"&amp;J1124)+1,"")</x:f>
      </x:c>
      <x:c r="M1124" s="9" t="str">
        <x:v>Review required</x:v>
      </x:c>
      <x:c r="N1124" s="9" t="str">
        <x:v>Concentration not explicit on both saved identities</x:v>
      </x:c>
      <x:c r="O1124" s="9" t="str">
        <x:v>https://www.parfumo.com/Perfumes/Dior/Fahrenheit_32_Eau_de_Toilette</x:v>
      </x:c>
      <x:c r="P1124" s="9" t="str">
        <x:v>https://www.fragrantica.com/perfume/Dior/Fahrenheit-32-987.html</x:v>
      </x:c>
      <x:c r="Q1124" s="9" t="str">
        <x:v>https://media.parfumo.com/perfumes/0c/0cc835-fahrenheit-32-eau-de-toilette-dior_1200.jpg?width=720&amp;aspect_ratio=1:1</x:v>
      </x:c>
      <x:c r="R1124" s="9" t="str">
        <x:v>https://fimgs.net/mdimg/perfume-thumbs/375x500.987.jpg</x:v>
      </x:c>
      <x:c r="S1124" s="9" t="str">
        <x:v>Fahrenheit 32</x:v>
      </x:c>
      <x:c r="T1124" s="11" t="str">
        <x:v>2007</x:v>
      </x:c>
      <x:c r="U1124" s="10" t="n">
        <x:v>1619</x:v>
      </x:c>
      <x:c r="V1124" s="14" t="n">
        <x:f>IF(AND(ISNUMBER(G1124),G1124&gt;0),LOG10(G1124)*'Method'!$B$8,"")</x:f>
        <x:v>3.1263660553693318</x:v>
      </x:c>
      <x:c r="W1124" s="14" t="n">
        <x:f>IF(AND(ISNUMBER(I1124),I1124&gt;0),LOG10(I1124)*'Method'!$B$9,"")</x:f>
        <x:v>2.7172384303897044</x:v>
      </x:c>
      <x:c r="X1124" s="10" t="str">
        <x:f>IF(ISNUMBER(J1124),SUM(G1124,I1124),"")</x:f>
      </x:c>
      <x:c r="Y1124" s="10" t="str">
        <x:f>IF(ISNUMBER(K1124),COUNTIFS($K$7:$K$1929,"&gt;"&amp;K1124)+1,"")</x:f>
      </x:c>
      <x:c r="Z1124" s="9" t="str"/>
      <x:c r="AA1124" s="15" t="n">
        <x:v>46108</x:v>
      </x:c>
      <x:c r="AB1124" s="9" t="str">
        <x:v>Unknown</x:v>
      </x:c>
    </x:row>
    <x:row r="1125" ht="50" customHeight="1">
      <x:c r="A1125" s="10" t="n">
        <x:f>IF(ISNUMBER(F1125),RANK(F1125,$F$7:$F$1929,0),"")</x:f>
        <x:v>1061</x:v>
      </x:c>
      <x:c r="B1125" s="9" t="str">
        <x:v>Chanel</x:v>
      </x:c>
      <x:c r="C1125" s="9" t="str">
        <x:v>Allure Homme Sport Superleggera</x:v>
      </x:c>
      <x:c r="D1125" s="9" t="str">
        <x:v>Not recorded</x:v>
      </x:c>
      <x:c r="E1125" s="11" t="n">
        <x:v>2024</x:v>
      </x:c>
      <x:c r="F1125" s="13" t="n">
        <x:v>7.7</x:v>
      </x:c>
      <x:c r="G1125" s="10" t="n">
        <x:v>393</x:v>
      </x:c>
      <x:c r="H1125" s="12" t="n">
        <x:v>4.23</x:v>
      </x:c>
      <x:c r="I1125" s="10" t="n">
        <x:v>1531</x:v>
      </x:c>
      <x:c r="J1125" s="12" t="str">
        <x:f>IF(AND(M1125="URL identity aligns",ISNUMBER(F1125),ISNUMBER(H1125),G1125&gt;0,I1125&gt;0,SUM(V1125:W1125)&gt;0),(F1125*V1125+((H1125-1)/4*10)*W1125)/SUM(V1125:W1125),"")</x:f>
      </x:c>
      <x:c r="K1125" s="12" t="str">
        <x:f>IF(ISNUMBER(J1125),(X1125*J1125+'Method'!$B$10*'Method'!$B$11)/(X1125+'Method'!$B$10),"")</x:f>
      </x:c>
      <x:c r="L1125" s="10" t="str">
        <x:f>IF(ISNUMBER(J1125),COUNTIFS($J$7:$J$1929,"&gt;"&amp;J1125)+1,"")</x:f>
      </x:c>
      <x:c r="M1125" s="9" t="str">
        <x:v>Review required</x:v>
      </x:c>
      <x:c r="N1125" s="9" t="str">
        <x:v>Concentration not explicit on both saved identities</x:v>
      </x:c>
      <x:c r="O1125" s="9" t="str">
        <x:v>https://www.parfumo.com/Perfumes/Chanel/allure-homme-sport-superleggera</x:v>
      </x:c>
      <x:c r="P1125" s="9" t="str">
        <x:v>https://www.fragrantica.com/perfume/Chanel/Allure-Homme-Sport-Superleggera-95753.html</x:v>
      </x:c>
      <x:c r="Q1125" s="9" t="str">
        <x:v>https://media.parfumo.com/perfumes/1d/1dc70c-allure-homme-sport-superleggera-chanel_1200.jpg?width=720&amp;aspect_ratio=1:1</x:v>
      </x:c>
      <x:c r="R1125" s="9" t="str">
        <x:v>https://fimgs.net/mdimg/perfume-thumbs/375x500.95753.jpg</x:v>
      </x:c>
      <x:c r="S1125" s="9" t="str">
        <x:v>Allure Homme Sport Superleggera</x:v>
      </x:c>
      <x:c r="T1125" s="11" t="str">
        <x:v>2024</x:v>
      </x:c>
      <x:c r="U1125" s="10" t="n">
        <x:v>1080</x:v>
      </x:c>
      <x:c r="V1125" s="14" t="n">
        <x:f>IF(AND(ISNUMBER(G1125),G1125&gt;0),LOG10(G1125)*'Method'!$B$8,"")</x:f>
        <x:v>3.1132710604505163</x:v>
      </x:c>
      <x:c r="W1125" s="14" t="n">
        <x:f>IF(AND(ISNUMBER(I1125),I1125&gt;0),LOG10(I1125)*'Method'!$B$9,"")</x:f>
        <x:v>2.5479801525586083</x:v>
      </x:c>
      <x:c r="X1125" s="10" t="str">
        <x:f>IF(ISNUMBER(J1125),SUM(G1125,I1125),"")</x:f>
      </x:c>
      <x:c r="Y1125" s="10" t="str">
        <x:f>IF(ISNUMBER(K1125),COUNTIFS($K$7:$K$1929,"&gt;"&amp;K1125)+1,"")</x:f>
      </x:c>
      <x:c r="Z1125" s="9" t="str"/>
      <x:c r="AA1125" s="15" t="n">
        <x:v>46108</x:v>
      </x:c>
      <x:c r="AB1125" s="9" t="str">
        <x:v>Unknown</x:v>
      </x:c>
    </x:row>
    <x:row r="1126" ht="50" customHeight="1">
      <x:c r="A1126" s="10" t="n">
        <x:f>IF(ISNUMBER(F1126),RANK(F1126,$F$7:$F$1929,0),"")</x:f>
        <x:v>1061</x:v>
      </x:c>
      <x:c r="B1126" s="9" t="str">
        <x:v>Jo Malone</x:v>
      </x:c>
      <x:c r="C1126" s="9" t="str">
        <x:v>Mimosa &amp; Cardamom</x:v>
      </x:c>
      <x:c r="D1126" s="9" t="str">
        <x:v>Cologne</x:v>
      </x:c>
      <x:c r="E1126" s="11" t="n">
        <x:v>2015</x:v>
      </x:c>
      <x:c r="F1126" s="13" t="n">
        <x:v>7.7</x:v>
      </x:c>
      <x:c r="G1126" s="10" t="n">
        <x:v>389</x:v>
      </x:c>
      <x:c r="H1126" s="12" t="n">
        <x:v>4.11</x:v>
      </x:c>
      <x:c r="I1126" s="10" t="n">
        <x:v>3505</x:v>
      </x:c>
      <x:c r="J1126" s="12" t="str">
        <x:f>IF(AND(M1126="URL identity aligns",ISNUMBER(F1126),ISNUMBER(H1126),G1126&gt;0,I1126&gt;0,SUM(V1126:W1126)&gt;0),(F1126*V1126+((H1126-1)/4*10)*W1126)/SUM(V1126:W1126),"")</x:f>
      </x:c>
      <x:c r="K1126" s="12" t="str">
        <x:f>IF(ISNUMBER(J1126),(X1126*J1126+'Method'!$B$10*'Method'!$B$11)/(X1126+'Method'!$B$10),"")</x:f>
      </x:c>
      <x:c r="L1126" s="10" t="str">
        <x:f>IF(ISNUMBER(J1126),COUNTIFS($J$7:$J$1929,"&gt;"&amp;J1126)+1,"")</x:f>
      </x:c>
      <x:c r="M1126" s="9" t="str">
        <x:v>Review required</x:v>
      </x:c>
      <x:c r="N1126" s="9" t="str">
        <x:v>Brand differs between product URLs; Concentration not explicit on both saved identities</x:v>
      </x:c>
      <x:c r="O1126" s="9" t="str">
        <x:v>https://www.parfumo.com/Perfumes/Jo_Malone/Mimosa__Cardamom</x:v>
      </x:c>
      <x:c r="P1126" s="9" t="str">
        <x:v>https://www.fragrantica.com/perfume/Jo-Malone-London/Mimosa-Cardamom-31825.html</x:v>
      </x:c>
      <x:c r="Q1126" s="9" t="str">
        <x:v>https://media.parfumo.com/perfumes/45/458af0-mimosa-cardamom-cologne-jo-malone_1200.jpg?width=480&amp;aspect_ratio=1:1</x:v>
      </x:c>
      <x:c r="R1126" s="9" t="str">
        <x:v>https://fimgs.net/mdimg/perfume-thumbs/375x500.31825.jpg</x:v>
      </x:c>
      <x:c r="S1126" s="9" t="str">
        <x:v>Mimosa &amp; Cardamom</x:v>
      </x:c>
      <x:c r="T1126" s="11" t="str">
        <x:v>2015</x:v>
      </x:c>
      <x:c r="U1126" s="10" t="n">
        <x:v>846</x:v>
      </x:c>
      <x:c r="V1126" s="14" t="n">
        <x:f>IF(AND(ISNUMBER(G1126),G1126&gt;0),LOG10(G1126)*'Method'!$B$8,"")</x:f>
        <x:v>3.107939521590852</x:v>
      </x:c>
      <x:c r="W1126" s="14" t="n">
        <x:f>IF(AND(ISNUMBER(I1126),I1126&gt;0),LOG10(I1126)*'Method'!$B$9,"")</x:f>
        <x:v>2.835750417842144</x:v>
      </x:c>
      <x:c r="X1126" s="10" t="str">
        <x:f>IF(ISNUMBER(J1126),SUM(G1126,I1126),"")</x:f>
      </x:c>
      <x:c r="Y1126" s="10" t="str">
        <x:f>IF(ISNUMBER(K1126),COUNTIFS($K$7:$K$1929,"&gt;"&amp;K1126)+1,"")</x:f>
      </x:c>
      <x:c r="Z1126" s="9" t="str"/>
      <x:c r="AA1126" s="15" t="n">
        <x:v>46108</x:v>
      </x:c>
      <x:c r="AB1126" s="9" t="str">
        <x:v>Unknown</x:v>
      </x:c>
    </x:row>
    <x:row r="1127" ht="50" customHeight="1">
      <x:c r="A1127" s="10" t="n">
        <x:f>IF(ISNUMBER(F1127),RANK(F1127,$F$7:$F$1929,0),"")</x:f>
        <x:v>1061</x:v>
      </x:c>
      <x:c r="B1127" s="9" t="str">
        <x:v>Maison Francis Kurkdjian</x:v>
      </x:c>
      <x:c r="C1127" s="9" t="str">
        <x:v>Oud Silk Mood</x:v>
      </x:c>
      <x:c r="D1127" s="9" t="str">
        <x:v>Eau de Parfum</x:v>
      </x:c>
      <x:c r="E1127" s="11" t="n">
        <x:v>2018</x:v>
      </x:c>
      <x:c r="F1127" s="13" t="n">
        <x:v>7.7</x:v>
      </x:c>
      <x:c r="G1127" s="10" t="n">
        <x:v>388</x:v>
      </x:c>
      <x:c r="H1127" s="12" t="n">
        <x:v>3.81</x:v>
      </x:c>
      <x:c r="I1127" s="10" t="n">
        <x:v>1711</x:v>
      </x:c>
      <x:c r="J1127" s="12" t="str">
        <x:f>IF(AND(M1127="URL identity aligns",ISNUMBER(F1127),ISNUMBER(H1127),G1127&gt;0,I1127&gt;0,SUM(V1127:W1127)&gt;0),(F1127*V1127+((H1127-1)/4*10)*W1127)/SUM(V1127:W1127),"")</x:f>
      </x:c>
      <x:c r="K1127" s="12" t="str">
        <x:f>IF(ISNUMBER(J1127),(X1127*J1127+'Method'!$B$10*'Method'!$B$11)/(X1127+'Method'!$B$10),"")</x:f>
      </x:c>
      <x:c r="L1127" s="10" t="str">
        <x:f>IF(ISNUMBER(J1127),COUNTIFS($J$7:$J$1929,"&gt;"&amp;J1127)+1,"")</x:f>
      </x:c>
      <x:c r="M1127" s="9" t="str">
        <x:v>Review required</x:v>
      </x:c>
      <x:c r="N1127" s="9" t="str">
        <x:v>Concentration not explicit on both saved identities</x:v>
      </x:c>
      <x:c r="O1127" s="9" t="str">
        <x:v>https://www.parfumo.com/Perfumes/Maison_Francis_Kurkdjian/Oud_Silk_Mood_Eau_de_Parfum</x:v>
      </x:c>
      <x:c r="P1127" s="9" t="str">
        <x:v>https://www.fragrantica.com/perfume/Maison-Francis-Kurkdjian/Oud-Silk-Mood-48456.html</x:v>
      </x:c>
      <x:c r="Q1127" s="9" t="str">
        <x:v>https://media.parfumo.com/perfumes/56/56886a-oud-silk-mood-eau-de-parfum-maison-francis-kurkdjian_1200.jpg?width=720&amp;aspect_ratio=1:1</x:v>
      </x:c>
      <x:c r="R1127" s="9" t="str">
        <x:v>https://fimgs.net/mdimg/perfume-thumbs/375x500.48456.jpg</x:v>
      </x:c>
      <x:c r="S1127" s="9" t="str">
        <x:v>Oud Silk Mood</x:v>
      </x:c>
      <x:c r="T1127" s="11" t="str">
        <x:v>2018</x:v>
      </x:c>
      <x:c r="U1127" s="10" t="n">
        <x:v>1868</x:v>
      </x:c>
      <x:c r="V1127" s="14" t="n">
        <x:f>IF(AND(ISNUMBER(G1127),G1127&gt;0),LOG10(G1127)*'Method'!$B$8,"")</x:f>
        <x:v>3.106598070713052</x:v>
      </x:c>
      <x:c r="W1127" s="14" t="n">
        <x:f>IF(AND(ISNUMBER(I1127),I1127&gt;0),LOG10(I1127)*'Method'!$B$9,"")</x:f>
        <x:v>2.58660000763288</x:v>
      </x:c>
      <x:c r="X1127" s="10" t="str">
        <x:f>IF(ISNUMBER(J1127),SUM(G1127,I1127),"")</x:f>
      </x:c>
      <x:c r="Y1127" s="10" t="str">
        <x:f>IF(ISNUMBER(K1127),COUNTIFS($K$7:$K$1929,"&gt;"&amp;K1127)+1,"")</x:f>
      </x:c>
      <x:c r="Z1127" s="9" t="str"/>
      <x:c r="AA1127" s="15" t="n">
        <x:v>46108</x:v>
      </x:c>
      <x:c r="AB1127" s="9" t="str">
        <x:v>Unknown</x:v>
      </x:c>
    </x:row>
    <x:row r="1128" ht="50" customHeight="1">
      <x:c r="A1128" s="10" t="n">
        <x:f>IF(ISNUMBER(F1128),RANK(F1128,$F$7:$F$1929,0),"")</x:f>
        <x:v>1061</x:v>
      </x:c>
      <x:c r="B1128" s="9" t="str">
        <x:v>Giorgio Armani</x:v>
      </x:c>
      <x:c r="C1128" s="9" t="str">
        <x:v>Eau de Cèdre</x:v>
      </x:c>
      <x:c r="D1128" s="9" t="str">
        <x:v>Not recorded</x:v>
      </x:c>
      <x:c r="E1128" s="11" t="n">
        <x:v>2015</x:v>
      </x:c>
      <x:c r="F1128" s="13" t="n">
        <x:v>7.7</x:v>
      </x:c>
      <x:c r="G1128" s="10" t="n">
        <x:v>381</x:v>
      </x:c>
      <x:c r="H1128" s="12" t="n">
        <x:v>4.3</x:v>
      </x:c>
      <x:c r="I1128" s="10" t="n">
        <x:v>1651</x:v>
      </x:c>
      <x:c r="J1128" s="12" t="str">
        <x:f>IF(AND(M1128="URL identity aligns",ISNUMBER(F1128),ISNUMBER(H1128),G1128&gt;0,I1128&gt;0,SUM(V1128:W1128)&gt;0),(F1128*V1128+((H1128-1)/4*10)*W1128)/SUM(V1128:W1128),"")</x:f>
      </x:c>
      <x:c r="K1128" s="12" t="str">
        <x:f>IF(ISNUMBER(J1128),(X1128*J1128+'Method'!$B$10*'Method'!$B$11)/(X1128+'Method'!$B$10),"")</x:f>
      </x:c>
      <x:c r="L1128" s="10" t="str">
        <x:f>IF(ISNUMBER(J1128),COUNTIFS($J$7:$J$1929,"&gt;"&amp;J1128)+1,"")</x:f>
      </x:c>
      <x:c r="M1128" s="9" t="str">
        <x:v>Review required</x:v>
      </x:c>
      <x:c r="N1128" s="9" t="str">
        <x:v>Product, variant, gender or year terms differ between URLs; Concentration not explicit on both saved identities</x:v>
      </x:c>
      <x:c r="O1128" s="9" t="str">
        <x:v>https://www.parfumo.com/Perfumes/Giorgio_Armani/Eau_de_Cedre</x:v>
      </x:c>
      <x:c r="P1128" s="9" t="str">
        <x:v>https://www.fragrantica.com/perfume/Giorgio-Armani/Armani-Eau-de-Cedre-31401.html</x:v>
      </x:c>
      <x:c r="Q1128" s="9" t="str">
        <x:v>https://media.parfumo.com/perfumes/9e/9e09f3-eau-de-cedre-giorgio-armani_1200.jpg?width=720&amp;aspect_ratio=1:1</x:v>
      </x:c>
      <x:c r="R1128" s="9" t="str">
        <x:v>https://fimgs.net/mdimg/perfume-thumbs/375x500.31401.jpg</x:v>
      </x:c>
      <x:c r="S1128" s="9" t="str">
        <x:v>Eau de Cèdre</x:v>
      </x:c>
      <x:c r="T1128" s="11" t="str">
        <x:v>2015</x:v>
      </x:c>
      <x:c r="U1128" s="10" t="n">
        <x:v>1334</x:v>
      </x:c>
      <x:c r="V1128" s="14" t="n">
        <x:f>IF(AND(ISNUMBER(G1128),G1128&gt;0),LOG10(G1128)*'Method'!$B$8,"")</x:f>
        <x:v>3.097109970810744</x:v>
      </x:c>
      <x:c r="W1128" s="14" t="n">
        <x:f>IF(AND(ISNUMBER(I1128),I1128&gt;0),LOG10(I1128)*'Method'!$B$9,"")</x:f>
        <x:v>2.5741976586102324</x:v>
      </x:c>
      <x:c r="X1128" s="10" t="str">
        <x:f>IF(ISNUMBER(J1128),SUM(G1128,I1128),"")</x:f>
      </x:c>
      <x:c r="Y1128" s="10" t="str">
        <x:f>IF(ISNUMBER(K1128),COUNTIFS($K$7:$K$1929,"&gt;"&amp;K1128)+1,"")</x:f>
      </x:c>
      <x:c r="Z1128" s="9" t="str"/>
      <x:c r="AA1128" s="15" t="n">
        <x:v>46108</x:v>
      </x:c>
      <x:c r="AB1128" s="9" t="str">
        <x:v>Unknown</x:v>
      </x:c>
    </x:row>
    <x:row r="1129" ht="50" customHeight="1">
      <x:c r="A1129" s="10" t="n">
        <x:f>IF(ISNUMBER(F1129),RANK(F1129,$F$7:$F$1929,0),"")</x:f>
        <x:v>1061</x:v>
      </x:c>
      <x:c r="B1129" s="9" t="str">
        <x:v>Guerlain</x:v>
      </x:c>
      <x:c r="C1129" s="9" t="str">
        <x:v>Homme L'Eau Boisée</x:v>
      </x:c>
      <x:c r="D1129" s="9" t="str">
        <x:v>Not recorded</x:v>
      </x:c>
      <x:c r="E1129" s="11" t="n">
        <x:v>2012</x:v>
      </x:c>
      <x:c r="F1129" s="13" t="n">
        <x:v>7.7</x:v>
      </x:c>
      <x:c r="G1129" s="10" t="n">
        <x:v>381</x:v>
      </x:c>
      <x:c r="H1129" s="12" t="n">
        <x:v>4.29</x:v>
      </x:c>
      <x:c r="I1129" s="10" t="n">
        <x:v>2352</x:v>
      </x:c>
      <x:c r="J1129" s="12" t="str">
        <x:f>IF(AND(M1129="URL identity aligns",ISNUMBER(F1129),ISNUMBER(H1129),G1129&gt;0,I1129&gt;0,SUM(V1129:W1129)&gt;0),(F1129*V1129+((H1129-1)/4*10)*W1129)/SUM(V1129:W1129),"")</x:f>
      </x:c>
      <x:c r="K1129" s="12" t="str">
        <x:f>IF(ISNUMBER(J1129),(X1129*J1129+'Method'!$B$10*'Method'!$B$11)/(X1129+'Method'!$B$10),"")</x:f>
      </x:c>
      <x:c r="L1129" s="10" t="str">
        <x:f>IF(ISNUMBER(J1129),COUNTIFS($J$7:$J$1929,"&gt;"&amp;J1129)+1,"")</x:f>
      </x:c>
      <x:c r="M1129" s="9" t="str">
        <x:v>Review required</x:v>
      </x:c>
      <x:c r="N1129" s="9" t="str">
        <x:v>Concentration not explicit on both saved identities</x:v>
      </x:c>
      <x:c r="O1129" s="9" t="str">
        <x:v>https://www.parfumo.com/Perfumes/Guerlain/Homme_L_Eau_Boisee</x:v>
      </x:c>
      <x:c r="P1129" s="9" t="str">
        <x:v>https://www.fragrantica.com/perfume/Guerlain/Guerlain-Homme-L-Eau-Boisee-14180.html</x:v>
      </x:c>
      <x:c r="Q1129" s="9" t="str">
        <x:v>https://media.parfumo.com/perfumes/84/84517b-guerlain-homme-l-eau-boisee-guerlain_1200.jpg?width=720&amp;aspect_ratio=1:1</x:v>
      </x:c>
      <x:c r="R1129" s="9" t="str">
        <x:v>https://fimgs.net/mdimg/perfume-thumbs/375x500.14180.jpg</x:v>
      </x:c>
      <x:c r="S1129" s="9" t="str">
        <x:v>Homme L'Eau Boisée</x:v>
      </x:c>
      <x:c r="T1129" s="11" t="str">
        <x:v>2012</x:v>
      </x:c>
      <x:c r="U1129" s="10" t="n">
        <x:v>240</x:v>
      </x:c>
      <x:c r="V1129" s="14" t="n">
        <x:f>IF(AND(ISNUMBER(G1129),G1129&gt;0),LOG10(G1129)*'Method'!$B$8,"")</x:f>
        <x:v>3.097109970810744</x:v>
      </x:c>
      <x:c r="W1129" s="14" t="n">
        <x:f>IF(AND(ISNUMBER(I1129),I1129&gt;0),LOG10(I1129)*'Method'!$B$9,"")</x:f>
        <x:v>2.69714985392328</x:v>
      </x:c>
      <x:c r="X1129" s="10" t="str">
        <x:f>IF(ISNUMBER(J1129),SUM(G1129,I1129),"")</x:f>
      </x:c>
      <x:c r="Y1129" s="10" t="str">
        <x:f>IF(ISNUMBER(K1129),COUNTIFS($K$7:$K$1929,"&gt;"&amp;K1129)+1,"")</x:f>
      </x:c>
      <x:c r="Z1129" s="9" t="str"/>
      <x:c r="AA1129" s="15" t="n">
        <x:v>46108</x:v>
      </x:c>
      <x:c r="AB1129" s="9" t="str">
        <x:v>Unknown</x:v>
      </x:c>
    </x:row>
    <x:row r="1130" ht="50" customHeight="1">
      <x:c r="A1130" s="10" t="n">
        <x:f>IF(ISNUMBER(F1130),RANK(F1130,$F$7:$F$1929,0),"")</x:f>
        <x:v>1061</x:v>
      </x:c>
      <x:c r="B1130" s="9" t="str">
        <x:v>Dior</x:v>
      </x:c>
      <x:c r="C1130" s="9" t="str">
        <x:v>Dune pour Homme</x:v>
      </x:c>
      <x:c r="D1130" s="9" t="str">
        <x:v>Eau de Toilette</x:v>
      </x:c>
      <x:c r="E1130" s="11" t="n">
        <x:v>1997</x:v>
      </x:c>
      <x:c r="F1130" s="13" t="n">
        <x:v>7.7</x:v>
      </x:c>
      <x:c r="G1130" s="10" t="n">
        <x:v>380</x:v>
      </x:c>
      <x:c r="H1130" s="12" t="n">
        <x:v>4.2</x:v>
      </x:c>
      <x:c r="I1130" s="10" t="n">
        <x:v>2493</x:v>
      </x:c>
      <x:c r="J1130" s="12" t="str">
        <x:f>IF(AND(M1130="URL identity aligns",ISNUMBER(F1130),ISNUMBER(H1130),G1130&gt;0,I1130&gt;0,SUM(V1130:W1130)&gt;0),(F1130*V1130+((H1130-1)/4*10)*W1130)/SUM(V1130:W1130),"")</x:f>
      </x:c>
      <x:c r="K1130" s="12" t="str">
        <x:f>IF(ISNUMBER(J1130),(X1130*J1130+'Method'!$B$10*'Method'!$B$11)/(X1130+'Method'!$B$10),"")</x:f>
      </x:c>
      <x:c r="L1130" s="10" t="str">
        <x:f>IF(ISNUMBER(J1130),COUNTIFS($J$7:$J$1929,"&gt;"&amp;J1130)+1,"")</x:f>
      </x:c>
      <x:c r="M1130" s="9" t="str">
        <x:v>Review required</x:v>
      </x:c>
      <x:c r="N1130" s="9" t="str">
        <x:v>Concentration not explicit on both saved identities</x:v>
      </x:c>
      <x:c r="O1130" s="9" t="str">
        <x:v>https://www.parfumo.com/Perfumes/Dior/Dune_pour_Homme_Eau_de_Toilette</x:v>
      </x:c>
      <x:c r="P1130" s="9" t="str">
        <x:v>https://www.fragrantica.com/perfume/Dior/Dune-Pour-Homme-235.html</x:v>
      </x:c>
      <x:c r="Q1130" s="9" t="str">
        <x:v>https://media.parfumo.com/perfumes/e7/e77e9a-dune-pour-homme-eau-de-toilette-dior_1200.jpg?width=720&amp;aspect_ratio=1:1</x:v>
      </x:c>
      <x:c r="R1130" s="9" t="str">
        <x:v>https://fimgs.net/mdimg/perfume-thumbs/375x500.235.jpg</x:v>
      </x:c>
      <x:c r="S1130" s="9" t="str">
        <x:v>Dune pour Homme</x:v>
      </x:c>
      <x:c r="T1130" s="11" t="str">
        <x:v>1997</x:v>
      </x:c>
      <x:c r="U1130" s="10" t="n">
        <x:v>1401</x:v>
      </x:c>
      <x:c r="V1130" s="14" t="n">
        <x:f>IF(AND(ISNUMBER(G1130),G1130&gt;0),LOG10(G1130)*'Method'!$B$8,"")</x:f>
        <x:v>3.095740315940172</x:v>
      </x:c>
      <x:c r="W1130" s="14" t="n">
        <x:f>IF(AND(ISNUMBER(I1130),I1130&gt;0),LOG10(I1130)*'Method'!$B$9,"")</x:f>
        <x:v>2.717377822803016</x:v>
      </x:c>
      <x:c r="X1130" s="10" t="str">
        <x:f>IF(ISNUMBER(J1130),SUM(G1130,I1130),"")</x:f>
      </x:c>
      <x:c r="Y1130" s="10" t="str">
        <x:f>IF(ISNUMBER(K1130),COUNTIFS($K$7:$K$1929,"&gt;"&amp;K1130)+1,"")</x:f>
      </x:c>
      <x:c r="Z1130" s="9" t="str"/>
      <x:c r="AA1130" s="15" t="n">
        <x:v>46108</x:v>
      </x:c>
      <x:c r="AB1130" s="9" t="str">
        <x:v>Unknown</x:v>
      </x:c>
    </x:row>
    <x:row r="1131" ht="50" customHeight="1">
      <x:c r="A1131" s="10" t="n">
        <x:f>IF(ISNUMBER(F1131),RANK(F1131,$F$7:$F$1929,0),"")</x:f>
        <x:v>1061</x:v>
      </x:c>
      <x:c r="B1131" s="9" t="str">
        <x:v>Hugo Boss</x:v>
      </x:c>
      <x:c r="C1131" s="9" t="str">
        <x:v>The Scent Magnetic for Him</x:v>
      </x:c>
      <x:c r="D1131" s="9" t="str">
        <x:v>Not recorded</x:v>
      </x:c>
      <x:c r="E1131" s="11" t="n">
        <x:v>2023</x:v>
      </x:c>
      <x:c r="F1131" s="13" t="n">
        <x:v>7.7</x:v>
      </x:c>
      <x:c r="G1131" s="10" t="n">
        <x:v>379</x:v>
      </x:c>
      <x:c r="H1131" s="12" t="n">
        <x:v>4.25</x:v>
      </x:c>
      <x:c r="I1131" s="10" t="n">
        <x:v>1653</x:v>
      </x:c>
      <x:c r="J1131" s="12" t="str">
        <x:f>IF(AND(M1131="URL identity aligns",ISNUMBER(F1131),ISNUMBER(H1131),G1131&gt;0,I1131&gt;0,SUM(V1131:W1131)&gt;0),(F1131*V1131+((H1131-1)/4*10)*W1131)/SUM(V1131:W1131),"")</x:f>
      </x:c>
      <x:c r="K1131" s="12" t="str">
        <x:f>IF(ISNUMBER(J1131),(X1131*J1131+'Method'!$B$10*'Method'!$B$11)/(X1131+'Method'!$B$10),"")</x:f>
      </x:c>
      <x:c r="L1131" s="10" t="str">
        <x:f>IF(ISNUMBER(J1131),COUNTIFS($J$7:$J$1929,"&gt;"&amp;J1131)+1,"")</x:f>
      </x:c>
      <x:c r="M1131" s="9" t="str">
        <x:v>Review required</x:v>
      </x:c>
      <x:c r="N1131" s="9" t="str">
        <x:v>Product, variant, gender or year terms differ between URLs; Concentration not explicit on both saved identities</x:v>
      </x:c>
      <x:c r="O1131" s="9" t="str">
        <x:v>https://www.parfumo.com/Perfumes/Hugo_Boss/the-scent-magnetic-for-him</x:v>
      </x:c>
      <x:c r="P1131" s="9" t="str">
        <x:v>https://www.fragrantica.com/perfume/Hugo-Boss/Boss-The-Scent-For-Him-Magnetic-78424.html</x:v>
      </x:c>
      <x:c r="Q1131" s="9" t="str">
        <x:v>https://media.parfumo.com/perfumes/0f/0f8e43_the-scent-magnetic-for-him-hugo-boss_1200.jpg?width=720&amp;aspect_ratio=1:1</x:v>
      </x:c>
      <x:c r="R1131" s="9" t="str">
        <x:v>https://fimgs.net/mdimg/perfume-thumbs/375x500.78424.jpg</x:v>
      </x:c>
      <x:c r="S1131" s="9" t="str">
        <x:v>The Scent Magnetic for Him</x:v>
      </x:c>
      <x:c r="T1131" s="11" t="str">
        <x:v>2023</x:v>
      </x:c>
      <x:c r="U1131" s="10" t="n">
        <x:v>690</x:v>
      </x:c>
      <x:c r="V1131" s="14" t="n">
        <x:f>IF(AND(ISNUMBER(G1131),G1131&gt;0),LOG10(G1131)*'Method'!$B$8,"")</x:f>
        <x:v>3.094367051961684</x:v>
      </x:c>
      <x:c r="W1131" s="14" t="n">
        <x:f>IF(AND(ISNUMBER(I1131),I1131&gt;0),LOG10(I1131)*'Method'!$B$9,"")</x:f>
        <x:v>2.5746182828571604</x:v>
      </x:c>
      <x:c r="X1131" s="10" t="str">
        <x:f>IF(ISNUMBER(J1131),SUM(G1131,I1131),"")</x:f>
      </x:c>
      <x:c r="Y1131" s="10" t="str">
        <x:f>IF(ISNUMBER(K1131),COUNTIFS($K$7:$K$1929,"&gt;"&amp;K1131)+1,"")</x:f>
      </x:c>
      <x:c r="Z1131" s="9" t="str"/>
      <x:c r="AA1131" s="15" t="n">
        <x:v>46108</x:v>
      </x:c>
      <x:c r="AB1131" s="9" t="str">
        <x:v>Unknown</x:v>
      </x:c>
    </x:row>
    <x:row r="1132" ht="50" customHeight="1">
      <x:c r="A1132" s="10" t="n">
        <x:f>IF(ISNUMBER(F1132),RANK(F1132,$F$7:$F$1929,0),"")</x:f>
        <x:v>1061</x:v>
      </x:c>
      <x:c r="B1132" s="9" t="str">
        <x:v>Guerlain</x:v>
      </x:c>
      <x:c r="C1132" s="9" t="str">
        <x:v>Musc Outreblanc</x:v>
      </x:c>
      <x:c r="D1132" s="9" t="str">
        <x:v>Eau de Parfum</x:v>
      </x:c>
      <x:c r="E1132" s="11" t="n">
        <x:v>2022</x:v>
      </x:c>
      <x:c r="F1132" s="13" t="n">
        <x:v>7.7</x:v>
      </x:c>
      <x:c r="G1132" s="10" t="n">
        <x:v>372</x:v>
      </x:c>
      <x:c r="H1132" s="12" t="n">
        <x:v>3.95</x:v>
      </x:c>
      <x:c r="I1132" s="10" t="n">
        <x:v>922</x:v>
      </x:c>
      <x:c r="J1132" s="12" t="str">
        <x:f>IF(AND(M1132="URL identity aligns",ISNUMBER(F1132),ISNUMBER(H1132),G1132&gt;0,I1132&gt;0,SUM(V1132:W1132)&gt;0),(F1132*V1132+((H1132-1)/4*10)*W1132)/SUM(V1132:W1132),"")</x:f>
      </x:c>
      <x:c r="K1132" s="12" t="str">
        <x:f>IF(ISNUMBER(J1132),(X1132*J1132+'Method'!$B$10*'Method'!$B$11)/(X1132+'Method'!$B$10),"")</x:f>
      </x:c>
      <x:c r="L1132" s="10" t="str">
        <x:f>IF(ISNUMBER(J1132),COUNTIFS($J$7:$J$1929,"&gt;"&amp;J1132)+1,"")</x:f>
      </x:c>
      <x:c r="M1132" s="9" t="str">
        <x:v>Review required</x:v>
      </x:c>
      <x:c r="N1132" s="9" t="str">
        <x:v>Concentration not explicit on both saved identities</x:v>
      </x:c>
      <x:c r="O1132" s="9" t="str">
        <x:v>https://www.parfumo.com/Perfumes/Guerlain/musc-outreblanc-eau-de-parfum</x:v>
      </x:c>
      <x:c r="P1132" s="9" t="str">
        <x:v>https://www.fragrantica.com/perfume/Guerlain/Musc-Outreblanc-71280.html</x:v>
      </x:c>
      <x:c r="Q1132" s="9" t="str">
        <x:v>https://media.parfumo.com/perfumes/83/830781-musc-outreblanc-guerlain_1200.jpg?width=720&amp;aspect_ratio=1:1</x:v>
      </x:c>
      <x:c r="R1132" s="9" t="str">
        <x:v>https://fimgs.net/mdimg/perfume-thumbs/375x500.71280.jpg</x:v>
      </x:c>
      <x:c r="S1132" s="9" t="str">
        <x:v>Musc Outreblanc</x:v>
      </x:c>
      <x:c r="T1132" s="11" t="str">
        <x:v>2022</x:v>
      </x:c>
      <x:c r="U1132" s="10" t="n">
        <x:v>1102</x:v>
      </x:c>
      <x:c r="V1132" s="14" t="n">
        <x:f>IF(AND(ISNUMBER(G1132),G1132&gt;0),LOG10(G1132)*'Method'!$B$8,"")</x:f>
        <x:v>3.08465152785828</x:v>
      </x:c>
      <x:c r="W1132" s="14" t="n">
        <x:f>IF(AND(ISNUMBER(I1132),I1132&gt;0),LOG10(I1132)*'Method'!$B$9,"")</x:f>
        <x:v>2.3717847368429044</x:v>
      </x:c>
      <x:c r="X1132" s="10" t="str">
        <x:f>IF(ISNUMBER(J1132),SUM(G1132,I1132),"")</x:f>
      </x:c>
      <x:c r="Y1132" s="10" t="str">
        <x:f>IF(ISNUMBER(K1132),COUNTIFS($K$7:$K$1929,"&gt;"&amp;K1132)+1,"")</x:f>
      </x:c>
      <x:c r="Z1132" s="9" t="str"/>
      <x:c r="AA1132" s="15" t="n">
        <x:v>46108</x:v>
      </x:c>
      <x:c r="AB1132" s="9" t="str">
        <x:v>Unknown</x:v>
      </x:c>
    </x:row>
    <x:row r="1133" ht="50" customHeight="1">
      <x:c r="A1133" s="10" t="n">
        <x:f>IF(ISNUMBER(F1133),RANK(F1133,$F$7:$F$1929,0),"")</x:f>
        <x:v>1061</x:v>
      </x:c>
      <x:c r="B1133" s="9" t="str">
        <x:v>Guerlain</x:v>
      </x:c>
      <x:c r="C1133" s="9" t="str">
        <x:v>Encens Mythique Encens Mythique d'Orient</x:v>
      </x:c>
      <x:c r="D1133" s="9" t="str">
        <x:v>Not recorded</x:v>
      </x:c>
      <x:c r="E1133" s="11" t="n">
        <x:v>2012</x:v>
      </x:c>
      <x:c r="F1133" s="13" t="n">
        <x:v>7.7</x:v>
      </x:c>
      <x:c r="G1133" s="10" t="n">
        <x:v>368</x:v>
      </x:c>
      <x:c r="H1133" s="12" t="n">
        <x:v>4.23</x:v>
      </x:c>
      <x:c r="I1133" s="10" t="n">
        <x:v>1065</x:v>
      </x:c>
      <x:c r="J1133" s="12" t="str">
        <x:f>IF(AND(M1133="URL identity aligns",ISNUMBER(F1133),ISNUMBER(H1133),G1133&gt;0,I1133&gt;0,SUM(V1133:W1133)&gt;0),(F1133*V1133+((H1133-1)/4*10)*W1133)/SUM(V1133:W1133),"")</x:f>
      </x:c>
      <x:c r="K1133" s="12" t="str">
        <x:f>IF(ISNUMBER(J1133),(X1133*J1133+'Method'!$B$10*'Method'!$B$11)/(X1133+'Method'!$B$10),"")</x:f>
      </x:c>
      <x:c r="L1133" s="10" t="str">
        <x:f>IF(ISNUMBER(J1133),COUNTIFS($J$7:$J$1929,"&gt;"&amp;J1133)+1,"")</x:f>
      </x:c>
      <x:c r="M1133" s="9" t="str">
        <x:v>Review required</x:v>
      </x:c>
      <x:c r="N1133" s="9" t="str">
        <x:v>Product, variant, gender or year terms differ between URLs; Concentration not explicit on both saved identities</x:v>
      </x:c>
      <x:c r="O1133" s="9" t="str">
        <x:v>https://www.parfumo.com/Perfumes/Guerlain/Les_Deserts_d_Orient_Encens_Mythique_d_Orient</x:v>
      </x:c>
      <x:c r="P1133" s="9" t="str">
        <x:v>https://www.fragrantica.com/perfume/Guerlain/Encens-Mythique-D-Orient-15131.html</x:v>
      </x:c>
      <x:c r="Q1133" s="9" t="str">
        <x:v>https://media.parfumo.com/perfumes/82/824f65-encens-mythique-encens-mythique-d-orient-guerlain_1200.jpg?width=720&amp;aspect_ratio=1:1</x:v>
      </x:c>
      <x:c r="R1133" s="9" t="str">
        <x:v>https://fimgs.net/mdimg/perfume-thumbs/375x500.15131.jpg</x:v>
      </x:c>
      <x:c r="S1133" s="9" t="str">
        <x:v>Encens Mythique Encens Mythique d'Orient</x:v>
      </x:c>
      <x:c r="T1133" s="11" t="str">
        <x:v>2012</x:v>
      </x:c>
      <x:c r="U1133" s="10" t="n">
        <x:v>1522</x:v>
      </x:c>
      <x:c r="V1133" s="14" t="n">
        <x:f>IF(AND(ISNUMBER(G1133),G1133&gt;0),LOG10(G1133)*'Method'!$B$8,"")</x:f>
        <x:v>3.0790173824082236</x:v>
      </x:c>
      <x:c r="W1133" s="14" t="n">
        <x:f>IF(AND(ISNUMBER(I1133),I1133&gt;0),LOG10(I1133)*'Method'!$B$9,"")</x:f>
        <x:v>2.421879686219808</x:v>
      </x:c>
      <x:c r="X1133" s="10" t="str">
        <x:f>IF(ISNUMBER(J1133),SUM(G1133,I1133),"")</x:f>
      </x:c>
      <x:c r="Y1133" s="10" t="str">
        <x:f>IF(ISNUMBER(K1133),COUNTIFS($K$7:$K$1929,"&gt;"&amp;K1133)+1,"")</x:f>
      </x:c>
      <x:c r="Z1133" s="9" t="str"/>
      <x:c r="AA1133" s="15" t="n">
        <x:v>46108</x:v>
      </x:c>
      <x:c r="AB1133" s="9" t="str">
        <x:v>Unknown</x:v>
      </x:c>
    </x:row>
    <x:row r="1134" ht="50" customHeight="1">
      <x:c r="A1134" s="10" t="n">
        <x:f>IF(ISNUMBER(F1134),RANK(F1134,$F$7:$F$1929,0),"")</x:f>
        <x:v>1061</x:v>
      </x:c>
      <x:c r="B1134" s="9" t="str">
        <x:v>Hermès</x:v>
      </x:c>
      <x:c r="C1134" s="9" t="str">
        <x:v>H24 Herbes Vives</x:v>
      </x:c>
      <x:c r="D1134" s="9" t="str">
        <x:v>Not recorded</x:v>
      </x:c>
      <x:c r="E1134" s="11" t="n">
        <x:v>2024</x:v>
      </x:c>
      <x:c r="F1134" s="13" t="n">
        <x:v>7.7</x:v>
      </x:c>
      <x:c r="G1134" s="10" t="n">
        <x:v>360</x:v>
      </x:c>
      <x:c r="H1134" s="12" t="n">
        <x:v>4.01</x:v>
      </x:c>
      <x:c r="I1134" s="10" t="n">
        <x:v>1758</x:v>
      </x:c>
      <x:c r="J1134" s="12" t="str">
        <x:f>IF(AND(M1134="URL identity aligns",ISNUMBER(F1134),ISNUMBER(H1134),G1134&gt;0,I1134&gt;0,SUM(V1134:W1134)&gt;0),(F1134*V1134+((H1134-1)/4*10)*W1134)/SUM(V1134:W1134),"")</x:f>
      </x:c>
      <x:c r="K1134" s="12" t="str">
        <x:f>IF(ISNUMBER(J1134),(X1134*J1134+'Method'!$B$10*'Method'!$B$11)/(X1134+'Method'!$B$10),"")</x:f>
      </x:c>
      <x:c r="L1134" s="10" t="str">
        <x:f>IF(ISNUMBER(J1134),COUNTIFS($J$7:$J$1929,"&gt;"&amp;J1134)+1,"")</x:f>
      </x:c>
      <x:c r="M1134" s="9" t="str">
        <x:v>Review required</x:v>
      </x:c>
      <x:c r="N1134" s="9" t="str">
        <x:v>Concentration not explicit on both saved identities</x:v>
      </x:c>
      <x:c r="O1134" s="9" t="str">
        <x:v>https://www.parfumo.com/Perfumes/Hermes/h24-herbes-vives</x:v>
      </x:c>
      <x:c r="P1134" s="9" t="str">
        <x:v>https://www.fragrantica.com/perfume/Hermes/H24-Herbes-Vives-89146.html</x:v>
      </x:c>
      <x:c r="Q1134" s="9" t="str">
        <x:v>https://media.parfumo.com/perfumes/bc/bc102e-h24-herbes-vives-hermes_1200.jpg?width=720&amp;aspect_ratio=1:1</x:v>
      </x:c>
      <x:c r="R1134" s="9" t="str">
        <x:v>https://fimgs.net/mdimg/perfume-thumbs/375x500.89146.jpg</x:v>
      </x:c>
      <x:c r="S1134" s="9" t="str">
        <x:v>H24 Herbes Vives</x:v>
      </x:c>
      <x:c r="T1134" s="11" t="str">
        <x:v>2024</x:v>
      </x:c>
      <x:c r="U1134" s="10" t="n">
        <x:v>1501</x:v>
      </x:c>
      <x:c r="V1134" s="14" t="n">
        <x:f>IF(AND(ISNUMBER(G1134),G1134&gt;0),LOG10(G1134)*'Method'!$B$8,"")</x:f>
        <x:v>3.0675630009207477</x:v>
      </x:c>
      <x:c r="W1134" s="14" t="n">
        <x:f>IF(AND(ISNUMBER(I1134),I1134&gt;0),LOG10(I1134)*'Method'!$B$9,"")</x:f>
        <x:v>2.5960150965902002</x:v>
      </x:c>
      <x:c r="X1134" s="10" t="str">
        <x:f>IF(ISNUMBER(J1134),SUM(G1134,I1134),"")</x:f>
      </x:c>
      <x:c r="Y1134" s="10" t="str">
        <x:f>IF(ISNUMBER(K1134),COUNTIFS($K$7:$K$1929,"&gt;"&amp;K1134)+1,"")</x:f>
      </x:c>
      <x:c r="Z1134" s="9" t="str"/>
      <x:c r="AA1134" s="15" t="n">
        <x:v>46108</x:v>
      </x:c>
      <x:c r="AB1134" s="9" t="str">
        <x:v>Unknown</x:v>
      </x:c>
    </x:row>
    <x:row r="1135" ht="50" customHeight="1">
      <x:c r="A1135" s="10" t="n">
        <x:f>IF(ISNUMBER(F1135),RANK(F1135,$F$7:$F$1929,0),"")</x:f>
        <x:v>1061</x:v>
      </x:c>
      <x:c r="B1135" s="9" t="str">
        <x:v>Comme des Garçons</x:v>
      </x:c>
      <x:c r="C1135" s="9" t="str">
        <x:v>Blackpepper</x:v>
      </x:c>
      <x:c r="D1135" s="9" t="str">
        <x:v>Not recorded</x:v>
      </x:c>
      <x:c r="E1135" s="11" t="n">
        <x:v>2016</x:v>
      </x:c>
      <x:c r="F1135" s="13" t="n">
        <x:v>7.7</x:v>
      </x:c>
      <x:c r="G1135" s="10" t="n">
        <x:v>350</x:v>
      </x:c>
      <x:c r="H1135" s="12" t="n">
        <x:v>4.19</x:v>
      </x:c>
      <x:c r="I1135" s="10" t="n">
        <x:v>2056</x:v>
      </x:c>
      <x:c r="J1135" s="12" t="str">
        <x:f>IF(AND(M1135="URL identity aligns",ISNUMBER(F1135),ISNUMBER(H1135),G1135&gt;0,I1135&gt;0,SUM(V1135:W1135)&gt;0),(F1135*V1135+((H1135-1)/4*10)*W1135)/SUM(V1135:W1135),"")</x:f>
      </x:c>
      <x:c r="K1135" s="12" t="str">
        <x:f>IF(ISNUMBER(J1135),(X1135*J1135+'Method'!$B$10*'Method'!$B$11)/(X1135+'Method'!$B$10),"")</x:f>
      </x:c>
      <x:c r="L1135" s="10" t="str">
        <x:f>IF(ISNUMBER(J1135),COUNTIFS($J$7:$J$1929,"&gt;"&amp;J1135)+1,"")</x:f>
      </x:c>
      <x:c r="M1135" s="9" t="str">
        <x:v>Review required</x:v>
      </x:c>
      <x:c r="N1135" s="9" t="str">
        <x:v>Concentration not explicit on both saved identities</x:v>
      </x:c>
      <x:c r="O1135" s="9" t="str">
        <x:v>https://www.parfumo.com/Perfumes/Comme_des_Garons/Blackpepper</x:v>
      </x:c>
      <x:c r="P1135" s="9" t="str">
        <x:v>https://www.fragrantica.com/perfume/Comme-des-Garcons/Blackpepper-40188.html</x:v>
      </x:c>
      <x:c r="Q1135" s="9" t="str">
        <x:v>https://media.parfumo.com/perfumes/95/95a2a4-blackpepper-comme-des-garcons_1200.jpg?width=720&amp;aspect_ratio=1:1</x:v>
      </x:c>
      <x:c r="R1135" s="9" t="str">
        <x:v>https://fimgs.net/mdimg/perfume-thumbs/375x500.40188.jpg</x:v>
      </x:c>
      <x:c r="S1135" s="9" t="str">
        <x:v>Blackpepper</x:v>
      </x:c>
      <x:c r="T1135" s="11" t="str">
        <x:v>2016</x:v>
      </x:c>
      <x:c r="U1135" s="10" t="n">
        <x:v>1362</x:v>
      </x:c>
      <x:c r="V1135" s="14" t="n">
        <x:f>IF(AND(ISNUMBER(G1135),G1135&gt;0),LOG10(G1135)*'Method'!$B$8,"")</x:f>
        <x:v>3.0528816532203362</x:v>
      </x:c>
      <x:c r="W1135" s="14" t="n">
        <x:f>IF(AND(ISNUMBER(I1135),I1135&gt;0),LOG10(I1135)*'Method'!$B$9,"")</x:f>
        <x:v>2.6504184882585924</x:v>
      </x:c>
      <x:c r="X1135" s="10" t="str">
        <x:f>IF(ISNUMBER(J1135),SUM(G1135,I1135),"")</x:f>
      </x:c>
      <x:c r="Y1135" s="10" t="str">
        <x:f>IF(ISNUMBER(K1135),COUNTIFS($K$7:$K$1929,"&gt;"&amp;K1135)+1,"")</x:f>
      </x:c>
      <x:c r="Z1135" s="9" t="str"/>
      <x:c r="AA1135" s="15" t="n">
        <x:v>46108</x:v>
      </x:c>
      <x:c r="AB1135" s="9" t="str">
        <x:v>Unknown</x:v>
      </x:c>
    </x:row>
    <x:row r="1136" ht="50" customHeight="1">
      <x:c r="A1136" s="10" t="n">
        <x:f>IF(ISNUMBER(F1136),RANK(F1136,$F$7:$F$1929,0),"")</x:f>
        <x:v>1061</x:v>
      </x:c>
      <x:c r="B1136" s="9" t="str">
        <x:v>Kilian</x:v>
      </x:c>
      <x:c r="C1136" s="9" t="str">
        <x:v>Old Fashioned</x:v>
      </x:c>
      <x:c r="D1136" s="9" t="str">
        <x:v>Not recorded</x:v>
      </x:c>
      <x:c r="E1136" s="11" t="n">
        <x:v>2024</x:v>
      </x:c>
      <x:c r="F1136" s="13" t="n">
        <x:v>7.7</x:v>
      </x:c>
      <x:c r="G1136" s="10" t="n">
        <x:v>350</x:v>
      </x:c>
      <x:c r="H1136" s="12" t="n">
        <x:v>4.02</x:v>
      </x:c>
      <x:c r="I1136" s="10" t="n">
        <x:v>1513</x:v>
      </x:c>
      <x:c r="J1136" s="12" t="str">
        <x:f>IF(AND(M1136="URL identity aligns",ISNUMBER(F1136),ISNUMBER(H1136),G1136&gt;0,I1136&gt;0,SUM(V1136:W1136)&gt;0),(F1136*V1136+((H1136-1)/4*10)*W1136)/SUM(V1136:W1136),"")</x:f>
      </x:c>
      <x:c r="K1136" s="12" t="str">
        <x:f>IF(ISNUMBER(J1136),(X1136*J1136+'Method'!$B$10*'Method'!$B$11)/(X1136+'Method'!$B$10),"")</x:f>
      </x:c>
      <x:c r="L1136" s="10" t="str">
        <x:f>IF(ISNUMBER(J1136),COUNTIFS($J$7:$J$1929,"&gt;"&amp;J1136)+1,"")</x:f>
      </x:c>
      <x:c r="M1136" s="9" t="str">
        <x:v>Review required</x:v>
      </x:c>
      <x:c r="N1136" s="9" t="str">
        <x:v>Concentration not explicit on both saved identities</x:v>
      </x:c>
      <x:c r="O1136" s="9" t="str">
        <x:v>https://www.parfumo.com/Perfumes/Kilian/old-fashioned</x:v>
      </x:c>
      <x:c r="P1136" s="9" t="str">
        <x:v>https://www.fragrantica.com/perfume/By-Kilian/Old-Fashioned-96096.html</x:v>
      </x:c>
      <x:c r="Q1136" s="9" t="str">
        <x:v>https://media.parfumo.com/perfumes/43/43102a-old-fashioned-kilian_1200.jpg?width=720&amp;aspect_ratio=1:1</x:v>
      </x:c>
      <x:c r="R1136" s="9" t="str">
        <x:v>https://fimgs.net/mdimg/perfume-thumbs/375x500.96096.jpg</x:v>
      </x:c>
      <x:c r="S1136" s="9" t="str">
        <x:v>Old Fashioned</x:v>
      </x:c>
      <x:c r="T1136" s="11" t="str">
        <x:v>2024</x:v>
      </x:c>
      <x:c r="U1136" s="10" t="n">
        <x:v>1472</x:v>
      </x:c>
      <x:c r="V1136" s="14" t="n">
        <x:f>IF(AND(ISNUMBER(G1136),G1136&gt;0),LOG10(G1136)*'Method'!$B$8,"")</x:f>
        <x:v>3.0528816532203362</x:v>
      </x:c>
      <x:c r="W1136" s="14" t="n">
        <x:f>IF(AND(ISNUMBER(I1136),I1136&gt;0),LOG10(I1136)*'Method'!$B$9,"")</x:f>
        <x:v>2.5438711424185523</x:v>
      </x:c>
      <x:c r="X1136" s="10" t="str">
        <x:f>IF(ISNUMBER(J1136),SUM(G1136,I1136),"")</x:f>
      </x:c>
      <x:c r="Y1136" s="10" t="str">
        <x:f>IF(ISNUMBER(K1136),COUNTIFS($K$7:$K$1929,"&gt;"&amp;K1136)+1,"")</x:f>
      </x:c>
      <x:c r="Z1136" s="9" t="str"/>
      <x:c r="AA1136" s="15" t="n">
        <x:v>46108</x:v>
      </x:c>
      <x:c r="AB1136" s="9" t="str">
        <x:v>Unknown</x:v>
      </x:c>
    </x:row>
    <x:row r="1137" ht="50" customHeight="1">
      <x:c r="A1137" s="10" t="n">
        <x:f>IF(ISNUMBER(F1137),RANK(F1137,$F$7:$F$1929,0),"")</x:f>
        <x:v>1061</x:v>
      </x:c>
      <x:c r="B1137" s="9" t="str">
        <x:v>Giorgio Armani</x:v>
      </x:c>
      <x:c r="C1137" s="9" t="str">
        <x:v>Armani Privé - Figuier Eden</x:v>
      </x:c>
      <x:c r="D1137" s="9" t="str">
        <x:v>Not recorded</x:v>
      </x:c>
      <x:c r="E1137" s="11" t="n">
        <x:v>2012</x:v>
      </x:c>
      <x:c r="F1137" s="13" t="n">
        <x:v>7.7</x:v>
      </x:c>
      <x:c r="G1137" s="10" t="n">
        <x:v>349</x:v>
      </x:c>
      <x:c r="H1137" s="12" t="n">
        <x:v>4.2</x:v>
      </x:c>
      <x:c r="I1137" s="10" t="n">
        <x:v>1436</x:v>
      </x:c>
      <x:c r="J1137" s="12" t="str">
        <x:f>IF(AND(M1137="URL identity aligns",ISNUMBER(F1137),ISNUMBER(H1137),G1137&gt;0,I1137&gt;0,SUM(V1137:W1137)&gt;0),(F1137*V1137+((H1137-1)/4*10)*W1137)/SUM(V1137:W1137),"")</x:f>
      </x:c>
      <x:c r="K1137" s="12" t="str">
        <x:f>IF(ISNUMBER(J1137),(X1137*J1137+'Method'!$B$10*'Method'!$B$11)/(X1137+'Method'!$B$10),"")</x:f>
      </x:c>
      <x:c r="L1137" s="10" t="str">
        <x:f>IF(ISNUMBER(J1137),COUNTIFS($J$7:$J$1929,"&gt;"&amp;J1137)+1,"")</x:f>
      </x:c>
      <x:c r="M1137" s="9" t="str">
        <x:v>Review required</x:v>
      </x:c>
      <x:c r="N1137" s="9" t="str">
        <x:v>Product, variant, gender or year terms differ between URLs; Concentration not explicit on both saved identities</x:v>
      </x:c>
      <x:c r="O1137" s="9" t="str">
        <x:v>https://www.parfumo.com/Perfumes/Giorgio_Armani/Armani_Prive_Figuier_Eden</x:v>
      </x:c>
      <x:c r="P1137" s="9" t="str">
        <x:v>https://www.fragrantica.com/perfume/Giorgio-Armani/Figuier-Eden-14878.html</x:v>
      </x:c>
      <x:c r="Q1137" s="9" t="str">
        <x:v>https://media.parfumo.com/perfumes/94/947134-armani-prive-figuier-eden-giorgio-armani_1200.jpg?width=720&amp;aspect_ratio=1:1</x:v>
      </x:c>
      <x:c r="R1137" s="9" t="str">
        <x:v>https://fimgs.net/mdimg/perfume-thumbs/375x500.14878.jpg</x:v>
      </x:c>
      <x:c r="S1137" s="9" t="str">
        <x:v>Armani Privé - Figuier Eden</x:v>
      </x:c>
      <x:c r="T1137" s="11" t="str">
        <x:v>2012</x:v>
      </x:c>
      <x:c r="U1137" s="10" t="n">
        <x:v>88</x:v>
      </x:c>
      <x:c r="V1137" s="14" t="n">
        <x:f>IF(AND(ISNUMBER(G1137),G1137&gt;0),LOG10(G1137)*'Method'!$B$8,"")</x:f>
        <x:v>3.051390512351016</x:v>
      </x:c>
      <x:c r="W1137" s="14" t="n">
        <x:f>IF(AND(ISNUMBER(I1137),I1137&gt;0),LOG10(I1137)*'Method'!$B$9,"")</x:f>
        <x:v>2.525723551925024</x:v>
      </x:c>
      <x:c r="X1137" s="10" t="str">
        <x:f>IF(ISNUMBER(J1137),SUM(G1137,I1137),"")</x:f>
      </x:c>
      <x:c r="Y1137" s="10" t="str">
        <x:f>IF(ISNUMBER(K1137),COUNTIFS($K$7:$K$1929,"&gt;"&amp;K1137)+1,"")</x:f>
      </x:c>
      <x:c r="Z1137" s="9" t="str"/>
      <x:c r="AA1137" s="15" t="n">
        <x:v>46108</x:v>
      </x:c>
      <x:c r="AB1137" s="9" t="str">
        <x:v>Unknown</x:v>
      </x:c>
    </x:row>
    <x:row r="1138" ht="50" customHeight="1">
      <x:c r="A1138" s="10" t="n">
        <x:f>IF(ISNUMBER(F1138),RANK(F1138,$F$7:$F$1929,0),"")</x:f>
        <x:v>1061</x:v>
      </x:c>
      <x:c r="B1138" s="9" t="str">
        <x:v>Gucci</x:v>
      </x:c>
      <x:c r="C1138" s="9" t="str">
        <x:v>Guilty pour Homme</x:v>
      </x:c>
      <x:c r="D1138" s="9" t="str">
        <x:v>Eau de Parfum</x:v>
      </x:c>
      <x:c r="E1138" s="11" t="n">
        <x:v>2020</x:v>
      </x:c>
      <x:c r="F1138" s="13" t="n">
        <x:v>7.7</x:v>
      </x:c>
      <x:c r="G1138" s="10" t="n">
        <x:v>349</x:v>
      </x:c>
      <x:c r="H1138" s="12" t="n">
        <x:v>4.1</x:v>
      </x:c>
      <x:c r="I1138" s="10" t="n">
        <x:v>1860</x:v>
      </x:c>
      <x:c r="J1138" s="12" t="n">
        <x:f>IF(AND(M1138="URL identity aligns",ISNUMBER(F1138),ISNUMBER(H1138),G1138&gt;0,I1138&gt;0,SUM(V1138:W1138)&gt;0),(F1138*V1138+((H1138-1)/4*10)*W1138)/SUM(V1138:W1138),"")</x:f>
        <x:v>7.723077553863372</x:v>
      </x:c>
      <x:c r="K1138" s="12" t="n">
        <x:f>IF(ISNUMBER(J1138),(X1138*J1138+'Method'!$B$10*'Method'!$B$11)/(X1138+'Method'!$B$10),"")</x:f>
        <x:v>7.810758347660757</x:v>
      </x:c>
      <x:c r="L1138" s="10" t="n">
        <x:f>IF(ISNUMBER(J1138),COUNTIFS($J$7:$J$1929,"&gt;"&amp;J1138)+1,"")</x:f>
        <x:v>109</x:v>
      </x:c>
      <x:c r="M1138" s="9" t="str">
        <x:v>URL identity aligns</x:v>
      </x:c>
      <x:c r="N1138" s="9" t="str">
        <x:v>Brand, name tokens and concentration agree in saved URLs</x:v>
      </x:c>
      <x:c r="O1138" s="9" t="str">
        <x:v>https://www.parfumo.com/Perfumes/Gucci/guilty-pour-homme-eau-de-parfum</x:v>
      </x:c>
      <x:c r="P1138" s="9" t="str">
        <x:v>https://www.fragrantica.com/perfume/Gucci/Guilty-Pour-Homme-Eau-de-Parfum-59987.html</x:v>
      </x:c>
      <x:c r="Q1138" s="9" t="str">
        <x:v>https://media.parfumo.com/perfumes/4a/4a4443-guilty-pour-homme-eau-de-parfum-gucci_1200.jpg?width=720&amp;aspect_ratio=1:1</x:v>
      </x:c>
      <x:c r="R1138" s="9" t="str">
        <x:v>https://fimgs.net/mdimg/perfume-thumbs/375x500.59987.jpg</x:v>
      </x:c>
      <x:c r="S1138" s="9" t="str">
        <x:v>Guilty pour Homme</x:v>
      </x:c>
      <x:c r="T1138" s="11" t="str">
        <x:v>2020</x:v>
      </x:c>
      <x:c r="U1138" s="10" t="n">
        <x:v>1682</x:v>
      </x:c>
      <x:c r="V1138" s="14" t="n">
        <x:f>IF(AND(ISNUMBER(G1138),G1138&gt;0),LOG10(G1138)*'Method'!$B$8,"")</x:f>
        <x:v>3.051390512351016</x:v>
      </x:c>
      <x:c r="W1138" s="14" t="n">
        <x:f>IF(AND(ISNUMBER(I1138),I1138&gt;0),LOG10(I1138)*'Method'!$B$9,"")</x:f>
        <x:v>2.6156103553743364</x:v>
      </x:c>
      <x:c r="X1138" s="10" t="n">
        <x:f>IF(ISNUMBER(J1138),SUM(G1138,I1138),"")</x:f>
        <x:v>2209</x:v>
      </x:c>
      <x:c r="Y1138" s="10" t="n">
        <x:f>IF(ISNUMBER(K1138),COUNTIFS($K$7:$K$1929,"&gt;"&amp;K1138)+1,"")</x:f>
        <x:v>116</x:v>
      </x:c>
      <x:c r="Z1138" s="9" t="str"/>
      <x:c r="AA1138" s="15" t="n">
        <x:v>46108</x:v>
      </x:c>
      <x:c r="AB1138" s="9" t="str">
        <x:v>Unknown</x:v>
      </x:c>
    </x:row>
    <x:row r="1139" ht="50" customHeight="1">
      <x:c r="A1139" s="10" t="n">
        <x:f>IF(ISNUMBER(F1139),RANK(F1139,$F$7:$F$1929,0),"")</x:f>
        <x:v>1061</x:v>
      </x:c>
      <x:c r="B1139" s="9" t="str">
        <x:v>Armaf</x:v>
      </x:c>
      <x:c r="C1139" s="9" t="str">
        <x:v>Club de Nuit Uńtōld</x:v>
      </x:c>
      <x:c r="D1139" s="9" t="str">
        <x:v>Not recorded</x:v>
      </x:c>
      <x:c r="E1139" s="11" t="n">
        <x:v>2022</x:v>
      </x:c>
      <x:c r="F1139" s="13" t="n">
        <x:v>7.7</x:v>
      </x:c>
      <x:c r="G1139" s="10" t="n">
        <x:v>345</x:v>
      </x:c>
      <x:c r="H1139" s="12" t="n">
        <x:v>4.09</x:v>
      </x:c>
      <x:c r="I1139" s="10" t="n">
        <x:v>3059</x:v>
      </x:c>
      <x:c r="J1139" s="12" t="str">
        <x:f>IF(AND(M1139="URL identity aligns",ISNUMBER(F1139),ISNUMBER(H1139),G1139&gt;0,I1139&gt;0,SUM(V1139:W1139)&gt;0),(F1139*V1139+((H1139-1)/4*10)*W1139)/SUM(V1139:W1139),"")</x:f>
      </x:c>
      <x:c r="K1139" s="12" t="str">
        <x:f>IF(ISNUMBER(J1139),(X1139*J1139+'Method'!$B$10*'Method'!$B$11)/(X1139+'Method'!$B$10),"")</x:f>
      </x:c>
      <x:c r="L1139" s="10" t="str">
        <x:f>IF(ISNUMBER(J1139),COUNTIFS($J$7:$J$1929,"&gt;"&amp;J1139)+1,"")</x:f>
      </x:c>
      <x:c r="M1139" s="9" t="str">
        <x:v>Review required</x:v>
      </x:c>
      <x:c r="N1139" s="9" t="str">
        <x:v>Concentration not explicit on both saved identities</x:v>
      </x:c>
      <x:c r="O1139" s="9" t="str">
        <x:v>https://www.parfumo.com/Perfumes/Armaf/club-de-nuit-untold</x:v>
      </x:c>
      <x:c r="P1139" s="9" t="str">
        <x:v>https://www.fragrantica.com/perfume/Armaf/Club-de-Nuit-Untold-78476.html</x:v>
      </x:c>
      <x:c r="Q1139" s="9" t="str">
        <x:v>https://media.parfumo.com/perfumes/c3/c3d099_club-de-nuit-untold-armaf_1200.jpg?width=720&amp;aspect_ratio=1:1</x:v>
      </x:c>
      <x:c r="R1139" s="9" t="str">
        <x:v>https://fimgs.net/mdimg/perfume-thumbs/375x500.78476.jpg</x:v>
      </x:c>
      <x:c r="S1139" s="9" t="str">
        <x:v>Club de Nuit Uńtōld</x:v>
      </x:c>
      <x:c r="T1139" s="11" t="str">
        <x:v>2022</x:v>
      </x:c>
      <x:c r="U1139" s="10" t="n">
        <x:v>622</x:v>
      </x:c>
      <x:c r="V1139" s="14" t="n">
        <x:f>IF(AND(ISNUMBER(G1139),G1139&gt;0),LOG10(G1139)*'Method'!$B$8,"")</x:f>
        <x:v>3.045382914087924</x:v>
      </x:c>
      <x:c r="W1139" s="14" t="n">
        <x:f>IF(AND(ISNUMBER(I1139),I1139&gt;0),LOG10(I1139)*'Method'!$B$9,"")</x:f>
        <x:v>2.7884635815877443</x:v>
      </x:c>
      <x:c r="X1139" s="10" t="str">
        <x:f>IF(ISNUMBER(J1139),SUM(G1139,I1139),"")</x:f>
      </x:c>
      <x:c r="Y1139" s="10" t="str">
        <x:f>IF(ISNUMBER(K1139),COUNTIFS($K$7:$K$1929,"&gt;"&amp;K1139)+1,"")</x:f>
      </x:c>
      <x:c r="Z1139" s="9" t="str"/>
      <x:c r="AA1139" s="15" t="n">
        <x:v>46108</x:v>
      </x:c>
      <x:c r="AB1139" s="9" t="str">
        <x:v>Unknown</x:v>
      </x:c>
    </x:row>
    <x:row r="1140" ht="50" customHeight="1">
      <x:c r="A1140" s="10" t="n">
        <x:f>IF(ISNUMBER(F1140),RANK(F1140,$F$7:$F$1929,0),"")</x:f>
        <x:v>1061</x:v>
      </x:c>
      <x:c r="B1140" s="9" t="str">
        <x:v>Amouage</x:v>
      </x:c>
      <x:c r="C1140" s="9" t="str">
        <x:v>Crimson Rocks</x:v>
      </x:c>
      <x:c r="D1140" s="9" t="str">
        <x:v>Not recorded</x:v>
      </x:c>
      <x:c r="E1140" s="11" t="n">
        <x:v>2020</x:v>
      </x:c>
      <x:c r="F1140" s="13" t="n">
        <x:v>7.7</x:v>
      </x:c>
      <x:c r="G1140" s="10" t="n">
        <x:v>342</x:v>
      </x:c>
      <x:c r="H1140" s="12" t="n">
        <x:v>3.81</x:v>
      </x:c>
      <x:c r="I1140" s="10" t="n">
        <x:v>1895</x:v>
      </x:c>
      <x:c r="J1140" s="12" t="str">
        <x:f>IF(AND(M1140="URL identity aligns",ISNUMBER(F1140),ISNUMBER(H1140),G1140&gt;0,I1140&gt;0,SUM(V1140:W1140)&gt;0),(F1140*V1140+((H1140-1)/4*10)*W1140)/SUM(V1140:W1140),"")</x:f>
      </x:c>
      <x:c r="K1140" s="12" t="str">
        <x:f>IF(ISNUMBER(J1140),(X1140*J1140+'Method'!$B$10*'Method'!$B$11)/(X1140+'Method'!$B$10),"")</x:f>
      </x:c>
      <x:c r="L1140" s="10" t="str">
        <x:f>IF(ISNUMBER(J1140),COUNTIFS($J$7:$J$1929,"&gt;"&amp;J1140)+1,"")</x:f>
      </x:c>
      <x:c r="M1140" s="9" t="str">
        <x:v>Review required</x:v>
      </x:c>
      <x:c r="N1140" s="9" t="str">
        <x:v>Concentration not explicit on both saved identities</x:v>
      </x:c>
      <x:c r="O1140" s="9" t="str">
        <x:v>https://www.parfumo.com/Perfumes/Amouage/crimson-rocks</x:v>
      </x:c>
      <x:c r="P1140" s="9" t="str">
        <x:v>https://www.fragrantica.com/perfume/Amouage/Crimson-Rocks-62857.html</x:v>
      </x:c>
      <x:c r="Q1140" s="9" t="str">
        <x:v>https://media.parfumo.com/perfumes/e3/e364a9_crimson-rocks-amouage_1200.jpg?width=720&amp;aspect_ratio=1:1</x:v>
      </x:c>
      <x:c r="R1140" s="9" t="str">
        <x:v>https://fimgs.net/mdimg/perfume-thumbs/375x500.62857.jpg</x:v>
      </x:c>
      <x:c r="S1140" s="9" t="str">
        <x:v>Crimson Rocks</x:v>
      </x:c>
      <x:c r="T1140" s="11" t="str">
        <x:v>2020</x:v>
      </x:c>
      <x:c r="U1140" s="10" t="n">
        <x:v>889</x:v>
      </x:c>
      <x:c r="V1140" s="14" t="n">
        <x:f>IF(AND(ISNUMBER(G1140),G1140&gt;0),LOG10(G1140)*'Method'!$B$8,"")</x:f>
        <x:v>3.0408313272673557</x:v>
      </x:c>
      <x:c r="W1140" s="14" t="n">
        <x:f>IF(AND(ISNUMBER(I1140),I1140&gt;0),LOG10(I1140)*'Method'!$B$9,"")</x:f>
        <x:v>2.622087371443272</x:v>
      </x:c>
      <x:c r="X1140" s="10" t="str">
        <x:f>IF(ISNUMBER(J1140),SUM(G1140,I1140),"")</x:f>
      </x:c>
      <x:c r="Y1140" s="10" t="str">
        <x:f>IF(ISNUMBER(K1140),COUNTIFS($K$7:$K$1929,"&gt;"&amp;K1140)+1,"")</x:f>
      </x:c>
      <x:c r="Z1140" s="9" t="str"/>
      <x:c r="AA1140" s="15" t="n">
        <x:v>46108</x:v>
      </x:c>
      <x:c r="AB1140" s="9" t="str">
        <x:v>Unknown</x:v>
      </x:c>
    </x:row>
    <x:row r="1141" ht="50" customHeight="1">
      <x:c r="A1141" s="10" t="n">
        <x:f>IF(ISNUMBER(F1141),RANK(F1141,$F$7:$F$1929,0),"")</x:f>
        <x:v>1061</x:v>
      </x:c>
      <x:c r="B1141" s="9" t="str">
        <x:v>Paco Rabanne</x:v>
      </x:c>
      <x:c r="C1141" s="9" t="str">
        <x:v>1 Million Royal Rabanne</x:v>
      </x:c>
      <x:c r="D1141" s="9" t="str">
        <x:v>Not recorded</x:v>
      </x:c>
      <x:c r="E1141" s="11" t="n">
        <x:v>2023</x:v>
      </x:c>
      <x:c r="F1141" s="13" t="n">
        <x:v>7.7</x:v>
      </x:c>
      <x:c r="G1141" s="10" t="n">
        <x:v>337</x:v>
      </x:c>
      <x:c r="H1141" s="12" t="n">
        <x:v>4.29</x:v>
      </x:c>
      <x:c r="I1141" s="10" t="n">
        <x:v>2988</x:v>
      </x:c>
      <x:c r="J1141" s="12" t="str">
        <x:f>IF(AND(M1141="URL identity aligns",ISNUMBER(F1141),ISNUMBER(H1141),G1141&gt;0,I1141&gt;0,SUM(V1141:W1141)&gt;0),(F1141*V1141+((H1141-1)/4*10)*W1141)/SUM(V1141:W1141),"")</x:f>
      </x:c>
      <x:c r="K1141" s="12" t="str">
        <x:f>IF(ISNUMBER(J1141),(X1141*J1141+'Method'!$B$10*'Method'!$B$11)/(X1141+'Method'!$B$10),"")</x:f>
      </x:c>
      <x:c r="L1141" s="10" t="str">
        <x:f>IF(ISNUMBER(J1141),COUNTIFS($J$7:$J$1929,"&gt;"&amp;J1141)+1,"")</x:f>
      </x:c>
      <x:c r="M1141" s="9" t="str">
        <x:v>Review required</x:v>
      </x:c>
      <x:c r="N1141" s="9" t="str">
        <x:v>Concentration not explicit on both saved identities</x:v>
      </x:c>
      <x:c r="O1141" s="9" t="str">
        <x:v>https://www.parfumo.com/Perfumes/Rabanne/1-million-royal</x:v>
      </x:c>
      <x:c r="P1141" s="9" t="str">
        <x:v>https://www.fragrantica.com/perfume/Rabanne/1-Million-Royal-79159.html</x:v>
      </x:c>
      <x:c r="Q1141" s="9" t="str">
        <x:v>https://media.parfumo.com/perfumes/c1/c15b46-1-million-royal-rabanne_1200.jpg?width=720&amp;aspect_ratio=1:1</x:v>
      </x:c>
      <x:c r="R1141" s="9" t="str">
        <x:v>https://fimgs.net/mdimg/perfume-thumbs/375x500.79159.jpg</x:v>
      </x:c>
      <x:c r="S1141" s="9" t="str">
        <x:v>1 Million Royal Rabanne</x:v>
      </x:c>
      <x:c r="T1141" s="11" t="str">
        <x:v>2023</x:v>
      </x:c>
      <x:c r="U1141" s="10" t="n">
        <x:v>961</x:v>
      </x:c>
      <x:c r="V1141" s="14" t="n">
        <x:f>IF(AND(ISNUMBER(G1141),G1141&gt;0),LOG10(G1141)*'Method'!$B$8,"")</x:f>
        <x:v>3.033155881045608</x:v>
      </x:c>
      <x:c r="W1141" s="14" t="n">
        <x:f>IF(AND(ISNUMBER(I1141),I1141&gt;0),LOG10(I1141)*'Method'!$B$9,"")</x:f>
        <x:v>2.780304474514688</x:v>
      </x:c>
      <x:c r="X1141" s="10" t="str">
        <x:f>IF(ISNUMBER(J1141),SUM(G1141,I1141),"")</x:f>
      </x:c>
      <x:c r="Y1141" s="10" t="str">
        <x:f>IF(ISNUMBER(K1141),COUNTIFS($K$7:$K$1929,"&gt;"&amp;K1141)+1,"")</x:f>
      </x:c>
      <x:c r="Z1141" s="9" t="str"/>
      <x:c r="AA1141" s="15" t="n">
        <x:v>46108</x:v>
      </x:c>
      <x:c r="AB1141" s="9" t="str">
        <x:v>Unknown</x:v>
      </x:c>
    </x:row>
    <x:row r="1142" ht="50" customHeight="1">
      <x:c r="A1142" s="10" t="n">
        <x:f>IF(ISNUMBER(F1142),RANK(F1142,$F$7:$F$1929,0),"")</x:f>
        <x:v>1061</x:v>
      </x:c>
      <x:c r="B1142" s="9" t="str">
        <x:v>Lattafa</x:v>
      </x:c>
      <x:c r="C1142" s="9" t="str">
        <x:v>Art of Universe Lattafa Pride</x:v>
      </x:c>
      <x:c r="D1142" s="9" t="str">
        <x:v>Parfum</x:v>
      </x:c>
      <x:c r="E1142" s="11" t="n">
        <x:v>2025</x:v>
      </x:c>
      <x:c r="F1142" s="13" t="n">
        <x:v>7.7</x:v>
      </x:c>
      <x:c r="G1142" s="10" t="n">
        <x:v>337</x:v>
      </x:c>
      <x:c r="H1142" s="12" t="n">
        <x:v>4.17</x:v>
      </x:c>
      <x:c r="I1142" s="10" t="n">
        <x:v>1573</x:v>
      </x:c>
      <x:c r="J1142" s="12" t="str">
        <x:f>IF(AND(M1142="URL identity aligns",ISNUMBER(F1142),ISNUMBER(H1142),G1142&gt;0,I1142&gt;0,SUM(V1142:W1142)&gt;0),(F1142*V1142+((H1142-1)/4*10)*W1142)/SUM(V1142:W1142),"")</x:f>
      </x:c>
      <x:c r="K1142" s="12" t="str">
        <x:f>IF(ISNUMBER(J1142),(X1142*J1142+'Method'!$B$10*'Method'!$B$11)/(X1142+'Method'!$B$10),"")</x:f>
      </x:c>
      <x:c r="L1142" s="10" t="str">
        <x:f>IF(ISNUMBER(J1142),COUNTIFS($J$7:$J$1929,"&gt;"&amp;J1142)+1,"")</x:f>
      </x:c>
      <x:c r="M1142" s="9" t="str">
        <x:v>Review required</x:v>
      </x:c>
      <x:c r="N1142" s="9" t="str">
        <x:v>Brand differs between product URLs; Export brand differs from Parfumo URL; Concentration not explicit on both saved identities</x:v>
      </x:c>
      <x:c r="O1142" s="9" t="str">
        <x:v>https://www.parfumo.com/Perfumes/lattafa-pride/art-of-universe</x:v>
      </x:c>
      <x:c r="P1142" s="9" t="str">
        <x:v>https://www.fragrantica.com/perfume/Lattafa-Perfumes/Art-Of-Universe-101314.html</x:v>
      </x:c>
      <x:c r="Q1142" s="9" t="str">
        <x:v>https://media.parfumo.com/perfumes/b5/b5a6b5_art-of-universe-lattafa-pride_1200.jpg?width=720&amp;aspect_ratio=1:1</x:v>
      </x:c>
      <x:c r="R1142" s="9" t="str">
        <x:v>https://fimgs.net/mdimg/perfume-thumbs/375x500.101314.jpg</x:v>
      </x:c>
      <x:c r="S1142" s="9" t="str">
        <x:v>Art of Universe Lattafa Pride</x:v>
      </x:c>
      <x:c r="T1142" s="11" t="str">
        <x:v>2025</x:v>
      </x:c>
      <x:c r="U1142" s="10" t="n">
        <x:v>783</x:v>
      </x:c>
      <x:c r="V1142" s="14" t="n">
        <x:f>IF(AND(ISNUMBER(G1142),G1142&gt;0),LOG10(G1142)*'Method'!$B$8,"")</x:f>
        <x:v>3.033155881045608</x:v>
      </x:c>
      <x:c r="W1142" s="14" t="n">
        <x:f>IF(AND(ISNUMBER(I1142),I1142&gt;0),LOG10(I1142)*'Method'!$B$9,"")</x:f>
        <x:v>2.557382978098632</x:v>
      </x:c>
      <x:c r="X1142" s="10" t="str">
        <x:f>IF(ISNUMBER(J1142),SUM(G1142,I1142),"")</x:f>
      </x:c>
      <x:c r="Y1142" s="10" t="str">
        <x:f>IF(ISNUMBER(K1142),COUNTIFS($K$7:$K$1929,"&gt;"&amp;K1142)+1,"")</x:f>
      </x:c>
      <x:c r="Z1142" s="9" t="str"/>
      <x:c r="AA1142" s="15" t="n">
        <x:v>46108</x:v>
      </x:c>
      <x:c r="AB1142" s="9" t="str">
        <x:v>Unknown</x:v>
      </x:c>
    </x:row>
    <x:row r="1143" ht="50" customHeight="1">
      <x:c r="A1143" s="10" t="n">
        <x:f>IF(ISNUMBER(F1143),RANK(F1143,$F$7:$F$1929,0),"")</x:f>
        <x:v>1061</x:v>
      </x:c>
      <x:c r="B1143" s="9" t="str">
        <x:v>Guerlain</x:v>
      </x:c>
      <x:c r="C1143" s="9" t="str">
        <x:v>Cuir Intense</x:v>
      </x:c>
      <x:c r="D1143" s="9" t="str">
        <x:v>Intense</x:v>
      </x:c>
      <x:c r="E1143" s="11" t="n">
        <x:v>2019</x:v>
      </x:c>
      <x:c r="F1143" s="13" t="n">
        <x:v>7.7</x:v>
      </x:c>
      <x:c r="G1143" s="10" t="n">
        <x:v>335</x:v>
      </x:c>
      <x:c r="H1143" s="12" t="n">
        <x:v>4.08</x:v>
      </x:c>
      <x:c r="I1143" s="10" t="n">
        <x:v>494</x:v>
      </x:c>
      <x:c r="J1143" s="12" t="str">
        <x:f>IF(AND(M1143="URL identity aligns",ISNUMBER(F1143),ISNUMBER(H1143),G1143&gt;0,I1143&gt;0,SUM(V1143:W1143)&gt;0),(F1143*V1143+((H1143-1)/4*10)*W1143)/SUM(V1143:W1143),"")</x:f>
      </x:c>
      <x:c r="K1143" s="12" t="str">
        <x:f>IF(ISNUMBER(J1143),(X1143*J1143+'Method'!$B$10*'Method'!$B$11)/(X1143+'Method'!$B$10),"")</x:f>
      </x:c>
      <x:c r="L1143" s="10" t="str">
        <x:f>IF(ISNUMBER(J1143),COUNTIFS($J$7:$J$1929,"&gt;"&amp;J1143)+1,"")</x:f>
      </x:c>
      <x:c r="M1143" s="9" t="str">
        <x:v>Review required</x:v>
      </x:c>
      <x:c r="N1143" s="9" t="str">
        <x:v>Concentration not explicit on both saved identities</x:v>
      </x:c>
      <x:c r="O1143" s="9" t="str">
        <x:v>https://www.parfumo.com/Perfumes/Guerlain/Cuir_Intense</x:v>
      </x:c>
      <x:c r="P1143" s="9" t="str">
        <x:v>https://www.fragrantica.com/perfume/Guerlain/Cuir-Intense-96469.html</x:v>
      </x:c>
      <x:c r="Q1143" s="9" t="str">
        <x:v>https://media.parfumo.com/perfumes/9d/9d804b-cuir-intense-guerlain_1200.jpg?width=720&amp;aspect_ratio=1:1</x:v>
      </x:c>
      <x:c r="R1143" s="9" t="str">
        <x:v>https://fimgs.net/mdimg/perfume-thumbs/375x500.96469.jpg</x:v>
      </x:c>
      <x:c r="S1143" s="9" t="str">
        <x:v>Cuir Intense</x:v>
      </x:c>
      <x:c r="T1143" s="11" t="str">
        <x:v>2019</x:v>
      </x:c>
      <x:c r="U1143" s="10" t="n">
        <x:v>1612</x:v>
      </x:c>
      <x:c r="V1143" s="14" t="n">
        <x:f>IF(AND(ISNUMBER(G1143),G1143&gt;0),LOG10(G1143)*'Method'!$B$8,"")</x:f>
        <x:v>3.030053768444208</x:v>
      </x:c>
      <x:c r="W1143" s="14" t="n">
        <x:f>IF(AND(ISNUMBER(I1143),I1143&gt;0),LOG10(I1143)*'Method'!$B$9,"")</x:f>
        <x:v>2.1549815591389203</x:v>
      </x:c>
      <x:c r="X1143" s="10" t="str">
        <x:f>IF(ISNUMBER(J1143),SUM(G1143,I1143),"")</x:f>
      </x:c>
      <x:c r="Y1143" s="10" t="str">
        <x:f>IF(ISNUMBER(K1143),COUNTIFS($K$7:$K$1929,"&gt;"&amp;K1143)+1,"")</x:f>
      </x:c>
      <x:c r="Z1143" s="9" t="str"/>
      <x:c r="AA1143" s="15" t="n">
        <x:v>46108</x:v>
      </x:c>
      <x:c r="AB1143" s="9" t="str">
        <x:v>Unknown</x:v>
      </x:c>
    </x:row>
    <x:row r="1144" ht="50" customHeight="1">
      <x:c r="A1144" s="10" t="n">
        <x:f>IF(ISNUMBER(F1144),RANK(F1144,$F$7:$F$1929,0),"")</x:f>
        <x:v>1061</x:v>
      </x:c>
      <x:c r="B1144" s="9" t="str">
        <x:v>Memo Paris</x:v>
      </x:c>
      <x:c r="C1144" s="9" t="str">
        <x:v>Russian Leather</x:v>
      </x:c>
      <x:c r="D1144" s="9" t="str">
        <x:v>Eau de Parfum</x:v>
      </x:c>
      <x:c r="E1144" s="11" t="n">
        <x:v>2016</x:v>
      </x:c>
      <x:c r="F1144" s="13" t="n">
        <x:v>7.7</x:v>
      </x:c>
      <x:c r="G1144" s="10" t="n">
        <x:v>333</x:v>
      </x:c>
      <x:c r="H1144" s="12" t="n">
        <x:v>3.91</x:v>
      </x:c>
      <x:c r="I1144" s="10" t="n">
        <x:v>1460</x:v>
      </x:c>
      <x:c r="J1144" s="12" t="str">
        <x:f>IF(AND(M1144="URL identity aligns",ISNUMBER(F1144),ISNUMBER(H1144),G1144&gt;0,I1144&gt;0,SUM(V1144:W1144)&gt;0),(F1144*V1144+((H1144-1)/4*10)*W1144)/SUM(V1144:W1144),"")</x:f>
      </x:c>
      <x:c r="K1144" s="12" t="str">
        <x:f>IF(ISNUMBER(J1144),(X1144*J1144+'Method'!$B$10*'Method'!$B$11)/(X1144+'Method'!$B$10),"")</x:f>
      </x:c>
      <x:c r="L1144" s="10" t="str">
        <x:f>IF(ISNUMBER(J1144),COUNTIFS($J$7:$J$1929,"&gt;"&amp;J1144)+1,"")</x:f>
      </x:c>
      <x:c r="M1144" s="9" t="str">
        <x:v>Review required</x:v>
      </x:c>
      <x:c r="N1144" s="9" t="str">
        <x:v>Concentration not explicit on both saved identities</x:v>
      </x:c>
      <x:c r="O1144" s="9" t="str">
        <x:v>https://www.parfumo.com/Perfumes/memo-paris/russian-leather-eau-de-parfum</x:v>
      </x:c>
      <x:c r="P1144" s="9" t="str">
        <x:v>https://www.fragrantica.com/perfume/Memo-Paris/Russian-Leather-40544.html</x:v>
      </x:c>
      <x:c r="Q1144" s="9" t="str">
        <x:v>https://media.parfumo.com/perfumes/de/de186d-russian-leather-eau-de-parfum-memo-paris_1200.jpg?width=720&amp;aspect_ratio=1:1</x:v>
      </x:c>
      <x:c r="R1144" s="9" t="str">
        <x:v>https://fimgs.net/mdimg/perfume-thumbs/375x500.40544.jpg</x:v>
      </x:c>
      <x:c r="S1144" s="9" t="str">
        <x:v>Russian Leather</x:v>
      </x:c>
      <x:c r="T1144" s="11" t="str">
        <x:v>2016</x:v>
      </x:c>
      <x:c r="U1144" s="10" t="n">
        <x:v>859</x:v>
      </x:c>
      <x:c r="V1144" s="14" t="n">
        <x:f>IF(AND(ISNUMBER(G1144),G1144&gt;0),LOG10(G1144)*'Method'!$B$8,"")</x:f>
        <x:v>3.0269330802075842</x:v>
      </x:c>
      <x:c r="W1144" s="14" t="n">
        <x:f>IF(AND(ISNUMBER(I1144),I1144&gt;0),LOG10(I1144)*'Method'!$B$9,"")</x:f>
        <x:v>2.531482284627552</x:v>
      </x:c>
      <x:c r="X1144" s="10" t="str">
        <x:f>IF(ISNUMBER(J1144),SUM(G1144,I1144),"")</x:f>
      </x:c>
      <x:c r="Y1144" s="10" t="str">
        <x:f>IF(ISNUMBER(K1144),COUNTIFS($K$7:$K$1929,"&gt;"&amp;K1144)+1,"")</x:f>
      </x:c>
      <x:c r="Z1144" s="9" t="str"/>
      <x:c r="AA1144" s="15" t="n">
        <x:v>46108</x:v>
      </x:c>
      <x:c r="AB1144" s="9" t="str">
        <x:v>Unknown</x:v>
      </x:c>
    </x:row>
    <x:row r="1145" ht="50" customHeight="1">
      <x:c r="A1145" s="10" t="n">
        <x:f>IF(ISNUMBER(F1145),RANK(F1145,$F$7:$F$1929,0),"")</x:f>
        <x:v>1061</x:v>
      </x:c>
      <x:c r="B1145" s="9" t="str">
        <x:v>Louis Vuitton</x:v>
      </x:c>
      <x:c r="C1145" s="9" t="str">
        <x:v>Au Hasard</x:v>
      </x:c>
      <x:c r="D1145" s="9" t="str">
        <x:v>Not recorded</x:v>
      </x:c>
      <x:c r="E1145" s="11" t="n">
        <x:v>2018</x:v>
      </x:c>
      <x:c r="F1145" s="13" t="n">
        <x:v>7.7</x:v>
      </x:c>
      <x:c r="G1145" s="10" t="n">
        <x:v>332</x:v>
      </x:c>
      <x:c r="H1145" s="12" t="n">
        <x:v>4.22</x:v>
      </x:c>
      <x:c r="I1145" s="10" t="n">
        <x:v>440</x:v>
      </x:c>
      <x:c r="J1145" s="12" t="str">
        <x:f>IF(AND(M1145="URL identity aligns",ISNUMBER(F1145),ISNUMBER(H1145),G1145&gt;0,I1145&gt;0,SUM(V1145:W1145)&gt;0),(F1145*V1145+((H1145-1)/4*10)*W1145)/SUM(V1145:W1145),"")</x:f>
      </x:c>
      <x:c r="K1145" s="12" t="str">
        <x:f>IF(ISNUMBER(J1145),(X1145*J1145+'Method'!$B$10*'Method'!$B$11)/(X1145+'Method'!$B$10),"")</x:f>
      </x:c>
      <x:c r="L1145" s="10" t="str">
        <x:f>IF(ISNUMBER(J1145),COUNTIFS($J$7:$J$1929,"&gt;"&amp;J1145)+1,"")</x:f>
      </x:c>
      <x:c r="M1145" s="9" t="str">
        <x:v>Review required</x:v>
      </x:c>
      <x:c r="N1145" s="9" t="str">
        <x:v>Concentration not explicit on both saved identities</x:v>
      </x:c>
      <x:c r="O1145" s="9" t="str">
        <x:v>https://www.parfumo.com/Perfumes/Louis_Vuitton/Au_Hasard</x:v>
      </x:c>
      <x:c r="P1145" s="9" t="str">
        <x:v>https://www.fragrantica.com/perfume/Louis-Vuitton/Au-Hasard-49756.html</x:v>
      </x:c>
      <x:c r="Q1145" s="9" t="str">
        <x:v>https://media.parfumo.com/perfumes/a8/a85121-au-hasard-louis-vuitton_1200.jpg?width=720&amp;aspect_ratio=1:1</x:v>
      </x:c>
      <x:c r="R1145" s="9" t="str">
        <x:v>https://fimgs.net/mdimg/perfume-thumbs/375x500.49756.jpg</x:v>
      </x:c>
      <x:c r="S1145" s="9" t="str">
        <x:v>Au Hasard</x:v>
      </x:c>
      <x:c r="T1145" s="11" t="str">
        <x:v>2018</x:v>
      </x:c>
      <x:c r="U1145" s="10" t="n">
        <x:v>203</x:v>
      </x:c>
      <x:c r="V1145" s="14" t="n">
        <x:f>IF(AND(ISNUMBER(G1145),G1145&gt;0),LOG10(G1145)*'Method'!$B$8,"")</x:f>
        <x:v>3.0253657004448478</x:v>
      </x:c>
      <x:c r="W1145" s="14" t="n">
        <x:f>IF(AND(ISNUMBER(I1145),I1145&gt;0),LOG10(I1145)*'Method'!$B$9,"")</x:f>
        <x:v>2.1147621411889523</x:v>
      </x:c>
      <x:c r="X1145" s="10" t="str">
        <x:f>IF(ISNUMBER(J1145),SUM(G1145,I1145),"")</x:f>
      </x:c>
      <x:c r="Y1145" s="10" t="str">
        <x:f>IF(ISNUMBER(K1145),COUNTIFS($K$7:$K$1929,"&gt;"&amp;K1145)+1,"")</x:f>
      </x:c>
      <x:c r="Z1145" s="9" t="str"/>
      <x:c r="AA1145" s="15" t="n">
        <x:v>46108</x:v>
      </x:c>
      <x:c r="AB1145" s="9" t="str">
        <x:v>Unknown</x:v>
      </x:c>
    </x:row>
    <x:row r="1146" ht="50" customHeight="1">
      <x:c r="A1146" s="10" t="n">
        <x:f>IF(ISNUMBER(F1146),RANK(F1146,$F$7:$F$1929,0),"")</x:f>
        <x:v>1061</x:v>
      </x:c>
      <x:c r="B1146" s="9" t="str">
        <x:v>Diptyque</x:v>
      </x:c>
      <x:c r="C1146" s="9" t="str">
        <x:v>Oud Palao</x:v>
      </x:c>
      <x:c r="D1146" s="9" t="str">
        <x:v>Eau de Parfum</x:v>
      </x:c>
      <x:c r="E1146" s="11" t="n">
        <x:v>2015</x:v>
      </x:c>
      <x:c r="F1146" s="13" t="n">
        <x:v>7.7</x:v>
      </x:c>
      <x:c r="G1146" s="10" t="n">
        <x:v>327</x:v>
      </x:c>
      <x:c r="H1146" s="12" t="n">
        <x:v>4.1</x:v>
      </x:c>
      <x:c r="I1146" s="10" t="n">
        <x:v>1458</x:v>
      </x:c>
      <x:c r="J1146" s="12" t="n">
        <x:f>IF(AND(M1146="URL identity aligns",ISNUMBER(F1146),ISNUMBER(H1146),G1146&gt;0,I1146&gt;0,SUM(V1146:W1146)&gt;0),(F1146*V1146+((H1146-1)/4*10)*W1146)/SUM(V1146:W1146),"")</x:f>
        <x:v>7.722808171128911</x:v>
      </x:c>
      <x:c r="K1146" s="12" t="n">
        <x:f>IF(ISNUMBER(J1146),(X1146*J1146+'Method'!$B$10*'Method'!$B$11)/(X1146+'Method'!$B$10),"")</x:f>
        <x:v>7.8202184684107126</x:v>
      </x:c>
      <x:c r="L1146" s="10" t="n">
        <x:f>IF(ISNUMBER(J1146),COUNTIFS($J$7:$J$1929,"&gt;"&amp;J1146)+1,"")</x:f>
        <x:v>111</x:v>
      </x:c>
      <x:c r="M1146" s="9" t="str">
        <x:v>URL identity aligns</x:v>
      </x:c>
      <x:c r="N1146" s="9" t="str">
        <x:v>Brand, name tokens and concentration agree in saved URLs</x:v>
      </x:c>
      <x:c r="O1146" s="9" t="str">
        <x:v>https://www.parfumo.com/Perfumes/Diptyque/Oud_Palao</x:v>
      </x:c>
      <x:c r="P1146" s="9" t="str">
        <x:v>https://www.fragrantica.com/perfume/Diptyque/Oud-Palao-Eau-de-Parfum-31738.html</x:v>
      </x:c>
      <x:c r="Q1146" s="9" t="str">
        <x:v>https://media.parfumo.com/perfumes/34/3448ea-oud-palao-diptyque_1200.jpg?width=720&amp;aspect_ratio=1:1</x:v>
      </x:c>
      <x:c r="R1146" s="9" t="str">
        <x:v>https://fimgs.net/mdimg/perfume-thumbs/375x500.31738.jpg</x:v>
      </x:c>
      <x:c r="S1146" s="9" t="str">
        <x:v>Oud Palao</x:v>
      </x:c>
      <x:c r="T1146" s="11" t="str">
        <x:v>2015</x:v>
      </x:c>
      <x:c r="U1146" s="10" t="n">
        <x:v>1728</x:v>
      </x:c>
      <x:c r="V1146" s="14" t="n">
        <x:f>IF(AND(ISNUMBER(G1146),G1146&gt;0),LOG10(G1146)*'Method'!$B$8,"")</x:f>
        <x:v>3.017457303192348</x:v>
      </x:c>
      <x:c r="W1146" s="14" t="n">
        <x:f>IF(AND(ISNUMBER(I1146),I1146&gt;0),LOG10(I1146)*'Method'!$B$9,"")</x:f>
        <x:v>2.5310060191855683</x:v>
      </x:c>
      <x:c r="X1146" s="10" t="n">
        <x:f>IF(ISNUMBER(J1146),SUM(G1146,I1146),"")</x:f>
        <x:v>1785</x:v>
      </x:c>
      <x:c r="Y1146" s="10" t="n">
        <x:f>IF(ISNUMBER(K1146),COUNTIFS($K$7:$K$1929,"&gt;"&amp;K1146)+1,"")</x:f>
        <x:v>114</x:v>
      </x:c>
      <x:c r="Z1146" s="9" t="str"/>
      <x:c r="AA1146" s="15" t="n">
        <x:v>46108</x:v>
      </x:c>
      <x:c r="AB1146" s="9" t="str">
        <x:v>Unknown</x:v>
      </x:c>
    </x:row>
    <x:row r="1147" ht="50" customHeight="1">
      <x:c r="A1147" s="10" t="n">
        <x:f>IF(ISNUMBER(F1147),RANK(F1147,$F$7:$F$1929,0),"")</x:f>
        <x:v>1061</x:v>
      </x:c>
      <x:c r="B1147" s="9" t="str">
        <x:v>Amouage</x:v>
      </x:c>
      <x:c r="C1147" s="9" t="str">
        <x:v>Opus XV - King Blue</x:v>
      </x:c>
      <x:c r="D1147" s="9" t="str">
        <x:v>Not recorded</x:v>
      </x:c>
      <x:c r="E1147" s="11" t="n">
        <x:v>2023</x:v>
      </x:c>
      <x:c r="F1147" s="13" t="n">
        <x:v>7.7</x:v>
      </x:c>
      <x:c r="G1147" s="10" t="n">
        <x:v>323</x:v>
      </x:c>
      <x:c r="H1147" s="12" t="n">
        <x:v>3.81</x:v>
      </x:c>
      <x:c r="I1147" s="10" t="n">
        <x:v>1015</x:v>
      </x:c>
      <x:c r="J1147" s="12" t="str">
        <x:f>IF(AND(M1147="URL identity aligns",ISNUMBER(F1147),ISNUMBER(H1147),G1147&gt;0,I1147&gt;0,SUM(V1147:W1147)&gt;0),(F1147*V1147+((H1147-1)/4*10)*W1147)/SUM(V1147:W1147),"")</x:f>
      </x:c>
      <x:c r="K1147" s="12" t="str">
        <x:f>IF(ISNUMBER(J1147),(X1147*J1147+'Method'!$B$10*'Method'!$B$11)/(X1147+'Method'!$B$10),"")</x:f>
      </x:c>
      <x:c r="L1147" s="10" t="str">
        <x:f>IF(ISNUMBER(J1147),COUNTIFS($J$7:$J$1929,"&gt;"&amp;J1147)+1,"")</x:f>
      </x:c>
      <x:c r="M1147" s="9" t="str">
        <x:v>Review required</x:v>
      </x:c>
      <x:c r="N1147" s="9" t="str">
        <x:v>Concentration not explicit on both saved identities</x:v>
      </x:c>
      <x:c r="O1147" s="9" t="str">
        <x:v>https://www.parfumo.com/Perfumes/Amouage/opus-xv-king-blue</x:v>
      </x:c>
      <x:c r="P1147" s="9" t="str">
        <x:v>https://www.fragrantica.com/perfume/Amouage/Opus-XV-King-Blue-83394.html</x:v>
      </x:c>
      <x:c r="Q1147" s="9" t="str">
        <x:v>https://media.parfumo.com/perfumes/81/818ec9-opus-xv-king-blue-amouage_1200.jpg?width=720&amp;aspect_ratio=1:1</x:v>
      </x:c>
      <x:c r="R1147" s="9" t="str">
        <x:v>https://fimgs.net/mdimg/perfume-thumbs/375x500.83394.jpg</x:v>
      </x:c>
      <x:c r="S1147" s="9" t="str">
        <x:v>Opus XV - King Blue</x:v>
      </x:c>
      <x:c r="T1147" s="11" t="str">
        <x:v>2023</x:v>
      </x:c>
      <x:c r="U1147" s="10" t="n">
        <x:v>1245</x:v>
      </x:c>
      <x:c r="V1147" s="14" t="n">
        <x:f>IF(AND(ISNUMBER(G1147),G1147&gt;0),LOG10(G1147)*'Method'!$B$8,"")</x:f>
        <x:v>3.01104302679732</x:v>
      </x:c>
      <x:c r="W1147" s="14" t="n">
        <x:f>IF(AND(ISNUMBER(I1147),I1147&gt;0),LOG10(I1147)*'Method'!$B$9,"")</x:f>
        <x:v>2.405172833799384</x:v>
      </x:c>
      <x:c r="X1147" s="10" t="str">
        <x:f>IF(ISNUMBER(J1147),SUM(G1147,I1147),"")</x:f>
      </x:c>
      <x:c r="Y1147" s="10" t="str">
        <x:f>IF(ISNUMBER(K1147),COUNTIFS($K$7:$K$1929,"&gt;"&amp;K1147)+1,"")</x:f>
      </x:c>
      <x:c r="Z1147" s="9" t="str"/>
      <x:c r="AA1147" s="15" t="n">
        <x:v>46108</x:v>
      </x:c>
      <x:c r="AB1147" s="9" t="str">
        <x:v>Unknown</x:v>
      </x:c>
    </x:row>
    <x:row r="1148" ht="50" customHeight="1">
      <x:c r="A1148" s="10" t="n">
        <x:f>IF(ISNUMBER(F1148),RANK(F1148,$F$7:$F$1929,0),"")</x:f>
        <x:v>1061</x:v>
      </x:c>
      <x:c r="B1148" s="9" t="str">
        <x:v>Xerjoff</x:v>
      </x:c>
      <x:c r="C1148" s="9" t="str">
        <x:v>Empiryan</x:v>
      </x:c>
      <x:c r="D1148" s="9" t="str">
        <x:v>Not recorded</x:v>
      </x:c>
      <x:c r="E1148" s="11" t="n">
        <x:v>2023</x:v>
      </x:c>
      <x:c r="F1148" s="13" t="n">
        <x:v>7.7</x:v>
      </x:c>
      <x:c r="G1148" s="10" t="n">
        <x:v>320</x:v>
      </x:c>
      <x:c r="H1148" s="12" t="n">
        <x:v>4.03</x:v>
      </x:c>
      <x:c r="I1148" s="10" t="n">
        <x:v>297</x:v>
      </x:c>
      <x:c r="J1148" s="12" t="str">
        <x:f>IF(AND(M1148="URL identity aligns",ISNUMBER(F1148),ISNUMBER(H1148),G1148&gt;0,I1148&gt;0,SUM(V1148:W1148)&gt;0),(F1148*V1148+((H1148-1)/4*10)*W1148)/SUM(V1148:W1148),"")</x:f>
      </x:c>
      <x:c r="K1148" s="12" t="str">
        <x:f>IF(ISNUMBER(J1148),(X1148*J1148+'Method'!$B$10*'Method'!$B$11)/(X1148+'Method'!$B$10),"")</x:f>
      </x:c>
      <x:c r="L1148" s="10" t="str">
        <x:f>IF(ISNUMBER(J1148),COUNTIFS($J$7:$J$1929,"&gt;"&amp;J1148)+1,"")</x:f>
      </x:c>
      <x:c r="M1148" s="9" t="str">
        <x:v>Review required</x:v>
      </x:c>
      <x:c r="N1148" s="9" t="str">
        <x:v>Concentration not explicit on both saved identities</x:v>
      </x:c>
      <x:c r="O1148" s="9" t="str">
        <x:v>https://www.parfumo.com/Perfumes/Xerjoff/empiryan</x:v>
      </x:c>
      <x:c r="P1148" s="9" t="str">
        <x:v>https://www.fragrantica.com/perfume/Xerjoff/Empiryan-80262.html</x:v>
      </x:c>
      <x:c r="Q1148" s="9" t="str">
        <x:v>https://media.parfumo.com/perfumes/f8/f8d1af-empiryan-xerjoff_1200.jpg?width=720&amp;aspect_ratio=1:1</x:v>
      </x:c>
      <x:c r="R1148" s="9" t="str">
        <x:v>https://fimgs.net/mdimg/perfume-thumbs/375x500.80262.jpg</x:v>
      </x:c>
      <x:c r="S1148" s="9" t="str">
        <x:v>Empiryan</x:v>
      </x:c>
      <x:c r="T1148" s="11" t="str">
        <x:v>2023</x:v>
      </x:c>
      <x:c r="U1148" s="10" t="n">
        <x:v>297</x:v>
      </x:c>
      <x:c r="V1148" s="14" t="n">
        <x:f>IF(AND(ISNUMBER(G1148),G1148&gt;0),LOG10(G1148)*'Method'!$B$8,"")</x:f>
        <x:v>3.0061799739838917</x:v>
      </x:c>
      <x:c r="W1148" s="14" t="n">
        <x:f>IF(AND(ISNUMBER(I1148),I1148&gt;0),LOG10(I1148)*'Method'!$B$9,"")</x:f>
        <x:v>1.9782051594537682</x:v>
      </x:c>
      <x:c r="X1148" s="10" t="str">
        <x:f>IF(ISNUMBER(J1148),SUM(G1148,I1148),"")</x:f>
      </x:c>
      <x:c r="Y1148" s="10" t="str">
        <x:f>IF(ISNUMBER(K1148),COUNTIFS($K$7:$K$1929,"&gt;"&amp;K1148)+1,"")</x:f>
      </x:c>
      <x:c r="Z1148" s="9" t="str"/>
      <x:c r="AA1148" s="15" t="n">
        <x:v>46108</x:v>
      </x:c>
      <x:c r="AB1148" s="9" t="str">
        <x:v>Unknown</x:v>
      </x:c>
    </x:row>
    <x:row r="1149" ht="50" customHeight="1">
      <x:c r="A1149" s="10" t="n">
        <x:f>IF(ISNUMBER(F1149),RANK(F1149,$F$7:$F$1929,0),"")</x:f>
        <x:v>1061</x:v>
      </x:c>
      <x:c r="B1149" s="9" t="str">
        <x:v>Tom Ford</x:v>
      </x:c>
      <x:c r="C1149" s="9" t="str">
        <x:v>Black Lacquer</x:v>
      </x:c>
      <x:c r="D1149" s="9" t="str">
        <x:v>Not recorded</x:v>
      </x:c>
      <x:c r="E1149" s="11" t="n">
        <x:v>2024</x:v>
      </x:c>
      <x:c r="F1149" s="13" t="n">
        <x:v>7.7</x:v>
      </x:c>
      <x:c r="G1149" s="10" t="n">
        <x:v>319</x:v>
      </x:c>
      <x:c r="H1149" s="12" t="n">
        <x:v>3.94</x:v>
      </x:c>
      <x:c r="I1149" s="10" t="n">
        <x:v>1117</x:v>
      </x:c>
      <x:c r="J1149" s="12" t="str">
        <x:f>IF(AND(M1149="URL identity aligns",ISNUMBER(F1149),ISNUMBER(H1149),G1149&gt;0,I1149&gt;0,SUM(V1149:W1149)&gt;0),(F1149*V1149+((H1149-1)/4*10)*W1149)/SUM(V1149:W1149),"")</x:f>
      </x:c>
      <x:c r="K1149" s="12" t="str">
        <x:f>IF(ISNUMBER(J1149),(X1149*J1149+'Method'!$B$10*'Method'!$B$11)/(X1149+'Method'!$B$10),"")</x:f>
      </x:c>
      <x:c r="L1149" s="10" t="str">
        <x:f>IF(ISNUMBER(J1149),COUNTIFS($J$7:$J$1929,"&gt;"&amp;J1149)+1,"")</x:f>
      </x:c>
      <x:c r="M1149" s="9" t="str">
        <x:v>Review required</x:v>
      </x:c>
      <x:c r="N1149" s="9" t="str">
        <x:v>Concentration not explicit on both saved identities</x:v>
      </x:c>
      <x:c r="O1149" s="9" t="str">
        <x:v>https://www.parfumo.com/Perfumes/Tom_Ford/black-lacquer</x:v>
      </x:c>
      <x:c r="P1149" s="9" t="str">
        <x:v>https://www.fragrantica.com/perfume/Tom-Ford/Black-Lacquer-95808.html</x:v>
      </x:c>
      <x:c r="Q1149" s="9" t="str">
        <x:v>https://media.parfumo.com/perfumes/7a/7a2ccb-black-lacquer-tom-ford_1200.jpg?width=480&amp;aspect_ratio=1:1</x:v>
      </x:c>
      <x:c r="R1149" s="9" t="str">
        <x:v>https://fimgs.net/mdimg/perfume-thumbs/375x500.95808.jpg</x:v>
      </x:c>
      <x:c r="S1149" s="9" t="str">
        <x:v>Black Lacquer</x:v>
      </x:c>
      <x:c r="T1149" s="11" t="str">
        <x:v>2024</x:v>
      </x:c>
      <x:c r="U1149" s="10" t="n">
        <x:v>32</x:v>
      </x:c>
      <x:c r="V1149" s="14" t="n">
        <x:f>IF(AND(ISNUMBER(G1149),G1149&gt;0),LOG10(G1149)*'Method'!$B$8,"")</x:f>
        <x:v>3.004548819668616</x:v>
      </x:c>
      <x:c r="W1149" s="14" t="n">
        <x:f>IF(AND(ISNUMBER(I1149),I1149&gt;0),LOG10(I1149)*'Method'!$B$9,"")</x:f>
        <x:v>2.438442538492488</x:v>
      </x:c>
      <x:c r="X1149" s="10" t="str">
        <x:f>IF(ISNUMBER(J1149),SUM(G1149,I1149),"")</x:f>
      </x:c>
      <x:c r="Y1149" s="10" t="str">
        <x:f>IF(ISNUMBER(K1149),COUNTIFS($K$7:$K$1929,"&gt;"&amp;K1149)+1,"")</x:f>
      </x:c>
      <x:c r="Z1149" s="9" t="str"/>
      <x:c r="AA1149" s="15" t="n">
        <x:v>46108</x:v>
      </x:c>
      <x:c r="AB1149" s="9" t="str">
        <x:v>Unknown</x:v>
      </x:c>
    </x:row>
    <x:row r="1150" ht="50" customHeight="1">
      <x:c r="A1150" s="10" t="n">
        <x:f>IF(ISNUMBER(F1150),RANK(F1150,$F$7:$F$1929,0),"")</x:f>
        <x:v>1061</x:v>
      </x:c>
      <x:c r="B1150" s="9" t="str">
        <x:v>Giorgio Armani</x:v>
      </x:c>
      <x:c r="C1150" s="9" t="str">
        <x:v>Armani Code</x:v>
      </x:c>
      <x:c r="D1150" s="9" t="str">
        <x:v>Eau de Toilette</x:v>
      </x:c>
      <x:c r="E1150" s="11" t="n">
        <x:v>2023</x:v>
      </x:c>
      <x:c r="F1150" s="13" t="n">
        <x:v>7.7</x:v>
      </x:c>
      <x:c r="G1150" s="10" t="n">
        <x:v>317</x:v>
      </x:c>
      <x:c r="H1150" s="12" t="n">
        <x:v>4.09</x:v>
      </x:c>
      <x:c r="I1150" s="10" t="n">
        <x:v>1469</x:v>
      </x:c>
      <x:c r="J1150" s="12" t="str">
        <x:f>IF(AND(M1150="URL identity aligns",ISNUMBER(F1150),ISNUMBER(H1150),G1150&gt;0,I1150&gt;0,SUM(V1150:W1150)&gt;0),(F1150*V1150+((H1150-1)/4*10)*W1150)/SUM(V1150:W1150),"")</x:f>
      </x:c>
      <x:c r="K1150" s="12" t="str">
        <x:f>IF(ISNUMBER(J1150),(X1150*J1150+'Method'!$B$10*'Method'!$B$11)/(X1150+'Method'!$B$10),"")</x:f>
      </x:c>
      <x:c r="L1150" s="10" t="str">
        <x:f>IF(ISNUMBER(J1150),COUNTIFS($J$7:$J$1929,"&gt;"&amp;J1150)+1,"")</x:f>
      </x:c>
      <x:c r="M1150" s="9" t="str">
        <x:v>Review required</x:v>
      </x:c>
      <x:c r="N1150" s="9" t="str">
        <x:v>Product, variant, gender or year terms differ between URLs</x:v>
      </x:c>
      <x:c r="O1150" s="9" t="str">
        <x:v>https://www.parfumo.com/Perfumes/Giorgio_Armani/armani-code-2023-eau-de-toilette</x:v>
      </x:c>
      <x:c r="P1150" s="9" t="str">
        <x:v>https://www.fragrantica.com/perfume/Giorgio-Armani/Armani-Code-Eau-de-Toilette-79263.html</x:v>
      </x:c>
      <x:c r="Q1150" s="9" t="str">
        <x:v>https://media.parfumo.com/perfumes/4d/4dcad4-armani-code-2023-eau-de-toilette-giorgio-armani_1200.jpg?width=480&amp;aspect_ratio=1:1</x:v>
      </x:c>
      <x:c r="R1150" s="9" t="str">
        <x:v>https://fimgs.net/mdimg/perfume-thumbs/375x500.79263.jpg</x:v>
      </x:c>
      <x:c r="S1150" s="9" t="str">
        <x:v>Armani Code</x:v>
      </x:c>
      <x:c r="T1150" s="11" t="str">
        <x:v>2023</x:v>
      </x:c>
      <x:c r="U1150" s="10" t="n">
        <x:v>1821</x:v>
      </x:c>
      <x:c r="V1150" s="14" t="n">
        <x:f>IF(AND(ISNUMBER(G1150),G1150&gt;0),LOG10(G1150)*'Method'!$B$8,"")</x:f>
        <x:v>3.0012711146612996</x:v>
      </x:c>
      <x:c r="W1150" s="14" t="n">
        <x:f>IF(AND(ISNUMBER(I1150),I1150&gt;0),LOG10(I1150)*'Method'!$B$9,"")</x:f>
        <x:v>2.533617436632208</x:v>
      </x:c>
      <x:c r="X1150" s="10" t="str">
        <x:f>IF(ISNUMBER(J1150),SUM(G1150,I1150),"")</x:f>
      </x:c>
      <x:c r="Y1150" s="10" t="str">
        <x:f>IF(ISNUMBER(K1150),COUNTIFS($K$7:$K$1929,"&gt;"&amp;K1150)+1,"")</x:f>
      </x:c>
      <x:c r="Z1150" s="9" t="str"/>
      <x:c r="AA1150" s="15" t="n">
        <x:v>46108</x:v>
      </x:c>
      <x:c r="AB1150" s="9" t="str">
        <x:v>Unknown</x:v>
      </x:c>
    </x:row>
    <x:row r="1151" ht="50" customHeight="1">
      <x:c r="A1151" s="10" t="n">
        <x:f>IF(ISNUMBER(F1151),RANK(F1151,$F$7:$F$1929,0),"")</x:f>
        <x:v>1061</x:v>
      </x:c>
      <x:c r="B1151" s="9" t="str">
        <x:v>Azzaro</x:v>
      </x:c>
      <x:c r="C1151" s="9" t="str">
        <x:v>Forever Wanted Elixir</x:v>
      </x:c>
      <x:c r="D1151" s="9" t="str">
        <x:v>Elixir</x:v>
      </x:c>
      <x:c r="E1151" s="11" t="n">
        <x:v>2025</x:v>
      </x:c>
      <x:c r="F1151" s="13" t="n">
        <x:v>7.7</x:v>
      </x:c>
      <x:c r="G1151" s="10" t="n">
        <x:v>317</x:v>
      </x:c>
      <x:c r="H1151" s="12" t="n">
        <x:v>4.19</x:v>
      </x:c>
      <x:c r="I1151" s="10" t="n">
        <x:v>1857</x:v>
      </x:c>
      <x:c r="J1151" s="12" t="str">
        <x:f>IF(AND(M1151="URL identity aligns",ISNUMBER(F1151),ISNUMBER(H1151),G1151&gt;0,I1151&gt;0,SUM(V1151:W1151)&gt;0),(F1151*V1151+((H1151-1)/4*10)*W1151)/SUM(V1151:W1151),"")</x:f>
      </x:c>
      <x:c r="K1151" s="12" t="str">
        <x:f>IF(ISNUMBER(J1151),(X1151*J1151+'Method'!$B$10*'Method'!$B$11)/(X1151+'Method'!$B$10),"")</x:f>
      </x:c>
      <x:c r="L1151" s="10" t="str">
        <x:f>IF(ISNUMBER(J1151),COUNTIFS($J$7:$J$1929,"&gt;"&amp;J1151)+1,"")</x:f>
      </x:c>
      <x:c r="M1151" s="9" t="str">
        <x:v>Review required</x:v>
      </x:c>
      <x:c r="N1151" s="9" t="str">
        <x:v>Concentration not explicit on both saved identities</x:v>
      </x:c>
      <x:c r="O1151" s="9" t="str">
        <x:v>https://www.parfumo.com/Perfumes/Azzaro/forever-wanted-elixir</x:v>
      </x:c>
      <x:c r="P1151" s="9" t="str">
        <x:v>https://www.fragrantica.com/perfume/Azzaro/Forever-Wanted-Elixir-102882.html</x:v>
      </x:c>
      <x:c r="Q1151" s="9" t="str">
        <x:v>https://media.parfumo.com/perfumes/59/59affa_forever-wanted-azzaro_1200.jpg?width=720&amp;aspect_ratio=1:1</x:v>
      </x:c>
      <x:c r="R1151" s="9" t="str">
        <x:v>https://fimgs.net/mdimg/perfume-thumbs/375x500.102882.jpg</x:v>
      </x:c>
      <x:c r="S1151" s="9" t="str">
        <x:v>Forever Wanted Elixir</x:v>
      </x:c>
      <x:c r="T1151" s="11" t="str">
        <x:v>2025</x:v>
      </x:c>
      <x:c r="U1151" s="10" t="n">
        <x:v>509</x:v>
      </x:c>
      <x:c r="V1151" s="14" t="n">
        <x:f>IF(AND(ISNUMBER(G1151),G1151&gt;0),LOG10(G1151)*'Method'!$B$8,"")</x:f>
        <x:v>3.0012711146612996</x:v>
      </x:c>
      <x:c r="W1151" s="14" t="n">
        <x:f>IF(AND(ISNUMBER(I1151),I1151&gt;0),LOG10(I1151)*'Method'!$B$9,"")</x:f>
        <x:v>2.615049522991824</x:v>
      </x:c>
      <x:c r="X1151" s="10" t="str">
        <x:f>IF(ISNUMBER(J1151),SUM(G1151,I1151),"")</x:f>
      </x:c>
      <x:c r="Y1151" s="10" t="str">
        <x:f>IF(ISNUMBER(K1151),COUNTIFS($K$7:$K$1929,"&gt;"&amp;K1151)+1,"")</x:f>
      </x:c>
      <x:c r="Z1151" s="9" t="str"/>
      <x:c r="AA1151" s="15" t="n">
        <x:v>46108</x:v>
      </x:c>
      <x:c r="AB1151" s="9" t="str">
        <x:v>Unknown</x:v>
      </x:c>
    </x:row>
    <x:row r="1152" ht="50" customHeight="1">
      <x:c r="A1152" s="10" t="n">
        <x:f>IF(ISNUMBER(F1152),RANK(F1152,$F$7:$F$1929,0),"")</x:f>
        <x:v>1061</x:v>
      </x:c>
      <x:c r="B1152" s="9" t="str">
        <x:v>Jean Paul Gaultier</x:v>
      </x:c>
      <x:c r="C1152" s="9" t="str">
        <x:v>Le Mâle Eau Fraîche Popeye Edition</x:v>
      </x:c>
      <x:c r="D1152" s="9" t="str">
        <x:v>Eau Fraîche</x:v>
      </x:c>
      <x:c r="E1152" s="11" t="n">
        <x:v>2016</x:v>
      </x:c>
      <x:c r="F1152" s="13" t="n">
        <x:v>7.7</x:v>
      </x:c>
      <x:c r="G1152" s="10" t="n">
        <x:v>310</x:v>
      </x:c>
      <x:c r="H1152" s="12" t="n">
        <x:v>4.26</x:v>
      </x:c>
      <x:c r="I1152" s="10" t="n">
        <x:v>807</x:v>
      </x:c>
      <x:c r="J1152" s="12" t="str">
        <x:f>IF(AND(M1152="URL identity aligns",ISNUMBER(F1152),ISNUMBER(H1152),G1152&gt;0,I1152&gt;0,SUM(V1152:W1152)&gt;0),(F1152*V1152+((H1152-1)/4*10)*W1152)/SUM(V1152:W1152),"")</x:f>
      </x:c>
      <x:c r="K1152" s="12" t="str">
        <x:f>IF(ISNUMBER(J1152),(X1152*J1152+'Method'!$B$10*'Method'!$B$11)/(X1152+'Method'!$B$10),"")</x:f>
      </x:c>
      <x:c r="L1152" s="10" t="str">
        <x:f>IF(ISNUMBER(J1152),COUNTIFS($J$7:$J$1929,"&gt;"&amp;J1152)+1,"")</x:f>
      </x:c>
      <x:c r="M1152" s="9" t="str">
        <x:v>Review required</x:v>
      </x:c>
      <x:c r="N1152" s="9" t="str">
        <x:v>Product, variant, gender or year terms differ between URLs</x:v>
      </x:c>
      <x:c r="O1152" s="9" t="str">
        <x:v>https://www.parfumo.com/Perfumes/Jean_Paul_Gaultier/Le_Male_Eau_Fraiche_Popeye_Edition</x:v>
      </x:c>
      <x:c r="P1152" s="9" t="str">
        <x:v>https://www.fragrantica.com/perfume/Jean-Paul-Gaultier/Le-Male-Popeye-Eau-Fraiche-36636.html</x:v>
      </x:c>
      <x:c r="Q1152" s="9" t="str">
        <x:v>https://media.parfumo.com/perfumes/8b/8b60d9-le-male-eau-fraiche-popeye-edition-jean-paul-gaultier_1200.jpg?width=720&amp;aspect_ratio=1:1</x:v>
      </x:c>
      <x:c r="R1152" s="9" t="str">
        <x:v>https://fimgs.net/mdimg/perfume-thumbs/375x500.36636.jpg</x:v>
      </x:c>
      <x:c r="S1152" s="9" t="str">
        <x:v>Le Mâle Eau Fraîche Popeye Edition</x:v>
      </x:c>
      <x:c r="T1152" s="11" t="str">
        <x:v>2016</x:v>
      </x:c>
      <x:c r="U1152" s="10" t="n">
        <x:v>673</x:v>
      </x:c>
      <x:c r="V1152" s="14" t="n">
        <x:f>IF(AND(ISNUMBER(G1152),G1152&gt;0),LOG10(G1152)*'Method'!$B$8,"")</x:f>
        <x:v>2.9896340326011237</x:v>
      </x:c>
      <x:c r="W1152" s="14" t="n">
        <x:f>IF(AND(ISNUMBER(I1152),I1152&gt;0),LOG10(I1152)*'Method'!$B$9,"")</x:f>
        <x:v>2.3254988277776563</x:v>
      </x:c>
      <x:c r="X1152" s="10" t="str">
        <x:f>IF(ISNUMBER(J1152),SUM(G1152,I1152),"")</x:f>
      </x:c>
      <x:c r="Y1152" s="10" t="str">
        <x:f>IF(ISNUMBER(K1152),COUNTIFS($K$7:$K$1929,"&gt;"&amp;K1152)+1,"")</x:f>
      </x:c>
      <x:c r="Z1152" s="9" t="str"/>
      <x:c r="AA1152" s="15" t="n">
        <x:v>46108</x:v>
      </x:c>
      <x:c r="AB1152" s="9" t="str">
        <x:v>Unknown</x:v>
      </x:c>
    </x:row>
    <x:row r="1153" ht="50" customHeight="1">
      <x:c r="A1153" s="10" t="n">
        <x:f>IF(ISNUMBER(F1153),RANK(F1153,$F$7:$F$1929,0),"")</x:f>
        <x:v>1061</x:v>
      </x:c>
      <x:c r="B1153" s="9" t="str">
        <x:v>Xerjoff</x:v>
      </x:c>
      <x:c r="C1153" s="9" t="str">
        <x:v>Shunkoin</x:v>
      </x:c>
      <x:c r="D1153" s="9" t="str">
        <x:v>Not recorded</x:v>
      </x:c>
      <x:c r="E1153" s="11" t="n">
        <x:v>2012</x:v>
      </x:c>
      <x:c r="F1153" s="13" t="n">
        <x:v>7.7</x:v>
      </x:c>
      <x:c r="G1153" s="10" t="n">
        <x:v>305</x:v>
      </x:c>
      <x:c r="H1153" s="12" t="n">
        <x:v>4.02</x:v>
      </x:c>
      <x:c r="I1153" s="10" t="n">
        <x:v>947</x:v>
      </x:c>
      <x:c r="J1153" s="12" t="str">
        <x:f>IF(AND(M1153="URL identity aligns",ISNUMBER(F1153),ISNUMBER(H1153),G1153&gt;0,I1153&gt;0,SUM(V1153:W1153)&gt;0),(F1153*V1153+((H1153-1)/4*10)*W1153)/SUM(V1153:W1153),"")</x:f>
      </x:c>
      <x:c r="K1153" s="12" t="str">
        <x:f>IF(ISNUMBER(J1153),(X1153*J1153+'Method'!$B$10*'Method'!$B$11)/(X1153+'Method'!$B$10),"")</x:f>
      </x:c>
      <x:c r="L1153" s="10" t="str">
        <x:f>IF(ISNUMBER(J1153),COUNTIFS($J$7:$J$1929,"&gt;"&amp;J1153)+1,"")</x:f>
      </x:c>
      <x:c r="M1153" s="9" t="str">
        <x:v>Review required</x:v>
      </x:c>
      <x:c r="N1153" s="9" t="str">
        <x:v>Concentration not explicit on both saved identities</x:v>
      </x:c>
      <x:c r="O1153" s="9" t="str">
        <x:v>https://www.parfumo.com/Perfumes/Xerjoff/shunkoin</x:v>
      </x:c>
      <x:c r="P1153" s="9" t="str">
        <x:v>https://www.fragrantica.com/perfume/Xerjoff/Shunkoin-16449.html</x:v>
      </x:c>
      <x:c r="Q1153" s="9" t="str">
        <x:v>https://media.parfumo.com/perfumes/d6/d63733-shunkoin-xerjoff_1200.jpg?width=720&amp;aspect_ratio=1:1</x:v>
      </x:c>
      <x:c r="R1153" s="9" t="str">
        <x:v>https://fimgs.net/mdimg/perfume-thumbs/375x500.16449.jpg</x:v>
      </x:c>
      <x:c r="S1153" s="9" t="str">
        <x:v>Shunkoin</x:v>
      </x:c>
      <x:c r="T1153" s="11" t="str">
        <x:v>2012</x:v>
      </x:c>
      <x:c r="U1153" s="10" t="n">
        <x:v>1649</x:v>
      </x:c>
      <x:c r="V1153" s="14" t="n">
        <x:f>IF(AND(ISNUMBER(G1153),G1153&gt;0),LOG10(G1153)*'Method'!$B$8,"")</x:f>
        <x:v>2.9811598072161476</x:v>
      </x:c>
      <x:c r="W1153" s="14" t="n">
        <x:f>IF(AND(ISNUMBER(I1153),I1153&gt;0),LOG10(I1153)*'Method'!$B$9,"")</x:f>
        <x:v>2.381079983202616</x:v>
      </x:c>
      <x:c r="X1153" s="10" t="str">
        <x:f>IF(ISNUMBER(J1153),SUM(G1153,I1153),"")</x:f>
      </x:c>
      <x:c r="Y1153" s="10" t="str">
        <x:f>IF(ISNUMBER(K1153),COUNTIFS($K$7:$K$1929,"&gt;"&amp;K1153)+1,"")</x:f>
      </x:c>
      <x:c r="Z1153" s="9" t="str"/>
      <x:c r="AA1153" s="15" t="n">
        <x:v>46108</x:v>
      </x:c>
      <x:c r="AB1153" s="9" t="str">
        <x:v>Unknown</x:v>
      </x:c>
    </x:row>
    <x:row r="1154" ht="50" customHeight="1">
      <x:c r="A1154" s="10" t="n">
        <x:f>IF(ISNUMBER(F1154),RANK(F1154,$F$7:$F$1929,0),"")</x:f>
        <x:v>1061</x:v>
      </x:c>
      <x:c r="B1154" s="9" t="str">
        <x:v>Mancera</x:v>
      </x:c>
      <x:c r="C1154" s="9" t="str">
        <x:v>Black Gold</x:v>
      </x:c>
      <x:c r="D1154" s="9" t="str">
        <x:v>Not recorded</x:v>
      </x:c>
      <x:c r="E1154" s="11" t="n">
        <x:v>2017</x:v>
      </x:c>
      <x:c r="F1154" s="13" t="n">
        <x:v>7.7</x:v>
      </x:c>
      <x:c r="G1154" s="10" t="n">
        <x:v>299</x:v>
      </x:c>
      <x:c r="H1154" s="12" t="n">
        <x:v>4.1</x:v>
      </x:c>
      <x:c r="I1154" s="10" t="n">
        <x:v>1708</x:v>
      </x:c>
      <x:c r="J1154" s="12" t="str">
        <x:f>IF(AND(M1154="URL identity aligns",ISNUMBER(F1154),ISNUMBER(H1154),G1154&gt;0,I1154&gt;0,SUM(V1154:W1154)&gt;0),(F1154*V1154+((H1154-1)/4*10)*W1154)/SUM(V1154:W1154),"")</x:f>
      </x:c>
      <x:c r="K1154" s="12" t="str">
        <x:f>IF(ISNUMBER(J1154),(X1154*J1154+'Method'!$B$10*'Method'!$B$11)/(X1154+'Method'!$B$10),"")</x:f>
      </x:c>
      <x:c r="L1154" s="10" t="str">
        <x:f>IF(ISNUMBER(J1154),COUNTIFS($J$7:$J$1929,"&gt;"&amp;J1154)+1,"")</x:f>
      </x:c>
      <x:c r="M1154" s="9" t="str">
        <x:v>Review required</x:v>
      </x:c>
      <x:c r="N1154" s="9" t="str">
        <x:v>Concentration not explicit on both saved identities</x:v>
      </x:c>
      <x:c r="O1154" s="9" t="str">
        <x:v>https://www.parfumo.com/Perfumes/Mancera/Black_Gold</x:v>
      </x:c>
      <x:c r="P1154" s="9" t="str">
        <x:v>https://www.fragrantica.com/perfume/Mancera/Black-Gold-43335.html</x:v>
      </x:c>
      <x:c r="Q1154" s="9" t="str">
        <x:v>https://media.parfumo.com/perfumes/09/09060a-black-gold-mancera_1200.jpg?width=720&amp;aspect_ratio=1:1</x:v>
      </x:c>
      <x:c r="R1154" s="9" t="str">
        <x:v>https://fimgs.net/mdimg/perfume-thumbs/375x500.43335.jpg</x:v>
      </x:c>
      <x:c r="S1154" s="9" t="str">
        <x:v>Black Gold</x:v>
      </x:c>
      <x:c r="T1154" s="11" t="str">
        <x:v>2017</x:v>
      </x:c>
      <x:c r="U1154" s="10" t="n">
        <x:v>1084</x:v>
      </x:c>
      <x:c r="V1154" s="14" t="n">
        <x:f>IF(AND(ISNUMBER(G1154),G1154&gt;0),LOG10(G1154)*'Method'!$B$8,"")</x:f>
        <x:v>2.9708054259893157</x:v>
      </x:c>
      <x:c r="W1154" s="14" t="n">
        <x:f>IF(AND(ISNUMBER(I1154),I1154&gt;0),LOG10(I1154)*'Method'!$B$9,"")</x:f>
        <x:v>2.5859902930823924</x:v>
      </x:c>
      <x:c r="X1154" s="10" t="str">
        <x:f>IF(ISNUMBER(J1154),SUM(G1154,I1154),"")</x:f>
      </x:c>
      <x:c r="Y1154" s="10" t="str">
        <x:f>IF(ISNUMBER(K1154),COUNTIFS($K$7:$K$1929,"&gt;"&amp;K1154)+1,"")</x:f>
      </x:c>
      <x:c r="Z1154" s="9" t="str"/>
      <x:c r="AA1154" s="15" t="n">
        <x:v>46108</x:v>
      </x:c>
      <x:c r="AB1154" s="9" t="str">
        <x:v>Unknown</x:v>
      </x:c>
    </x:row>
    <x:row r="1155" ht="50" customHeight="1">
      <x:c r="A1155" s="10" t="n">
        <x:f>IF(ISNUMBER(F1155),RANK(F1155,$F$7:$F$1929,0),"")</x:f>
        <x:v>1061</x:v>
      </x:c>
      <x:c r="B1155" s="9" t="str">
        <x:v>Givenchy</x:v>
      </x:c>
      <x:c r="C1155" s="9" t="str">
        <x:v>Gentleman Society Givenchy  Eau de Parfum Extrême</x:v>
      </x:c>
      <x:c r="D1155" s="9" t="str">
        <x:v>Eau de Parfum Extrême</x:v>
      </x:c>
      <x:c r="E1155" s="11" t="n">
        <x:v>2024</x:v>
      </x:c>
      <x:c r="F1155" s="13" t="n">
        <x:v>7.7</x:v>
      </x:c>
      <x:c r="G1155" s="10" t="n">
        <x:v>293</x:v>
      </x:c>
      <x:c r="H1155" s="12" t="n">
        <x:v>4.2</x:v>
      </x:c>
      <x:c r="I1155" s="10" t="n">
        <x:v>1821</x:v>
      </x:c>
      <x:c r="J1155" s="12" t="n">
        <x:f>IF(AND(M1155="URL identity aligns",ISNUMBER(F1155),ISNUMBER(H1155),G1155&gt;0,I1155&gt;0,SUM(V1155:W1155)&gt;0),(F1155*V1155+((H1155-1)/4*10)*W1155)/SUM(V1155:W1155),"")</x:f>
        <x:v>7.840518257787684</x:v>
      </x:c>
      <x:c r="K1155" s="12" t="n">
        <x:f>IF(ISNUMBER(J1155),(X1155*J1155+'Method'!$B$10*'Method'!$B$11)/(X1155+'Method'!$B$10),"")</x:f>
        <x:v>7.871737274349623</x:v>
      </x:c>
      <x:c r="L1155" s="10" t="n">
        <x:f>IF(ISNUMBER(J1155),COUNTIFS($J$7:$J$1929,"&gt;"&amp;J1155)+1,"")</x:f>
        <x:v>97</x:v>
      </x:c>
      <x:c r="M1155" s="9" t="str">
        <x:v>URL identity aligns</x:v>
      </x:c>
      <x:c r="N1155" s="9" t="str">
        <x:v>Brand, name tokens and concentration agree in saved URLs</x:v>
      </x:c>
      <x:c r="O1155" s="9" t="str">
        <x:v>https://www.parfumo.com/Perfumes/Givenchy/gentleman-society-eau-de-parfum-extreme</x:v>
      </x:c>
      <x:c r="P1155" s="9" t="str">
        <x:v>https://www.fragrantica.com/perfume/Givenchy/Gentleman-Society-Eau-de-Parfum-Extreme-89933.html</x:v>
      </x:c>
      <x:c r="Q1155" s="9" t="str">
        <x:v>https://media.parfumo.com/perfumes/c1/c13de7-gentleman-society-eau-de-parfum-extreme-givenchy_1200.jpg?width=720&amp;aspect_ratio=1:1</x:v>
      </x:c>
      <x:c r="R1155" s="9" t="str">
        <x:v>https://fimgs.net/mdimg/perfume-thumbs/375x500.89933.jpg</x:v>
      </x:c>
      <x:c r="S1155" s="9" t="str">
        <x:v>Gentleman Society Givenchy  Eau de Parfum Extrême</x:v>
      </x:c>
      <x:c r="T1155" s="11" t="str">
        <x:v>2024</x:v>
      </x:c>
      <x:c r="U1155" s="10" t="n">
        <x:v>1183</x:v>
      </x:c>
      <x:c r="V1155" s="14" t="n">
        <x:f>IF(AND(ISNUMBER(G1155),G1155&gt;0),LOG10(G1155)*'Method'!$B$8,"")</x:f>
        <x:v>2.960241144424932</x:v>
      </x:c>
      <x:c r="W1155" s="14" t="n">
        <x:f>IF(AND(ISNUMBER(I1155),I1155&gt;0),LOG10(I1155)*'Method'!$B$9,"")</x:f>
        <x:v>2.6082479566359362</x:v>
      </x:c>
      <x:c r="X1155" s="10" t="n">
        <x:f>IF(ISNUMBER(J1155),SUM(G1155,I1155),"")</x:f>
        <x:v>2114</x:v>
      </x:c>
      <x:c r="Y1155" s="10" t="n">
        <x:f>IF(ISNUMBER(K1155),COUNTIFS($K$7:$K$1929,"&gt;"&amp;K1155)+1,"")</x:f>
        <x:v>96</x:v>
      </x:c>
      <x:c r="Z1155" s="9" t="str"/>
      <x:c r="AA1155" s="15" t="n">
        <x:v>46108</x:v>
      </x:c>
      <x:c r="AB1155" s="9" t="str">
        <x:v>Unknown</x:v>
      </x:c>
    </x:row>
    <x:row r="1156" ht="50" customHeight="1">
      <x:c r="A1156" s="10" t="n">
        <x:f>IF(ISNUMBER(F1156),RANK(F1156,$F$7:$F$1929,0),"")</x:f>
        <x:v>1061</x:v>
      </x:c>
      <x:c r="B1156" s="9" t="str">
        <x:v>Afnan</x:v>
      </x:c>
      <x:c r="C1156" s="9" t="str">
        <x:v>Supremacy (Silver) Afnan Perfumes</x:v>
      </x:c>
      <x:c r="D1156" s="9" t="str">
        <x:v>Parfum</x:v>
      </x:c>
      <x:c r="E1156" s="11" t="n">
        <x:v>2013</x:v>
      </x:c>
      <x:c r="F1156" s="13" t="n">
        <x:v>7.7</x:v>
      </x:c>
      <x:c r="G1156" s="10" t="n">
        <x:v>289</x:v>
      </x:c>
      <x:c r="H1156" s="12" t="n">
        <x:v>4.06</x:v>
      </x:c>
      <x:c r="I1156" s="10" t="n">
        <x:v>2210</x:v>
      </x:c>
      <x:c r="J1156" s="12" t="str">
        <x:f>IF(AND(M1156="URL identity aligns",ISNUMBER(F1156),ISNUMBER(H1156),G1156&gt;0,I1156&gt;0,SUM(V1156:W1156)&gt;0),(F1156*V1156+((H1156-1)/4*10)*W1156)/SUM(V1156:W1156),"")</x:f>
      </x:c>
      <x:c r="K1156" s="12" t="str">
        <x:f>IF(ISNUMBER(J1156),(X1156*J1156+'Method'!$B$10*'Method'!$B$11)/(X1156+'Method'!$B$10),"")</x:f>
      </x:c>
      <x:c r="L1156" s="10" t="str">
        <x:f>IF(ISNUMBER(J1156),COUNTIFS($J$7:$J$1929,"&gt;"&amp;J1156)+1,"")</x:f>
      </x:c>
      <x:c r="M1156" s="9" t="str">
        <x:v>Review required</x:v>
      </x:c>
      <x:c r="N1156" s="9" t="str">
        <x:v>Brand differs between product URLs; Export brand differs from Parfumo URL; Concentration not explicit on both saved identities</x:v>
      </x:c>
      <x:c r="O1156" s="9" t="str">
        <x:v>https://www.parfumo.com/Perfumes/Afnan_Perfumes/Supremacy_Silver</x:v>
      </x:c>
      <x:c r="P1156" s="9" t="str">
        <x:v>https://www.fragrantica.com/perfume/Afnan/Supremacy-Silver-27352.html</x:v>
      </x:c>
      <x:c r="Q1156" s="9" t="str">
        <x:v>https://media.parfumo.com/perfumes/a3/a34ae4-supremacy-silver-afnan-perfumes_1200.jpg?width=720&amp;aspect_ratio=1:1</x:v>
      </x:c>
      <x:c r="R1156" s="9" t="str">
        <x:v>https://fimgs.net/mdimg/perfume-thumbs/375x500.27352.jpg</x:v>
      </x:c>
      <x:c r="S1156" s="9" t="str">
        <x:v>Supremacy (Silver) Afnan Perfumes</x:v>
      </x:c>
      <x:c r="T1156" s="11" t="str">
        <x:v>2013</x:v>
      </x:c>
      <x:c r="U1156" s="10" t="n">
        <x:v>1577</x:v>
      </x:c>
      <x:c r="V1156" s="14" t="n">
        <x:f>IF(AND(ISNUMBER(G1156),G1156&gt;0),LOG10(G1156)*'Method'!$B$8,"")</x:f>
        <x:v>2.9530774113078597</x:v>
      </x:c>
      <x:c r="W1156" s="14" t="n">
        <x:f>IF(AND(ISNUMBER(I1156),I1156&gt;0),LOG10(I1156)*'Method'!$B$9,"")</x:f>
        <x:v>2.6755138189480885</x:v>
      </x:c>
      <x:c r="X1156" s="10" t="str">
        <x:f>IF(ISNUMBER(J1156),SUM(G1156,I1156),"")</x:f>
      </x:c>
      <x:c r="Y1156" s="10" t="str">
        <x:f>IF(ISNUMBER(K1156),COUNTIFS($K$7:$K$1929,"&gt;"&amp;K1156)+1,"")</x:f>
      </x:c>
      <x:c r="Z1156" s="9" t="str"/>
      <x:c r="AA1156" s="15" t="n">
        <x:v>46108</x:v>
      </x:c>
      <x:c r="AB1156" s="9" t="str">
        <x:v>Unknown</x:v>
      </x:c>
    </x:row>
    <x:row r="1157" ht="50" customHeight="1">
      <x:c r="A1157" s="10" t="n">
        <x:f>IF(ISNUMBER(F1157),RANK(F1157,$F$7:$F$1929,0),"")</x:f>
        <x:v>1061</x:v>
      </x:c>
      <x:c r="B1157" s="9" t="str">
        <x:v>Lattafa</x:v>
      </x:c>
      <x:c r="C1157" s="9" t="str">
        <x:v>Atlas اطلس</x:v>
      </x:c>
      <x:c r="D1157" s="9" t="str">
        <x:v>Parfum</x:v>
      </x:c>
      <x:c r="E1157" s="11" t="n">
        <x:v>2023</x:v>
      </x:c>
      <x:c r="F1157" s="13" t="n">
        <x:v>7.7</x:v>
      </x:c>
      <x:c r="G1157" s="10" t="n">
        <x:v>282</x:v>
      </x:c>
      <x:c r="H1157" s="12" t="n">
        <x:v>4.2</x:v>
      </x:c>
      <x:c r="I1157" s="10" t="n">
        <x:v>2050</x:v>
      </x:c>
      <x:c r="J1157" s="12" t="str">
        <x:f>IF(AND(M1157="URL identity aligns",ISNUMBER(F1157),ISNUMBER(H1157),G1157&gt;0,I1157&gt;0,SUM(V1157:W1157)&gt;0),(F1157*V1157+((H1157-1)/4*10)*W1157)/SUM(V1157:W1157),"")</x:f>
      </x:c>
      <x:c r="K1157" s="12" t="str">
        <x:f>IF(ISNUMBER(J1157),(X1157*J1157+'Method'!$B$10*'Method'!$B$11)/(X1157+'Method'!$B$10),"")</x:f>
      </x:c>
      <x:c r="L1157" s="10" t="str">
        <x:f>IF(ISNUMBER(J1157),COUNTIFS($J$7:$J$1929,"&gt;"&amp;J1157)+1,"")</x:f>
      </x:c>
      <x:c r="M1157" s="9" t="str">
        <x:v>Review required</x:v>
      </x:c>
      <x:c r="N1157" s="9" t="str">
        <x:v>Brand differs between product URLs; Concentration not explicit on both saved identities</x:v>
      </x:c>
      <x:c r="O1157" s="9" t="str">
        <x:v>https://www.parfumo.com/Perfumes/Lattafa/atlas</x:v>
      </x:c>
      <x:c r="P1157" s="9" t="str">
        <x:v>https://www.fragrantica.com/perfume/Lattafa-Perfumes/Atlas-89765.html</x:v>
      </x:c>
      <x:c r="Q1157" s="9" t="str">
        <x:v>https://media.parfumo.com/perfumes/d7/d7c2cf-atlas-lattafa_1200.jpg?width=720&amp;aspect_ratio=1:1</x:v>
      </x:c>
      <x:c r="R1157" s="9" t="str">
        <x:v>https://fimgs.net/mdimg/perfume-thumbs/375x500.89765.jpg</x:v>
      </x:c>
      <x:c r="S1157" s="9" t="str">
        <x:v>Atlas اطلس</x:v>
      </x:c>
      <x:c r="T1157" s="11" t="str">
        <x:v>2023</x:v>
      </x:c>
      <x:c r="U1157" s="10" t="n">
        <x:v>79</x:v>
      </x:c>
      <x:c r="V1157" s="14" t="n">
        <x:f>IF(AND(ISNUMBER(G1157),G1157&gt;0),LOG10(G1157)*'Method'!$B$8,"")</x:f>
        <x:v>2.940298929983232</x:v>
      </x:c>
      <x:c r="W1157" s="14" t="n">
        <x:f>IF(AND(ISNUMBER(I1157),I1157&gt;0),LOG10(I1157)*'Method'!$B$9,"")</x:f>
        <x:v>2.6494030888446005</x:v>
      </x:c>
      <x:c r="X1157" s="10" t="str">
        <x:f>IF(ISNUMBER(J1157),SUM(G1157,I1157),"")</x:f>
      </x:c>
      <x:c r="Y1157" s="10" t="str">
        <x:f>IF(ISNUMBER(K1157),COUNTIFS($K$7:$K$1929,"&gt;"&amp;K1157)+1,"")</x:f>
      </x:c>
      <x:c r="Z1157" s="9" t="str"/>
      <x:c r="AA1157" s="15" t="n">
        <x:v>46108</x:v>
      </x:c>
      <x:c r="AB1157" s="9" t="str">
        <x:v>Unknown</x:v>
      </x:c>
    </x:row>
    <x:row r="1158" ht="50" customHeight="1">
      <x:c r="A1158" s="10" t="n">
        <x:f>IF(ISNUMBER(F1158),RANK(F1158,$F$7:$F$1929,0),"")</x:f>
        <x:v>1061</x:v>
      </x:c>
      <x:c r="B1158" s="9" t="str">
        <x:v>Tom Ford</x:v>
      </x:c>
      <x:c r="C1158" s="9" t="str">
        <x:v>Café Rose</x:v>
      </x:c>
      <x:c r="D1158" s="9" t="str">
        <x:v>Not recorded</x:v>
      </x:c>
      <x:c r="E1158" s="11" t="n">
        <x:v>2012</x:v>
      </x:c>
      <x:c r="F1158" s="13" t="n">
        <x:v>7.7</x:v>
      </x:c>
      <x:c r="G1158" s="10" t="n">
        <x:v>281</x:v>
      </x:c>
      <x:c r="H1158" s="12" t="n">
        <x:v>4.04</x:v>
      </x:c>
      <x:c r="I1158" s="10" t="n">
        <x:v>2650</x:v>
      </x:c>
      <x:c r="J1158" s="12" t="str">
        <x:f>IF(AND(M1158="URL identity aligns",ISNUMBER(F1158),ISNUMBER(H1158),G1158&gt;0,I1158&gt;0,SUM(V1158:W1158)&gt;0),(F1158*V1158+((H1158-1)/4*10)*W1158)/SUM(V1158:W1158),"")</x:f>
      </x:c>
      <x:c r="K1158" s="12" t="str">
        <x:f>IF(ISNUMBER(J1158),(X1158*J1158+'Method'!$B$10*'Method'!$B$11)/(X1158+'Method'!$B$10),"")</x:f>
      </x:c>
      <x:c r="L1158" s="10" t="str">
        <x:f>IF(ISNUMBER(J1158),COUNTIFS($J$7:$J$1929,"&gt;"&amp;J1158)+1,"")</x:f>
      </x:c>
      <x:c r="M1158" s="9" t="str">
        <x:v>Review required</x:v>
      </x:c>
      <x:c r="N1158" s="9" t="str">
        <x:v>Product, variant, gender or year terms differ between URLs; Concentration not explicit on both saved identities</x:v>
      </x:c>
      <x:c r="O1158" s="9" t="str">
        <x:v>https://www.parfumo.com/Perfumes/Tom_Ford/Coffee_Rose</x:v>
      </x:c>
      <x:c r="P1158" s="9" t="str">
        <x:v>https://www.fragrantica.com/perfume/Tom-Ford/Cafe-Rose-15913.html</x:v>
      </x:c>
      <x:c r="Q1158" s="9" t="str">
        <x:v>https://media.parfumo.com/perfumes/8a/8abafb-cafe-rose-2012-tom-ford_1200.jpg?width=720&amp;aspect_ratio=1:1</x:v>
      </x:c>
      <x:c r="R1158" s="9" t="str">
        <x:v>https://fimgs.net/mdimg/perfume-thumbs/375x500.15913.jpg</x:v>
      </x:c>
      <x:c r="S1158" s="9" t="str">
        <x:v>Café Rose</x:v>
      </x:c>
      <x:c r="T1158" s="11" t="str">
        <x:v>2012</x:v>
      </x:c>
      <x:c r="U1158" s="10" t="n">
        <x:v>940</x:v>
      </x:c>
      <x:c r="V1158" s="14" t="n">
        <x:f>IF(AND(ISNUMBER(G1158),G1158&gt;0),LOG10(G1158)*'Method'!$B$8,"")</x:f>
        <x:v>2.9384475838860955</x:v>
      </x:c>
      <x:c r="W1158" s="14" t="n">
        <x:f>IF(AND(ISNUMBER(I1158),I1158&gt;0),LOG10(I1158)*'Method'!$B$9,"")</x:f>
        <x:v>2.7385966991494484</x:v>
      </x:c>
      <x:c r="X1158" s="10" t="str">
        <x:f>IF(ISNUMBER(J1158),SUM(G1158,I1158),"")</x:f>
      </x:c>
      <x:c r="Y1158" s="10" t="str">
        <x:f>IF(ISNUMBER(K1158),COUNTIFS($K$7:$K$1929,"&gt;"&amp;K1158)+1,"")</x:f>
      </x:c>
      <x:c r="Z1158" s="9" t="str"/>
      <x:c r="AA1158" s="15" t="n">
        <x:v>46108</x:v>
      </x:c>
      <x:c r="AB1158" s="9" t="str">
        <x:v>Unknown</x:v>
      </x:c>
    </x:row>
    <x:row r="1159" ht="50" customHeight="1">
      <x:c r="A1159" s="10" t="n">
        <x:f>IF(ISNUMBER(F1159),RANK(F1159,$F$7:$F$1929,0),"")</x:f>
        <x:v>1061</x:v>
      </x:c>
      <x:c r="B1159" s="9" t="str">
        <x:v>Diptyque</x:v>
      </x:c>
      <x:c r="C1159" s="9" t="str">
        <x:v>L'Ombre dans L'Eau</x:v>
      </x:c>
      <x:c r="D1159" s="9" t="str">
        <x:v>Eau de Parfum</x:v>
      </x:c>
      <x:c r="E1159" s="11" t="n">
        <x:v>2012</x:v>
      </x:c>
      <x:c r="F1159" s="13" t="n">
        <x:v>7.7</x:v>
      </x:c>
      <x:c r="G1159" s="10" t="n">
        <x:v>280</x:v>
      </x:c>
      <x:c r="H1159" s="12" t="n">
        <x:v>4.06</x:v>
      </x:c>
      <x:c r="I1159" s="10" t="n">
        <x:v>1903</x:v>
      </x:c>
      <x:c r="J1159" s="12" t="n">
        <x:f>IF(AND(M1159="URL identity aligns",ISNUMBER(F1159),ISNUMBER(H1159),G1159&gt;0,I1159&gt;0,SUM(V1159:W1159)&gt;0),(F1159*V1159+((H1159-1)/4*10)*W1159)/SUM(V1159:W1159),"")</x:f>
        <x:v>7.676407512083143</x:v>
      </x:c>
      <x:c r="K1159" s="12" t="n">
        <x:f>IF(ISNUMBER(J1159),(X1159*J1159+'Method'!$B$10*'Method'!$B$11)/(X1159+'Method'!$B$10),"")</x:f>
        <x:v>7.7874707627724</x:v>
      </x:c>
      <x:c r="L1159" s="10" t="n">
        <x:f>IF(ISNUMBER(J1159),COUNTIFS($J$7:$J$1929,"&gt;"&amp;J1159)+1,"")</x:f>
        <x:v>116</x:v>
      </x:c>
      <x:c r="M1159" s="9" t="str">
        <x:v>URL identity aligns</x:v>
      </x:c>
      <x:c r="N1159" s="9" t="str">
        <x:v>Brand, name tokens and concentration agree in saved URLs</x:v>
      </x:c>
      <x:c r="O1159" s="9" t="str">
        <x:v>https://www.parfumo.com/Perfumes/Diptyque/L_Ombre_dans_L_Eau_Eau_de_Parfum</x:v>
      </x:c>
      <x:c r="P1159" s="9" t="str">
        <x:v>https://www.fragrantica.com/perfume/Diptyque/L-Ombre-Dans-L-Eau-Eau-de-Parfum-49099.html</x:v>
      </x:c>
      <x:c r="Q1159" s="9" t="str">
        <x:v>https://media.parfumo.com/perfumes/3e/3ea42b-l-ombre-dans-l-eau-eau-de-parfum-diptyque_1200.jpg?width=480&amp;aspect_ratio=1:1</x:v>
      </x:c>
      <x:c r="R1159" s="9" t="str">
        <x:v>https://fimgs.net/mdimg/perfume-thumbs/375x500.49099.jpg</x:v>
      </x:c>
      <x:c r="S1159" s="9" t="str">
        <x:v>L'Ombre dans L'Eau</x:v>
      </x:c>
      <x:c r="T1159" s="11" t="str">
        <x:v>2012</x:v>
      </x:c>
      <x:c r="U1159" s="10" t="n">
        <x:v>1806</x:v>
      </x:c>
      <x:c r="V1159" s="14" t="n">
        <x:f>IF(AND(ISNUMBER(G1159),G1159&gt;0),LOG10(G1159)*'Method'!$B$8,"")</x:f>
        <x:v>2.936589637610664</x:v>
      </x:c>
      <x:c r="W1159" s="14" t="n">
        <x:f>IF(AND(ISNUMBER(I1159),I1159&gt;0),LOG10(I1159)*'Method'!$B$9,"")</x:f>
        <x:v>2.623551030629616</x:v>
      </x:c>
      <x:c r="X1159" s="10" t="n">
        <x:f>IF(ISNUMBER(J1159),SUM(G1159,I1159),"")</x:f>
        <x:v>2183</x:v>
      </x:c>
      <x:c r="Y1159" s="10" t="n">
        <x:f>IF(ISNUMBER(K1159),COUNTIFS($K$7:$K$1929,"&gt;"&amp;K1159)+1,"")</x:f>
        <x:v>124</x:v>
      </x:c>
      <x:c r="Z1159" s="9" t="str"/>
      <x:c r="AA1159" s="15" t="n">
        <x:v>46108</x:v>
      </x:c>
      <x:c r="AB1159" s="9" t="str">
        <x:v>Unknown</x:v>
      </x:c>
    </x:row>
    <x:row r="1160" ht="50" customHeight="1">
      <x:c r="A1160" s="10" t="n">
        <x:f>IF(ISNUMBER(F1160),RANK(F1160,$F$7:$F$1929,0),"")</x:f>
        <x:v>1061</x:v>
      </x:c>
      <x:c r="B1160" s="9" t="str">
        <x:v>Matiere Premiere</x:v>
      </x:c>
      <x:c r="C1160" s="9" t="str">
        <x:v>Néroli Oranger</x:v>
      </x:c>
      <x:c r="D1160" s="9" t="str">
        <x:v>Not recorded</x:v>
      </x:c>
      <x:c r="E1160" s="11" t="n">
        <x:v>2019</x:v>
      </x:c>
      <x:c r="F1160" s="13" t="n">
        <x:v>7.7</x:v>
      </x:c>
      <x:c r="G1160" s="10" t="n">
        <x:v>280</x:v>
      </x:c>
      <x:c r="H1160" s="12" t="n">
        <x:v>4.22</x:v>
      </x:c>
      <x:c r="I1160" s="10" t="n">
        <x:v>1150</x:v>
      </x:c>
      <x:c r="J1160" s="12" t="str">
        <x:f>IF(AND(M1160="URL identity aligns",ISNUMBER(F1160),ISNUMBER(H1160),G1160&gt;0,I1160&gt;0,SUM(V1160:W1160)&gt;0),(F1160*V1160+((H1160-1)/4*10)*W1160)/SUM(V1160:W1160),"")</x:f>
      </x:c>
      <x:c r="K1160" s="12" t="str">
        <x:f>IF(ISNUMBER(J1160),(X1160*J1160+'Method'!$B$10*'Method'!$B$11)/(X1160+'Method'!$B$10),"")</x:f>
      </x:c>
      <x:c r="L1160" s="10" t="str">
        <x:f>IF(ISNUMBER(J1160),COUNTIFS($J$7:$J$1929,"&gt;"&amp;J1160)+1,"")</x:f>
      </x:c>
      <x:c r="M1160" s="9" t="str">
        <x:v>Review required</x:v>
      </x:c>
      <x:c r="N1160" s="9" t="str">
        <x:v>Concentration not explicit on both saved identities</x:v>
      </x:c>
      <x:c r="O1160" s="9" t="str">
        <x:v>https://www.parfumo.com/Perfumes/matiere-premiere/neroli-oranger</x:v>
      </x:c>
      <x:c r="P1160" s="9" t="str">
        <x:v>https://www.fragrantica.com/perfume/Matiere-Premiere/Neroli-Oranger-59058.html</x:v>
      </x:c>
      <x:c r="Q1160" s="9" t="str">
        <x:v>https://media.parfumo.com/perfumes/5b/5bb27e-neroli-oranger-matiere-premiere_1200.jpg?width=720&amp;aspect_ratio=1:1</x:v>
      </x:c>
      <x:c r="R1160" s="9" t="str">
        <x:v>https://fimgs.net/mdimg/perfume-thumbs/375x500.59058.jpg</x:v>
      </x:c>
      <x:c r="S1160" s="9" t="str">
        <x:v>Néroli Oranger Matière Première</x:v>
      </x:c>
      <x:c r="T1160" s="11" t="str">
        <x:v>2019</x:v>
      </x:c>
      <x:c r="U1160" s="10" t="n">
        <x:v>1225</x:v>
      </x:c>
      <x:c r="V1160" s="14" t="n">
        <x:f>IF(AND(ISNUMBER(G1160),G1160&gt;0),LOG10(G1160)*'Method'!$B$8,"")</x:f>
        <x:v>2.936589637610664</x:v>
      </x:c>
      <x:c r="W1160" s="14" t="n">
        <x:f>IF(AND(ISNUMBER(I1160),I1160&gt;0),LOG10(I1160)*'Method'!$B$9,"")</x:f>
        <x:v>2.448558272282888</x:v>
      </x:c>
      <x:c r="X1160" s="10" t="str">
        <x:f>IF(ISNUMBER(J1160),SUM(G1160,I1160),"")</x:f>
      </x:c>
      <x:c r="Y1160" s="10" t="str">
        <x:f>IF(ISNUMBER(K1160),COUNTIFS($K$7:$K$1929,"&gt;"&amp;K1160)+1,"")</x:f>
      </x:c>
      <x:c r="Z1160" s="9" t="str">
        <x:v>Removed repeated brand suffix from display name</x:v>
      </x:c>
      <x:c r="AA1160" s="15" t="n">
        <x:v>46108</x:v>
      </x:c>
      <x:c r="AB1160" s="9" t="str">
        <x:v>Unknown</x:v>
      </x:c>
    </x:row>
    <x:row r="1161" ht="50" customHeight="1">
      <x:c r="A1161" s="10" t="n">
        <x:f>IF(ISNUMBER(F1161),RANK(F1161,$F$7:$F$1929,0),"")</x:f>
        <x:v>1061</x:v>
      </x:c>
      <x:c r="B1161" s="9" t="str">
        <x:v>Dior</x:v>
      </x:c>
      <x:c r="C1161" s="9" t="str">
        <x:v>Homme Sport</x:v>
      </x:c>
      <x:c r="D1161" s="9" t="str">
        <x:v>Eau de Toilette</x:v>
      </x:c>
      <x:c r="E1161" s="11" t="n">
        <x:v>2008</x:v>
      </x:c>
      <x:c r="F1161" s="13" t="n">
        <x:v>7.7</x:v>
      </x:c>
      <x:c r="G1161" s="10" t="n">
        <x:v>268</x:v>
      </x:c>
      <x:c r="H1161" s="12" t="n">
        <x:v>4.21</x:v>
      </x:c>
      <x:c r="I1161" s="10" t="n">
        <x:v>3325</x:v>
      </x:c>
      <x:c r="J1161" s="12" t="str">
        <x:f>IF(AND(M1161="URL identity aligns",ISNUMBER(F1161),ISNUMBER(H1161),G1161&gt;0,I1161&gt;0,SUM(V1161:W1161)&gt;0),(F1161*V1161+((H1161-1)/4*10)*W1161)/SUM(V1161:W1161),"")</x:f>
      </x:c>
      <x:c r="K1161" s="12" t="str">
        <x:f>IF(ISNUMBER(J1161),(X1161*J1161+'Method'!$B$10*'Method'!$B$11)/(X1161+'Method'!$B$10),"")</x:f>
      </x:c>
      <x:c r="L1161" s="10" t="str">
        <x:f>IF(ISNUMBER(J1161),COUNTIFS($J$7:$J$1929,"&gt;"&amp;J1161)+1,"")</x:f>
      </x:c>
      <x:c r="M1161" s="9" t="str">
        <x:v>Review required</x:v>
      </x:c>
      <x:c r="N1161" s="9" t="str">
        <x:v>Product, variant, gender or year terms differ between URLs; Concentration not explicit on both saved identities</x:v>
      </x:c>
      <x:c r="O1161" s="9" t="str">
        <x:v>https://www.parfumo.com/Perfumes/Dior/Dior_Homme_Sport_2008_Eau_de_Toilette</x:v>
      </x:c>
      <x:c r="P1161" s="9" t="str">
        <x:v>https://www.fragrantica.com/perfume/Dior/Dior-Homme-Sport-4033.html</x:v>
      </x:c>
      <x:c r="Q1161" s="9" t="str">
        <x:v>https://media.parfumo.com/perfumes/6f/6fc939-dior-homme-sport-2008-eau-de-toilette-dior_1200.jpg?width=240&amp;aspect_ratio=1:1</x:v>
      </x:c>
      <x:c r="R1161" s="9" t="str">
        <x:v>https://fimgs.net/mdimg/perfume-thumbs/375x500.4033.jpg</x:v>
      </x:c>
      <x:c r="S1161" s="9" t="str">
        <x:v>Homme Sport</x:v>
      </x:c>
      <x:c r="T1161" s="11" t="str">
        <x:v>2008</x:v>
      </x:c>
      <x:c r="U1161" s="10" t="n">
        <x:v>1299</x:v>
      </x:c>
      <x:c r="V1161" s="14" t="n">
        <x:f>IF(AND(ISNUMBER(G1161),G1161&gt;0),LOG10(G1161)*'Method'!$B$8,"")</x:f>
        <x:v>2.9137617528345476</x:v>
      </x:c>
      <x:c r="W1161" s="14" t="n">
        <x:f>IF(AND(ISNUMBER(I1161),I1161&gt;0),LOG10(I1161)*'Method'!$B$9,"")</x:f>
        <x:v>2.8174333197112964</x:v>
      </x:c>
      <x:c r="X1161" s="10" t="str">
        <x:f>IF(ISNUMBER(J1161),SUM(G1161,I1161),"")</x:f>
      </x:c>
      <x:c r="Y1161" s="10" t="str">
        <x:f>IF(ISNUMBER(K1161),COUNTIFS($K$7:$K$1929,"&gt;"&amp;K1161)+1,"")</x:f>
      </x:c>
      <x:c r="Z1161" s="9" t="str"/>
      <x:c r="AA1161" s="15" t="n">
        <x:v>46108</x:v>
      </x:c>
      <x:c r="AB1161" s="9" t="str">
        <x:v>Unknown</x:v>
      </x:c>
    </x:row>
    <x:row r="1162" ht="50" customHeight="1">
      <x:c r="A1162" s="10" t="n">
        <x:f>IF(ISNUMBER(F1162),RANK(F1162,$F$7:$F$1929,0),"")</x:f>
        <x:v>1061</x:v>
      </x:c>
      <x:c r="B1162" s="9" t="str">
        <x:v>Azzaro</x:v>
      </x:c>
      <x:c r="C1162" s="9" t="str">
        <x:v>Visit for Men</x:v>
      </x:c>
      <x:c r="D1162" s="9" t="str">
        <x:v>Eau de Toilette</x:v>
      </x:c>
      <x:c r="E1162" s="11" t="n">
        <x:v>2003</x:v>
      </x:c>
      <x:c r="F1162" s="13" t="n">
        <x:v>7.7</x:v>
      </x:c>
      <x:c r="G1162" s="10" t="n">
        <x:v>264</x:v>
      </x:c>
      <x:c r="H1162" s="12" t="n">
        <x:v>4.18</x:v>
      </x:c>
      <x:c r="I1162" s="10" t="n">
        <x:v>1816</x:v>
      </x:c>
      <x:c r="J1162" s="12" t="str">
        <x:f>IF(AND(M1162="URL identity aligns",ISNUMBER(F1162),ISNUMBER(H1162),G1162&gt;0,I1162&gt;0,SUM(V1162:W1162)&gt;0),(F1162*V1162+((H1162-1)/4*10)*W1162)/SUM(V1162:W1162),"")</x:f>
      </x:c>
      <x:c r="K1162" s="12" t="str">
        <x:f>IF(ISNUMBER(J1162),(X1162*J1162+'Method'!$B$10*'Method'!$B$11)/(X1162+'Method'!$B$10),"")</x:f>
      </x:c>
      <x:c r="L1162" s="10" t="str">
        <x:f>IF(ISNUMBER(J1162),COUNTIFS($J$7:$J$1929,"&gt;"&amp;J1162)+1,"")</x:f>
      </x:c>
      <x:c r="M1162" s="9" t="str">
        <x:v>Review required</x:v>
      </x:c>
      <x:c r="N1162" s="9" t="str">
        <x:v>Concentration not explicit on both saved identities</x:v>
      </x:c>
      <x:c r="O1162" s="9" t="str">
        <x:v>https://www.parfumo.com/Perfumes/Azzaro/Visit_for_Men_Eau_de_Toilette</x:v>
      </x:c>
      <x:c r="P1162" s="9" t="str">
        <x:v>https://www.fragrantica.com/perfume/Azzaro/Visit-For-Men-598.html</x:v>
      </x:c>
      <x:c r="Q1162" s="9" t="str">
        <x:v>https://media.parfumo.com/perfumes/c4/c4269b-visit-for-men-eau-de-toilette-azzaro_1200.jpg?width=480&amp;aspect_ratio=1:1</x:v>
      </x:c>
      <x:c r="R1162" s="9" t="str">
        <x:v>https://fimgs.net/mdimg/perfume-thumbs/375x500.598.jpg</x:v>
      </x:c>
      <x:c r="S1162" s="9" t="str">
        <x:v>Visit for Men</x:v>
      </x:c>
      <x:c r="T1162" s="11" t="str">
        <x:v>2003</x:v>
      </x:c>
      <x:c r="U1162" s="10" t="n">
        <x:v>283</x:v>
      </x:c>
      <x:c r="V1162" s="14" t="n">
        <x:f>IF(AND(ISNUMBER(G1162),G1162&gt;0),LOG10(G1162)*'Method'!$B$8,"")</x:f>
        <x:v>2.9059247122437957</x:v>
      </x:c>
      <x:c r="W1162" s="14" t="n">
        <x:f>IF(AND(ISNUMBER(I1162),I1162&gt;0),LOG10(I1162)*'Method'!$B$9,"")</x:f>
        <x:v>2.607292675348056</x:v>
      </x:c>
      <x:c r="X1162" s="10" t="str">
        <x:f>IF(ISNUMBER(J1162),SUM(G1162,I1162),"")</x:f>
      </x:c>
      <x:c r="Y1162" s="10" t="str">
        <x:f>IF(ISNUMBER(K1162),COUNTIFS($K$7:$K$1929,"&gt;"&amp;K1162)+1,"")</x:f>
      </x:c>
      <x:c r="Z1162" s="9" t="str"/>
      <x:c r="AA1162" s="15" t="n">
        <x:v>46108</x:v>
      </x:c>
      <x:c r="AB1162" s="9" t="str">
        <x:v>Unknown</x:v>
      </x:c>
    </x:row>
    <x:row r="1163" ht="50" customHeight="1">
      <x:c r="A1163" s="10" t="n">
        <x:f>IF(ISNUMBER(F1163),RANK(F1163,$F$7:$F$1929,0),"")</x:f>
        <x:v>1061</x:v>
      </x:c>
      <x:c r="B1163" s="9" t="str">
        <x:v>Lattafa</x:v>
      </x:c>
      <x:c r="C1163" s="9" t="str">
        <x:v>Asad Bourbon أسد</x:v>
      </x:c>
      <x:c r="D1163" s="9" t="str">
        <x:v>Parfum</x:v>
      </x:c>
      <x:c r="E1163" s="11" t="n">
        <x:v>2024</x:v>
      </x:c>
      <x:c r="F1163" s="13" t="n">
        <x:v>7.7</x:v>
      </x:c>
      <x:c r="G1163" s="10" t="n">
        <x:v>257</x:v>
      </x:c>
      <x:c r="H1163" s="12" t="n">
        <x:v>4.45</x:v>
      </x:c>
      <x:c r="I1163" s="10" t="n">
        <x:v>4465</x:v>
      </x:c>
      <x:c r="J1163" s="12" t="str">
        <x:f>IF(AND(M1163="URL identity aligns",ISNUMBER(F1163),ISNUMBER(H1163),G1163&gt;0,I1163&gt;0,SUM(V1163:W1163)&gt;0),(F1163*V1163+((H1163-1)/4*10)*W1163)/SUM(V1163:W1163),"")</x:f>
      </x:c>
      <x:c r="K1163" s="12" t="str">
        <x:f>IF(ISNUMBER(J1163),(X1163*J1163+'Method'!$B$10*'Method'!$B$11)/(X1163+'Method'!$B$10),"")</x:f>
      </x:c>
      <x:c r="L1163" s="10" t="str">
        <x:f>IF(ISNUMBER(J1163),COUNTIFS($J$7:$J$1929,"&gt;"&amp;J1163)+1,"")</x:f>
      </x:c>
      <x:c r="M1163" s="9" t="str">
        <x:v>Review required</x:v>
      </x:c>
      <x:c r="N1163" s="9" t="str">
        <x:v>Brand differs between product URLs; Concentration not explicit on both saved identities</x:v>
      </x:c>
      <x:c r="O1163" s="9" t="str">
        <x:v>https://www.parfumo.com/Perfumes/Lattafa/asad-bourbon</x:v>
      </x:c>
      <x:c r="P1163" s="9" t="str">
        <x:v>https://www.fragrantica.com/perfume/Lattafa-Perfumes/Asad-Bourbon-101124.html</x:v>
      </x:c>
      <x:c r="Q1163" s="9" t="str">
        <x:v>https://media.parfumo.com/perfumes/d4/d4cda7-asad-bourbon-lattafa_1200.jpg?width=720&amp;aspect_ratio=1:1</x:v>
      </x:c>
      <x:c r="R1163" s="9" t="str">
        <x:v>https://fimgs.net/mdimg/perfume-thumbs/375x500.101124.jpg</x:v>
      </x:c>
      <x:c r="S1163" s="9" t="str">
        <x:v>Asad Bourbon أسد</x:v>
      </x:c>
      <x:c r="T1163" s="11" t="str">
        <x:v>2024</x:v>
      </x:c>
      <x:c r="U1163" s="10" t="n">
        <x:v>1210</x:v>
      </x:c>
      <x:c r="V1163" s="14" t="n">
        <x:f>IF(AND(ISNUMBER(G1163),G1163&gt;0),LOG10(G1163)*'Method'!$B$8,"")</x:f>
        <x:v>2.891919747997548</x:v>
      </x:c>
      <x:c r="W1163" s="14" t="n">
        <x:f>IF(AND(ISNUMBER(I1163),I1163&gt;0),LOG10(I1163)*'Method'!$B$9,"")</x:f>
        <x:v>2.919857170579648</x:v>
      </x:c>
      <x:c r="X1163" s="10" t="str">
        <x:f>IF(ISNUMBER(J1163),SUM(G1163,I1163),"")</x:f>
      </x:c>
      <x:c r="Y1163" s="10" t="str">
        <x:f>IF(ISNUMBER(K1163),COUNTIFS($K$7:$K$1929,"&gt;"&amp;K1163)+1,"")</x:f>
      </x:c>
      <x:c r="Z1163" s="9" t="str"/>
      <x:c r="AA1163" s="15" t="n">
        <x:v>46108</x:v>
      </x:c>
      <x:c r="AB1163" s="9" t="str">
        <x:v>Unknown</x:v>
      </x:c>
    </x:row>
    <x:row r="1164" ht="50" customHeight="1">
      <x:c r="A1164" s="10" t="n">
        <x:f>IF(ISNUMBER(F1164),RANK(F1164,$F$7:$F$1929,0),"")</x:f>
        <x:v>1061</x:v>
      </x:c>
      <x:c r="B1164" s="9" t="str">
        <x:v>Ex Nihilo</x:v>
      </x:c>
      <x:c r="C1164" s="9" t="str">
        <x:v>Santal Calling</x:v>
      </x:c>
      <x:c r="D1164" s="9" t="str">
        <x:v>Not recorded</x:v>
      </x:c>
      <x:c r="E1164" s="11" t="n">
        <x:v>2022</x:v>
      </x:c>
      <x:c r="F1164" s="13" t="n">
        <x:v>7.7</x:v>
      </x:c>
      <x:c r="G1164" s="10" t="n">
        <x:v>255</x:v>
      </x:c>
      <x:c r="H1164" s="12" t="n">
        <x:v>4.06</x:v>
      </x:c>
      <x:c r="I1164" s="10" t="n">
        <x:v>1036</x:v>
      </x:c>
      <x:c r="J1164" s="12" t="str">
        <x:f>IF(AND(M1164="URL identity aligns",ISNUMBER(F1164),ISNUMBER(H1164),G1164&gt;0,I1164&gt;0,SUM(V1164:W1164)&gt;0),(F1164*V1164+((H1164-1)/4*10)*W1164)/SUM(V1164:W1164),"")</x:f>
      </x:c>
      <x:c r="K1164" s="12" t="str">
        <x:f>IF(ISNUMBER(J1164),(X1164*J1164+'Method'!$B$10*'Method'!$B$11)/(X1164+'Method'!$B$10),"")</x:f>
      </x:c>
      <x:c r="L1164" s="10" t="str">
        <x:f>IF(ISNUMBER(J1164),COUNTIFS($J$7:$J$1929,"&gt;"&amp;J1164)+1,"")</x:f>
      </x:c>
      <x:c r="M1164" s="9" t="str">
        <x:v>Review required</x:v>
      </x:c>
      <x:c r="N1164" s="9" t="str">
        <x:v>Concentration not explicit on both saved identities</x:v>
      </x:c>
      <x:c r="O1164" s="9" t="str">
        <x:v>https://www.parfumo.com/Perfumes/Ex_Nihilo/santal-calling</x:v>
      </x:c>
      <x:c r="P1164" s="9" t="str">
        <x:v>https://www.fragrantica.com/perfume/Ex-Nihilo/Santal-Calling-75961.html</x:v>
      </x:c>
      <x:c r="Q1164" s="9" t="str">
        <x:v>https://media.parfumo.com/perfumes/d0/d01c68-santal-calling-ex-nihilo_1200.jpg?width=720&amp;aspect_ratio=1:1</x:v>
      </x:c>
      <x:c r="R1164" s="9" t="str">
        <x:v>https://fimgs.net/mdimg/perfume-thumbs/375x500.75961.jpg</x:v>
      </x:c>
      <x:c r="S1164" s="9" t="str">
        <x:v>Santal Calling</x:v>
      </x:c>
      <x:c r="T1164" s="11" t="str">
        <x:v>2022</x:v>
      </x:c>
      <x:c r="U1164" s="10" t="n">
        <x:v>563</x:v>
      </x:c>
      <x:c r="V1164" s="14" t="n">
        <x:f>IF(AND(ISNUMBER(G1164),G1164&gt;0),LOG10(G1164)*'Method'!$B$8,"")</x:f>
        <x:v>2.88784821652074</x:v>
      </x:c>
      <x:c r="W1164" s="14" t="n">
        <x:f>IF(AND(ISNUMBER(I1164),I1164&gt;0),LOG10(I1164)*'Method'!$B$9,"")</x:f>
        <x:v>2.4122878043273683</x:v>
      </x:c>
      <x:c r="X1164" s="10" t="str">
        <x:f>IF(ISNUMBER(J1164),SUM(G1164,I1164),"")</x:f>
      </x:c>
      <x:c r="Y1164" s="10" t="str">
        <x:f>IF(ISNUMBER(K1164),COUNTIFS($K$7:$K$1929,"&gt;"&amp;K1164)+1,"")</x:f>
      </x:c>
      <x:c r="Z1164" s="9" t="str"/>
      <x:c r="AA1164" s="15" t="n">
        <x:v>46108</x:v>
      </x:c>
      <x:c r="AB1164" s="9" t="str">
        <x:v>Unknown</x:v>
      </x:c>
    </x:row>
    <x:row r="1165" ht="50" customHeight="1">
      <x:c r="A1165" s="10" t="n">
        <x:f>IF(ISNUMBER(F1165),RANK(F1165,$F$7:$F$1929,0),"")</x:f>
        <x:v>1061</x:v>
      </x:c>
      <x:c r="B1165" s="9" t="str">
        <x:v>Guerlain</x:v>
      </x:c>
      <x:c r="C1165" s="9" t="str">
        <x:v>Néroli Plein Sud</x:v>
      </x:c>
      <x:c r="D1165" s="9" t="str">
        <x:v>Not recorded</x:v>
      </x:c>
      <x:c r="E1165" s="11" t="n">
        <x:v>2024</x:v>
      </x:c>
      <x:c r="F1165" s="13" t="n">
        <x:v>7.7</x:v>
      </x:c>
      <x:c r="G1165" s="10" t="n">
        <x:v>245</x:v>
      </x:c>
      <x:c r="H1165" s="12" t="n">
        <x:v>4.09</x:v>
      </x:c>
      <x:c r="I1165" s="10" t="n">
        <x:v>527</x:v>
      </x:c>
      <x:c r="J1165" s="12" t="str">
        <x:f>IF(AND(M1165="URL identity aligns",ISNUMBER(F1165),ISNUMBER(H1165),G1165&gt;0,I1165&gt;0,SUM(V1165:W1165)&gt;0),(F1165*V1165+((H1165-1)/4*10)*W1165)/SUM(V1165:W1165),"")</x:f>
      </x:c>
      <x:c r="K1165" s="12" t="str">
        <x:f>IF(ISNUMBER(J1165),(X1165*J1165+'Method'!$B$10*'Method'!$B$11)/(X1165+'Method'!$B$10),"")</x:f>
      </x:c>
      <x:c r="L1165" s="10" t="str">
        <x:f>IF(ISNUMBER(J1165),COUNTIFS($J$7:$J$1929,"&gt;"&amp;J1165)+1,"")</x:f>
      </x:c>
      <x:c r="M1165" s="9" t="str">
        <x:v>Review required</x:v>
      </x:c>
      <x:c r="N1165" s="9" t="str">
        <x:v>Concentration not explicit on both saved identities</x:v>
      </x:c>
      <x:c r="O1165" s="9" t="str">
        <x:v>https://www.parfumo.com/Perfumes/Guerlain/neroli-plein-sud</x:v>
      </x:c>
      <x:c r="P1165" s="9" t="str">
        <x:v>https://www.fragrantica.com/perfume/Guerlain/Neroli-Plein-Sud-88607.html</x:v>
      </x:c>
      <x:c r="Q1165" s="9" t="str">
        <x:v>https://media.parfumo.com/perfumes/fb/fbb25d-neroli-plein-sud-guerlain_1200.jpg?width=720&amp;aspect_ratio=1:1</x:v>
      </x:c>
      <x:c r="R1165" s="9" t="str">
        <x:v>https://fimgs.net/mdimg/perfume-thumbs/375x500.88607.jpg</x:v>
      </x:c>
      <x:c r="S1165" s="9" t="str">
        <x:v>Néroli Plein Sud</x:v>
      </x:c>
      <x:c r="T1165" s="11" t="str">
        <x:v>2024</x:v>
      </x:c>
      <x:c r="U1165" s="10" t="n">
        <x:v>86</x:v>
      </x:c>
      <x:c r="V1165" s="14" t="n">
        <x:f>IF(AND(ISNUMBER(G1165),G1165&gt;0),LOG10(G1165)*'Method'!$B$8,"")</x:f>
        <x:v>2.8669993012374357</x:v>
      </x:c>
      <x:c r="W1165" s="14" t="n">
        <x:f>IF(AND(ISNUMBER(I1165),I1165&gt;0),LOG10(I1165)*'Method'!$B$9,"")</x:f>
        <x:v>2.17744849217004</x:v>
      </x:c>
      <x:c r="X1165" s="10" t="str">
        <x:f>IF(ISNUMBER(J1165),SUM(G1165,I1165),"")</x:f>
      </x:c>
      <x:c r="Y1165" s="10" t="str">
        <x:f>IF(ISNUMBER(K1165),COUNTIFS($K$7:$K$1929,"&gt;"&amp;K1165)+1,"")</x:f>
      </x:c>
      <x:c r="Z1165" s="9" t="str"/>
      <x:c r="AA1165" s="15" t="n">
        <x:v>46108</x:v>
      </x:c>
      <x:c r="AB1165" s="9" t="str">
        <x:v>Unknown</x:v>
      </x:c>
    </x:row>
    <x:row r="1166" ht="50" customHeight="1">
      <x:c r="A1166" s="10" t="n">
        <x:f>IF(ISNUMBER(F1166),RANK(F1166,$F$7:$F$1929,0),"")</x:f>
        <x:v>1061</x:v>
      </x:c>
      <x:c r="B1166" s="9" t="str">
        <x:v>Afnan</x:v>
      </x:c>
      <x:c r="C1166" s="9" t="str">
        <x:v>Rare Reef Afnan Perfumes</x:v>
      </x:c>
      <x:c r="D1166" s="9" t="str">
        <x:v>Parfum</x:v>
      </x:c>
      <x:c r="E1166" s="11" t="n">
        <x:v>2025</x:v>
      </x:c>
      <x:c r="F1166" s="13" t="n">
        <x:v>7.7</x:v>
      </x:c>
      <x:c r="G1166" s="10" t="n">
        <x:v>243</x:v>
      </x:c>
      <x:c r="H1166" s="12" t="n">
        <x:v>4.27</x:v>
      </x:c>
      <x:c r="I1166" s="10" t="n">
        <x:v>1323</x:v>
      </x:c>
      <x:c r="J1166" s="12" t="str">
        <x:f>IF(AND(M1166="URL identity aligns",ISNUMBER(F1166),ISNUMBER(H1166),G1166&gt;0,I1166&gt;0,SUM(V1166:W1166)&gt;0),(F1166*V1166+((H1166-1)/4*10)*W1166)/SUM(V1166:W1166),"")</x:f>
      </x:c>
      <x:c r="K1166" s="12" t="str">
        <x:f>IF(ISNUMBER(J1166),(X1166*J1166+'Method'!$B$10*'Method'!$B$11)/(X1166+'Method'!$B$10),"")</x:f>
      </x:c>
      <x:c r="L1166" s="10" t="str">
        <x:f>IF(ISNUMBER(J1166),COUNTIFS($J$7:$J$1929,"&gt;"&amp;J1166)+1,"")</x:f>
      </x:c>
      <x:c r="M1166" s="9" t="str">
        <x:v>Review required</x:v>
      </x:c>
      <x:c r="N1166" s="9" t="str">
        <x:v>Brand differs between product URLs; Export brand differs from Parfumo URL; Concentration not explicit on both saved identities</x:v>
      </x:c>
      <x:c r="O1166" s="9" t="str">
        <x:v>https://www.parfumo.com/Perfumes/Afnan_Perfumes/rare-reef</x:v>
      </x:c>
      <x:c r="P1166" s="9" t="str">
        <x:v>https://www.fragrantica.com/perfume/Afnan/Rare-Reef-106835.html</x:v>
      </x:c>
      <x:c r="Q1166" s="9" t="str">
        <x:v>https://media.parfumo.com/perfumes/84/8441ad_rare-reef-afnan-perfumes_1200.jpg?width=720&amp;aspect_ratio=1:1</x:v>
      </x:c>
      <x:c r="R1166" s="9" t="str">
        <x:v>https://fimgs.net/mdimg/perfume-thumbs/375x500.106835.jpg</x:v>
      </x:c>
      <x:c r="S1166" s="9" t="str">
        <x:v>Rare Reef Afnan Perfumes</x:v>
      </x:c>
      <x:c r="T1166" s="11" t="str">
        <x:v>2025</x:v>
      </x:c>
      <x:c r="U1166" s="10" t="n">
        <x:v>702</x:v>
      </x:c>
      <x:c r="V1166" s="14" t="n">
        <x:f>IF(AND(ISNUMBER(G1166),G1166&gt;0),LOG10(G1166)*'Method'!$B$8,"")</x:f>
        <x:v>2.8627275283179716</x:v>
      </x:c>
      <x:c r="W1166" s="14" t="n">
        <x:f>IF(AND(ISNUMBER(I1166),I1166&gt;0),LOG10(I1166)*'Method'!$B$9,"")</x:f>
        <x:v>2.4972478753500003</x:v>
      </x:c>
      <x:c r="X1166" s="10" t="str">
        <x:f>IF(ISNUMBER(J1166),SUM(G1166,I1166),"")</x:f>
      </x:c>
      <x:c r="Y1166" s="10" t="str">
        <x:f>IF(ISNUMBER(K1166),COUNTIFS($K$7:$K$1929,"&gt;"&amp;K1166)+1,"")</x:f>
      </x:c>
      <x:c r="Z1166" s="9" t="str"/>
      <x:c r="AA1166" s="15" t="n">
        <x:v>46108</x:v>
      </x:c>
      <x:c r="AB1166" s="9" t="str">
        <x:v>Unknown</x:v>
      </x:c>
    </x:row>
    <x:row r="1167" ht="50" customHeight="1">
      <x:c r="A1167" s="10" t="n">
        <x:f>IF(ISNUMBER(F1167),RANK(F1167,$F$7:$F$1929,0),"")</x:f>
        <x:v>1061</x:v>
      </x:c>
      <x:c r="B1167" s="9" t="str">
        <x:v>Penhaligon’s</x:v>
      </x:c>
      <x:c r="C1167" s="9" t="str">
        <x:v>Cairo</x:v>
      </x:c>
      <x:c r="D1167" s="9" t="str">
        <x:v>Not recorded</x:v>
      </x:c>
      <x:c r="E1167" s="11" t="n">
        <x:v>2018</x:v>
      </x:c>
      <x:c r="F1167" s="13" t="n">
        <x:v>7.7</x:v>
      </x:c>
      <x:c r="G1167" s="10" t="n">
        <x:v>233</x:v>
      </x:c>
      <x:c r="H1167" s="12" t="n">
        <x:v>4.17</x:v>
      </x:c>
      <x:c r="I1167" s="10" t="n">
        <x:v>1136</x:v>
      </x:c>
      <x:c r="J1167" s="12" t="str">
        <x:f>IF(AND(M1167="URL identity aligns",ISNUMBER(F1167),ISNUMBER(H1167),G1167&gt;0,I1167&gt;0,SUM(V1167:W1167)&gt;0),(F1167*V1167+((H1167-1)/4*10)*W1167)/SUM(V1167:W1167),"")</x:f>
      </x:c>
      <x:c r="K1167" s="12" t="str">
        <x:f>IF(ISNUMBER(J1167),(X1167*J1167+'Method'!$B$10*'Method'!$B$11)/(X1167+'Method'!$B$10),"")</x:f>
      </x:c>
      <x:c r="L1167" s="10" t="str">
        <x:f>IF(ISNUMBER(J1167),COUNTIFS($J$7:$J$1929,"&gt;"&amp;J1167)+1,"")</x:f>
      </x:c>
      <x:c r="M1167" s="9" t="str">
        <x:v>Review required</x:v>
      </x:c>
      <x:c r="N1167" s="9" t="str">
        <x:v>Brand differs between product URLs; Export brand differs from Parfumo URL; Concentration not explicit on both saved identities</x:v>
      </x:c>
      <x:c r="O1167" s="9" t="str">
        <x:v>https://www.parfumo.com/Perfumes/Penhaligons/cairo</x:v>
      </x:c>
      <x:c r="P1167" s="9" t="str">
        <x:v>https://www.fragrantica.com/perfume/Penhaligon-s/Cairo-54665.html</x:v>
      </x:c>
      <x:c r="Q1167" s="9" t="str">
        <x:v>https://media.parfumo.com/perfumes/25/2546df-cairo-penhaligon-s_1200.jpg?width=720&amp;aspect_ratio=1:1</x:v>
      </x:c>
      <x:c r="R1167" s="9" t="str">
        <x:v>https://fimgs.net/mdimg/perfume-thumbs/375x500.54665.jpg</x:v>
      </x:c>
      <x:c r="S1167" s="9" t="str">
        <x:v>Cairo Penhaligon's</x:v>
      </x:c>
      <x:c r="T1167" s="11" t="str">
        <x:v>2018</x:v>
      </x:c>
      <x:c r="U1167" s="10" t="n">
        <x:v>354</x:v>
      </x:c>
      <x:c r="V1167" s="14" t="n">
        <x:f>IF(AND(ISNUMBER(G1167),G1167&gt;0),LOG10(G1167)*'Method'!$B$8,"")</x:f>
        <x:v>2.840827105231224</x:v>
      </x:c>
      <x:c r="W1167" s="14" t="n">
        <x:f>IF(AND(ISNUMBER(I1167),I1167&gt;0),LOG10(I1167)*'Method'!$B$9,"")</x:f>
        <x:v>2.4443026651000004</x:v>
      </x:c>
      <x:c r="X1167" s="10" t="str">
        <x:f>IF(ISNUMBER(J1167),SUM(G1167,I1167),"")</x:f>
      </x:c>
      <x:c r="Y1167" s="10" t="str">
        <x:f>IF(ISNUMBER(K1167),COUNTIFS($K$7:$K$1929,"&gt;"&amp;K1167)+1,"")</x:f>
      </x:c>
      <x:c r="Z1167" s="9" t="str">
        <x:v>Removed repeated brand suffix from display name</x:v>
      </x:c>
      <x:c r="AA1167" s="15" t="n">
        <x:v>46108</x:v>
      </x:c>
      <x:c r="AB1167" s="9" t="str">
        <x:v>Unknown</x:v>
      </x:c>
    </x:row>
    <x:row r="1168" ht="50" customHeight="1">
      <x:c r="A1168" s="10" t="n">
        <x:f>IF(ISNUMBER(F1168),RANK(F1168,$F$7:$F$1929,0),"")</x:f>
        <x:v>1061</x:v>
      </x:c>
      <x:c r="B1168" s="9" t="str">
        <x:v>Viktor&amp;Rolf</x:v>
      </x:c>
      <x:c r="C1168" s="9" t="str">
        <x:v>Spicebomb Dark Leather Viktor &amp; Rolf</x:v>
      </x:c>
      <x:c r="D1168" s="9" t="str">
        <x:v>Not recorded</x:v>
      </x:c>
      <x:c r="E1168" s="11" t="n">
        <x:v>2024</x:v>
      </x:c>
      <x:c r="F1168" s="13" t="n">
        <x:v>7.7</x:v>
      </x:c>
      <x:c r="G1168" s="10" t="n">
        <x:v>233</x:v>
      </x:c>
      <x:c r="H1168" s="12" t="n">
        <x:v>3.89</x:v>
      </x:c>
      <x:c r="I1168" s="10" t="n">
        <x:v>1235</x:v>
      </x:c>
      <x:c r="J1168" s="12" t="str">
        <x:f>IF(AND(M1168="URL identity aligns",ISNUMBER(F1168),ISNUMBER(H1168),G1168&gt;0,I1168&gt;0,SUM(V1168:W1168)&gt;0),(F1168*V1168+((H1168-1)/4*10)*W1168)/SUM(V1168:W1168),"")</x:f>
      </x:c>
      <x:c r="K1168" s="12" t="str">
        <x:f>IF(ISNUMBER(J1168),(X1168*J1168+'Method'!$B$10*'Method'!$B$11)/(X1168+'Method'!$B$10),"")</x:f>
      </x:c>
      <x:c r="L1168" s="10" t="str">
        <x:f>IF(ISNUMBER(J1168),COUNTIFS($J$7:$J$1929,"&gt;"&amp;J1168)+1,"")</x:f>
      </x:c>
      <x:c r="M1168" s="9" t="str">
        <x:v>Review required</x:v>
      </x:c>
      <x:c r="N1168" s="9" t="str">
        <x:v>Export brand differs from Parfumo URL; Concentration not explicit on both saved identities</x:v>
      </x:c>
      <x:c r="O1168" s="9" t="str">
        <x:v>https://www.parfumo.com/Perfumes/Viktor_Rolf/spicebomb-dark-leather</x:v>
      </x:c>
      <x:c r="P1168" s="9" t="str">
        <x:v>https://www.fragrantica.com/perfume/Viktor-Rolf/Spicebomb-Dark-Leather-93116.html</x:v>
      </x:c>
      <x:c r="Q1168" s="9" t="str">
        <x:v>https://media.parfumo.com/perfumes/da/dacee8-spicebomb-dark-leather-viktor-rolf_1200.jpg?width=720&amp;aspect_ratio=1:1</x:v>
      </x:c>
      <x:c r="R1168" s="9" t="str">
        <x:v>https://fimgs.net/mdimg/perfume-thumbs/375x500.93116.jpg</x:v>
      </x:c>
      <x:c r="S1168" s="9" t="str">
        <x:v>Spicebomb Dark Leather Viktor &amp; Rolf</x:v>
      </x:c>
      <x:c r="T1168" s="11" t="str">
        <x:v>2024</x:v>
      </x:c>
      <x:c r="U1168" s="10" t="n">
        <x:v>907</x:v>
      </x:c>
      <x:c r="V1168" s="14" t="n">
        <x:f>IF(AND(ISNUMBER(G1168),G1168&gt;0),LOG10(G1168)*'Method'!$B$8,"")</x:f>
        <x:v>2.840827105231224</x:v>
      </x:c>
      <x:c r="W1168" s="14" t="n">
        <x:f>IF(AND(ISNUMBER(I1168),I1168&gt;0),LOG10(I1168)*'Method'!$B$9,"")</x:f>
        <x:v>2.473333566076544</x:v>
      </x:c>
      <x:c r="X1168" s="10" t="str">
        <x:f>IF(ISNUMBER(J1168),SUM(G1168,I1168),"")</x:f>
      </x:c>
      <x:c r="Y1168" s="10" t="str">
        <x:f>IF(ISNUMBER(K1168),COUNTIFS($K$7:$K$1929,"&gt;"&amp;K1168)+1,"")</x:f>
      </x:c>
      <x:c r="Z1168" s="9" t="str"/>
      <x:c r="AA1168" s="15" t="n">
        <x:v>46108</x:v>
      </x:c>
      <x:c r="AB1168" s="9" t="str">
        <x:v>Unknown</x:v>
      </x:c>
    </x:row>
    <x:row r="1169" ht="50" customHeight="1">
      <x:c r="A1169" s="10" t="n">
        <x:f>IF(ISNUMBER(F1169),RANK(F1169,$F$7:$F$1929,0),"")</x:f>
        <x:v>1061</x:v>
      </x:c>
      <x:c r="B1169" s="9" t="str">
        <x:v>Rasasi</x:v>
      </x:c>
      <x:c r="C1169" s="9" t="str">
        <x:v>Entebaa pour Homme</x:v>
      </x:c>
      <x:c r="D1169" s="9" t="str">
        <x:v>Not recorded</x:v>
      </x:c>
      <x:c r="E1169" s="11"/>
      <x:c r="F1169" s="13" t="n">
        <x:v>7.7</x:v>
      </x:c>
      <x:c r="G1169" s="10" t="n">
        <x:v>231</x:v>
      </x:c>
      <x:c r="H1169" s="12" t="n">
        <x:v>4.22</x:v>
      </x:c>
      <x:c r="I1169" s="10" t="n">
        <x:v>320</x:v>
      </x:c>
      <x:c r="J1169" s="12" t="str">
        <x:f>IF(AND(M1169="URL identity aligns",ISNUMBER(F1169),ISNUMBER(H1169),G1169&gt;0,I1169&gt;0,SUM(V1169:W1169)&gt;0),(F1169*V1169+((H1169-1)/4*10)*W1169)/SUM(V1169:W1169),"")</x:f>
      </x:c>
      <x:c r="K1169" s="12" t="str">
        <x:f>IF(ISNUMBER(J1169),(X1169*J1169+'Method'!$B$10*'Method'!$B$11)/(X1169+'Method'!$B$10),"")</x:f>
      </x:c>
      <x:c r="L1169" s="10" t="str">
        <x:f>IF(ISNUMBER(J1169),COUNTIFS($J$7:$J$1929,"&gt;"&amp;J1169)+1,"")</x:f>
      </x:c>
      <x:c r="M1169" s="9" t="str">
        <x:v>Review required</x:v>
      </x:c>
      <x:c r="N1169" s="9" t="str">
        <x:v>Product, variant, gender or year terms differ between URLs; Concentration not explicit on both saved identities</x:v>
      </x:c>
      <x:c r="O1169" s="9" t="str">
        <x:v>https://www.parfumo.com/Perfumes/Rasasi/Entebaa_pour_Homme</x:v>
      </x:c>
      <x:c r="P1169" s="9" t="str">
        <x:v>https://www.fragrantica.com/perfume/Rasasi/Entebaa-23300.html</x:v>
      </x:c>
      <x:c r="Q1169" s="9" t="str">
        <x:v>https://media.parfumo.com/perfumes/e6/e6f096-entebaa-pour-homme-rasasi_1200.jpg?width=720&amp;aspect_ratio=1:1</x:v>
      </x:c>
      <x:c r="R1169" s="9" t="str">
        <x:v>https://fimgs.net/mdimg/perfume-thumbs/375x500.23300.jpg</x:v>
      </x:c>
      <x:c r="S1169" s="9" t="str">
        <x:v>Entebaa pour Homme</x:v>
      </x:c>
      <x:c r="T1169" s="11" t="str"/>
      <x:c r="U1169" s="10" t="n">
        <x:v>567</x:v>
      </x:c>
      <x:c r="V1169" s="14" t="n">
        <x:f>IF(AND(ISNUMBER(G1169),G1169&gt;0),LOG10(G1169)*'Method'!$B$8,"")</x:f>
        <x:v>2.836334375870568</x:v>
      </x:c>
      <x:c r="W1169" s="14" t="n">
        <x:f>IF(AND(ISNUMBER(I1169),I1169&gt;0),LOG10(I1169)*'Method'!$B$9,"")</x:f>
        <x:v>2.004119982655928</x:v>
      </x:c>
      <x:c r="X1169" s="10" t="str">
        <x:f>IF(ISNUMBER(J1169),SUM(G1169,I1169),"")</x:f>
      </x:c>
      <x:c r="Y1169" s="10" t="str">
        <x:f>IF(ISNUMBER(K1169),COUNTIFS($K$7:$K$1929,"&gt;"&amp;K1169)+1,"")</x:f>
      </x:c>
      <x:c r="Z1169" s="9" t="str"/>
      <x:c r="AA1169" s="15" t="n">
        <x:v>46108</x:v>
      </x:c>
      <x:c r="AB1169" s="9" t="str">
        <x:v>Unknown</x:v>
      </x:c>
    </x:row>
    <x:row r="1170" ht="50" customHeight="1">
      <x:c r="A1170" s="10" t="n">
        <x:f>IF(ISNUMBER(F1170),RANK(F1170,$F$7:$F$1929,0),"")</x:f>
        <x:v>1061</x:v>
      </x:c>
      <x:c r="B1170" s="9" t="str">
        <x:v>Giorgio Armani</x:v>
      </x:c>
      <x:c r="C1170" s="9" t="str">
        <x:v>Emporio Armani - Stronger With You Only</x:v>
      </x:c>
      <x:c r="D1170" s="9" t="str">
        <x:v>Not recorded</x:v>
      </x:c>
      <x:c r="E1170" s="11" t="n">
        <x:v>2022</x:v>
      </x:c>
      <x:c r="F1170" s="13" t="n">
        <x:v>7.7</x:v>
      </x:c>
      <x:c r="G1170" s="10" t="n">
        <x:v>225</x:v>
      </x:c>
      <x:c r="H1170" s="12" t="n">
        <x:v>3.97</x:v>
      </x:c>
      <x:c r="I1170" s="10" t="n">
        <x:v>700</x:v>
      </x:c>
      <x:c r="J1170" s="12" t="str">
        <x:f>IF(AND(M1170="URL identity aligns",ISNUMBER(F1170),ISNUMBER(H1170),G1170&gt;0,I1170&gt;0,SUM(V1170:W1170)&gt;0),(F1170*V1170+((H1170-1)/4*10)*W1170)/SUM(V1170:W1170),"")</x:f>
      </x:c>
      <x:c r="K1170" s="12" t="str">
        <x:f>IF(ISNUMBER(J1170),(X1170*J1170+'Method'!$B$10*'Method'!$B$11)/(X1170+'Method'!$B$10),"")</x:f>
      </x:c>
      <x:c r="L1170" s="10" t="str">
        <x:f>IF(ISNUMBER(J1170),COUNTIFS($J$7:$J$1929,"&gt;"&amp;J1170)+1,"")</x:f>
      </x:c>
      <x:c r="M1170" s="9" t="str">
        <x:v>Review required</x:v>
      </x:c>
      <x:c r="N1170" s="9" t="str">
        <x:v>Concentration not explicit on both saved identities</x:v>
      </x:c>
      <x:c r="O1170" s="9" t="str">
        <x:v>https://www.parfumo.com/Perfumes/Giorgio_Armani/emporio-armani-stronger-with-you-only</x:v>
      </x:c>
      <x:c r="P1170" s="9" t="str">
        <x:v>https://www.fragrantica.com/perfume/Giorgio-Armani/Emporio-Armani-Stronger-With-You-Only-71505.html</x:v>
      </x:c>
      <x:c r="Q1170" s="9" t="str">
        <x:v>https://media.parfumo.com/perfumes/9f/9fe846-emporio-armani-stronger-with-you-only-giorgio-armani_1200.jpg?width=720&amp;aspect_ratio=1:1</x:v>
      </x:c>
      <x:c r="R1170" s="9" t="str">
        <x:v>https://fimgs.net/mdimg/perfume-thumbs/375x500.71505.jpg</x:v>
      </x:c>
      <x:c r="S1170" s="9" t="str">
        <x:v>Emporio Armani - Stronger With You Only</x:v>
      </x:c>
      <x:c r="T1170" s="11" t="str">
        <x:v>2022</x:v>
      </x:c>
      <x:c r="U1170" s="10" t="n">
        <x:v>274</x:v>
      </x:c>
      <x:c r="V1170" s="14" t="n">
        <x:f>IF(AND(ISNUMBER(G1170),G1170&gt;0),LOG10(G1170)*'Method'!$B$8,"")</x:f>
        <x:v>2.8226190217336318</x:v>
      </x:c>
      <x:c r="W1170" s="14" t="n">
        <x:f>IF(AND(ISNUMBER(I1170),I1170&gt;0),LOG10(I1170)*'Method'!$B$9,"")</x:f>
        <x:v>2.276078432011408</x:v>
      </x:c>
      <x:c r="X1170" s="10" t="str">
        <x:f>IF(ISNUMBER(J1170),SUM(G1170,I1170),"")</x:f>
      </x:c>
      <x:c r="Y1170" s="10" t="str">
        <x:f>IF(ISNUMBER(K1170),COUNTIFS($K$7:$K$1929,"&gt;"&amp;K1170)+1,"")</x:f>
      </x:c>
      <x:c r="Z1170" s="9" t="str"/>
      <x:c r="AA1170" s="15" t="n">
        <x:v>46108</x:v>
      </x:c>
      <x:c r="AB1170" s="9" t="str">
        <x:v>Unknown</x:v>
      </x:c>
    </x:row>
    <x:row r="1171" ht="50" customHeight="1">
      <x:c r="A1171" s="10" t="n">
        <x:f>IF(ISNUMBER(F1171),RANK(F1171,$F$7:$F$1929,0),"")</x:f>
        <x:v>1061</x:v>
      </x:c>
      <x:c r="B1171" s="9" t="str">
        <x:v>Lattafa</x:v>
      </x:c>
      <x:c r="C1171" s="9" t="str">
        <x:v>Dynasty</x:v>
      </x:c>
      <x:c r="D1171" s="9" t="str">
        <x:v>Parfum</x:v>
      </x:c>
      <x:c r="E1171" s="11" t="n">
        <x:v>2025</x:v>
      </x:c>
      <x:c r="F1171" s="13" t="n">
        <x:v>7.7</x:v>
      </x:c>
      <x:c r="G1171" s="10" t="n">
        <x:v>223</x:v>
      </x:c>
      <x:c r="H1171" s="12" t="n">
        <x:v>4.28</x:v>
      </x:c>
      <x:c r="I1171" s="10" t="n">
        <x:v>945</x:v>
      </x:c>
      <x:c r="J1171" s="12" t="str">
        <x:f>IF(AND(M1171="URL identity aligns",ISNUMBER(F1171),ISNUMBER(H1171),G1171&gt;0,I1171&gt;0,SUM(V1171:W1171)&gt;0),(F1171*V1171+((H1171-1)/4*10)*W1171)/SUM(V1171:W1171),"")</x:f>
      </x:c>
      <x:c r="K1171" s="12" t="str">
        <x:f>IF(ISNUMBER(J1171),(X1171*J1171+'Method'!$B$10*'Method'!$B$11)/(X1171+'Method'!$B$10),"")</x:f>
      </x:c>
      <x:c r="L1171" s="10" t="str">
        <x:f>IF(ISNUMBER(J1171),COUNTIFS($J$7:$J$1929,"&gt;"&amp;J1171)+1,"")</x:f>
      </x:c>
      <x:c r="M1171" s="9" t="str">
        <x:v>Review required</x:v>
      </x:c>
      <x:c r="N1171" s="9" t="str">
        <x:v>Brand differs between product URLs; Concentration not explicit on both saved identities</x:v>
      </x:c>
      <x:c r="O1171" s="9" t="str">
        <x:v>https://www.parfumo.com/Perfumes/Lattafa/dynasty</x:v>
      </x:c>
      <x:c r="P1171" s="9" t="str">
        <x:v>https://www.fragrantica.com/perfume/Lattafa-Perfumes/Dynasty-112859.html</x:v>
      </x:c>
      <x:c r="Q1171" s="9" t="str">
        <x:v>https://media.parfumo.com/perfumes/bc/bc4a15_dynasty-lattafa_1200.jpg?width=720&amp;aspect_ratio=1:1</x:v>
      </x:c>
      <x:c r="R1171" s="9" t="str">
        <x:v>https://fimgs.net/mdimg/perfume-thumbs/375x500.112859.jpg</x:v>
      </x:c>
      <x:c r="S1171" s="9" t="str">
        <x:v>Dynasty</x:v>
      </x:c>
      <x:c r="T1171" s="11" t="str">
        <x:v>2025</x:v>
      </x:c>
      <x:c r="U1171" s="10" t="n">
        <x:v>1181</x:v>
      </x:c>
      <x:c r="V1171" s="14" t="n">
        <x:f>IF(AND(ISNUMBER(G1171),G1171&gt;0),LOG10(G1171)*'Method'!$B$8,"")</x:f>
        <x:v>2.8179658356577924</x:v>
      </x:c>
      <x:c r="W1171" s="14" t="n">
        <x:f>IF(AND(ISNUMBER(I1171),I1171&gt;0),LOG10(I1171)*'Method'!$B$9,"")</x:f>
        <x:v>2.380345446807408</x:v>
      </x:c>
      <x:c r="X1171" s="10" t="str">
        <x:f>IF(ISNUMBER(J1171),SUM(G1171,I1171),"")</x:f>
      </x:c>
      <x:c r="Y1171" s="10" t="str">
        <x:f>IF(ISNUMBER(K1171),COUNTIFS($K$7:$K$1929,"&gt;"&amp;K1171)+1,"")</x:f>
      </x:c>
      <x:c r="Z1171" s="9" t="str"/>
      <x:c r="AA1171" s="15" t="n">
        <x:v>46108</x:v>
      </x:c>
      <x:c r="AB1171" s="9" t="str">
        <x:v>Unknown</x:v>
      </x:c>
    </x:row>
    <x:row r="1172" ht="50" customHeight="1">
      <x:c r="A1172" s="10" t="n">
        <x:f>IF(ISNUMBER(F1172),RANK(F1172,$F$7:$F$1929,0),"")</x:f>
        <x:v>1061</x:v>
      </x:c>
      <x:c r="B1172" s="9" t="str">
        <x:v>Jo Malone</x:v>
      </x:c>
      <x:c r="C1172" s="9" t="str">
        <x:v>English Oak &amp; Hazelnut</x:v>
      </x:c>
      <x:c r="D1172" s="9" t="str">
        <x:v>Not recorded</x:v>
      </x:c>
      <x:c r="E1172" s="11" t="n">
        <x:v>2017</x:v>
      </x:c>
      <x:c r="F1172" s="13" t="n">
        <x:v>7.7</x:v>
      </x:c>
      <x:c r="G1172" s="10" t="n">
        <x:v>219</x:v>
      </x:c>
      <x:c r="H1172" s="12" t="n">
        <x:v>4.09</x:v>
      </x:c>
      <x:c r="I1172" s="10" t="n">
        <x:v>1833</x:v>
      </x:c>
      <x:c r="J1172" s="12" t="str">
        <x:f>IF(AND(M1172="URL identity aligns",ISNUMBER(F1172),ISNUMBER(H1172),G1172&gt;0,I1172&gt;0,SUM(V1172:W1172)&gt;0),(F1172*V1172+((H1172-1)/4*10)*W1172)/SUM(V1172:W1172),"")</x:f>
      </x:c>
      <x:c r="K1172" s="12" t="str">
        <x:f>IF(ISNUMBER(J1172),(X1172*J1172+'Method'!$B$10*'Method'!$B$11)/(X1172+'Method'!$B$10),"")</x:f>
      </x:c>
      <x:c r="L1172" s="10" t="str">
        <x:f>IF(ISNUMBER(J1172),COUNTIFS($J$7:$J$1929,"&gt;"&amp;J1172)+1,"")</x:f>
      </x:c>
      <x:c r="M1172" s="9" t="str">
        <x:v>Review required</x:v>
      </x:c>
      <x:c r="N1172" s="9" t="str">
        <x:v>Brand differs between product URLs; Concentration not explicit on both saved identities</x:v>
      </x:c>
      <x:c r="O1172" s="9" t="str">
        <x:v>https://www.parfumo.com/Perfumes/Jo_Malone/English_Oak__Hazelnut</x:v>
      </x:c>
      <x:c r="P1172" s="9" t="str">
        <x:v>https://www.fragrantica.com/perfume/Jo-Malone-London/English-Oak-Hazelnut-46187.html</x:v>
      </x:c>
      <x:c r="Q1172" s="9" t="str">
        <x:v>https://media.parfumo.com/perfumes/5b/5bf084-english-oak-hazelnut-jo-malone_1200.jpg?width=720&amp;aspect_ratio=1:1</x:v>
      </x:c>
      <x:c r="R1172" s="9" t="str">
        <x:v>https://fimgs.net/mdimg/perfume-thumbs/375x500.46187.jpg</x:v>
      </x:c>
      <x:c r="S1172" s="9" t="str">
        <x:v>English Oak &amp; Hazelnut</x:v>
      </x:c>
      <x:c r="T1172" s="11" t="str">
        <x:v>2017</x:v>
      </x:c>
      <x:c r="U1172" s="10" t="n">
        <x:v>362</x:v>
      </x:c>
      <x:c r="V1172" s="14" t="n">
        <x:f>IF(AND(ISNUMBER(G1172),G1172&gt;0),LOG10(G1172)*'Method'!$B$8,"")</x:f>
        <x:v>2.8085329378081436</x:v>
      </x:c>
      <x:c r="W1172" s="14" t="n">
        <x:f>IF(AND(ISNUMBER(I1172),I1172&gt;0),LOG10(I1172)*'Method'!$B$9,"")</x:f>
        <x:v>2.6105299719697763</x:v>
      </x:c>
      <x:c r="X1172" s="10" t="str">
        <x:f>IF(ISNUMBER(J1172),SUM(G1172,I1172),"")</x:f>
      </x:c>
      <x:c r="Y1172" s="10" t="str">
        <x:f>IF(ISNUMBER(K1172),COUNTIFS($K$7:$K$1929,"&gt;"&amp;K1172)+1,"")</x:f>
      </x:c>
      <x:c r="Z1172" s="9" t="str"/>
      <x:c r="AA1172" s="15" t="n">
        <x:v>46108</x:v>
      </x:c>
      <x:c r="AB1172" s="9" t="str">
        <x:v>Unknown</x:v>
      </x:c>
    </x:row>
    <x:row r="1173" ht="50" customHeight="1">
      <x:c r="A1173" s="10" t="n">
        <x:f>IF(ISNUMBER(F1173),RANK(F1173,$F$7:$F$1929,0),"")</x:f>
        <x:v>1061</x:v>
      </x:c>
      <x:c r="B1173" s="9" t="str">
        <x:v>Al Haramain</x:v>
      </x:c>
      <x:c r="C1173" s="9" t="str">
        <x:v>Haramain Amber Oud Ruby Edition</x:v>
      </x:c>
      <x:c r="D1173" s="9" t="str">
        <x:v>Parfum</x:v>
      </x:c>
      <x:c r="E1173" s="11" t="n">
        <x:v>2022</x:v>
      </x:c>
      <x:c r="F1173" s="13" t="n">
        <x:v>7.7</x:v>
      </x:c>
      <x:c r="G1173" s="10" t="n">
        <x:v>218</x:v>
      </x:c>
      <x:c r="H1173" s="12" t="n">
        <x:v>3.95</x:v>
      </x:c>
      <x:c r="I1173" s="10" t="n">
        <x:v>686</x:v>
      </x:c>
      <x:c r="J1173" s="12" t="str">
        <x:f>IF(AND(M1173="URL identity aligns",ISNUMBER(F1173),ISNUMBER(H1173),G1173&gt;0,I1173&gt;0,SUM(V1173:W1173)&gt;0),(F1173*V1173+((H1173-1)/4*10)*W1173)/SUM(V1173:W1173),"")</x:f>
      </x:c>
      <x:c r="K1173" s="12" t="str">
        <x:f>IF(ISNUMBER(J1173),(X1173*J1173+'Method'!$B$10*'Method'!$B$11)/(X1173+'Method'!$B$10),"")</x:f>
      </x:c>
      <x:c r="L1173" s="10" t="str">
        <x:f>IF(ISNUMBER(J1173),COUNTIFS($J$7:$J$1929,"&gt;"&amp;J1173)+1,"")</x:f>
      </x:c>
      <x:c r="M1173" s="9" t="str">
        <x:v>Review required</x:v>
      </x:c>
      <x:c r="N1173" s="9" t="str">
        <x:v>Brand differs between product URLs; Product, variant, gender or year terms differ between URLs; Concentration not explicit on both saved identities</x:v>
      </x:c>
      <x:c r="O1173" s="9" t="str">
        <x:v>https://www.parfumo.com/Perfumes/Al_Haramain/haramain-amber-oud-ruby-edition</x:v>
      </x:c>
      <x:c r="P1173" s="9" t="str">
        <x:v>https://www.fragrantica.com/perfume/Al-Haramain-Perfumes/Amber-Oud-Ruby-Edition-73208.html</x:v>
      </x:c>
      <x:c r="Q1173" s="9" t="str">
        <x:v>https://media.parfumo.com/perfumes/e4/e49c07-amber-oud-ruby-edition-al-haramain_1200.jpg?width=720&amp;aspect_ratio=1:1</x:v>
      </x:c>
      <x:c r="R1173" s="9" t="str">
        <x:v>https://fimgs.net/mdimg/perfume-thumbs/375x500.73208.jpg</x:v>
      </x:c>
      <x:c r="S1173" s="9" t="str">
        <x:v>Haramain Amber Oud Ruby Edition</x:v>
      </x:c>
      <x:c r="T1173" s="11" t="str">
        <x:v>2022</x:v>
      </x:c>
      <x:c r="U1173" s="10" t="n">
        <x:v>278</x:v>
      </x:c>
      <x:c r="V1173" s="14" t="n">
        <x:f>IF(AND(ISNUMBER(G1173),G1173&gt;0),LOG10(G1173)*'Method'!$B$8,"")</x:f>
        <x:v>2.80614779232552</x:v>
      </x:c>
      <x:c r="W1173" s="14" t="n">
        <x:f>IF(AND(ISNUMBER(I1173),I1173&gt;0),LOG10(I1173)*'Method'!$B$9,"")</x:f>
        <x:v>2.2690592925654</x:v>
      </x:c>
      <x:c r="X1173" s="10" t="str">
        <x:f>IF(ISNUMBER(J1173),SUM(G1173,I1173),"")</x:f>
      </x:c>
      <x:c r="Y1173" s="10" t="str">
        <x:f>IF(ISNUMBER(K1173),COUNTIFS($K$7:$K$1929,"&gt;"&amp;K1173)+1,"")</x:f>
      </x:c>
      <x:c r="Z1173" s="9" t="str"/>
      <x:c r="AA1173" s="15" t="n">
        <x:v>46108</x:v>
      </x:c>
      <x:c r="AB1173" s="9" t="str">
        <x:v>Unknown</x:v>
      </x:c>
    </x:row>
    <x:row r="1174" ht="50" customHeight="1">
      <x:c r="A1174" s="10" t="n">
        <x:f>IF(ISNUMBER(F1174),RANK(F1174,$F$7:$F$1929,0),"")</x:f>
        <x:v>1061</x:v>
      </x:c>
      <x:c r="B1174" s="9" t="str">
        <x:v>Givenchy</x:v>
      </x:c>
      <x:c r="C1174" s="9" t="str">
        <x:v>Gentleman</x:v>
      </x:c>
      <x:c r="D1174" s="9" t="str">
        <x:v>Eau de Cologne</x:v>
      </x:c>
      <x:c r="E1174" s="11" t="n">
        <x:v>2019</x:v>
      </x:c>
      <x:c r="F1174" s="13" t="n">
        <x:v>7.7</x:v>
      </x:c>
      <x:c r="G1174" s="10" t="n">
        <x:v>203</x:v>
      </x:c>
      <x:c r="H1174" s="12" t="n">
        <x:v>4.27</x:v>
      </x:c>
      <x:c r="I1174" s="10" t="n">
        <x:v>1500</x:v>
      </x:c>
      <x:c r="J1174" s="12" t="str">
        <x:f>IF(AND(M1174="URL identity aligns",ISNUMBER(F1174),ISNUMBER(H1174),G1174&gt;0,I1174&gt;0,SUM(V1174:W1174)&gt;0),(F1174*V1174+((H1174-1)/4*10)*W1174)/SUM(V1174:W1174),"")</x:f>
      </x:c>
      <x:c r="K1174" s="12" t="str">
        <x:f>IF(ISNUMBER(J1174),(X1174*J1174+'Method'!$B$10*'Method'!$B$11)/(X1174+'Method'!$B$10),"")</x:f>
      </x:c>
      <x:c r="L1174" s="10" t="str">
        <x:f>IF(ISNUMBER(J1174),COUNTIFS($J$7:$J$1929,"&gt;"&amp;J1174)+1,"")</x:f>
      </x:c>
      <x:c r="M1174" s="9" t="str">
        <x:v>Review required</x:v>
      </x:c>
      <x:c r="N1174" s="9" t="str">
        <x:v>Product, variant, gender or year terms differ between URLs</x:v>
      </x:c>
      <x:c r="O1174" s="9" t="str">
        <x:v>https://www.parfumo.com/Perfumes/Givenchy/Gentleman_Givenchy_Cologne</x:v>
      </x:c>
      <x:c r="P1174" s="9" t="str">
        <x:v>https://www.fragrantica.com/perfume/Givenchy/Gentleman-Cologne-53694.html</x:v>
      </x:c>
      <x:c r="Q1174" s="9" t="str">
        <x:v>https://media.parfumo.com/perfumes/31/3161d3-gentleman-givenchy-cologne-givenchy_1200.jpg?width=720&amp;aspect_ratio=1:1</x:v>
      </x:c>
      <x:c r="R1174" s="9" t="str">
        <x:v>https://fimgs.net/mdimg/perfume-thumbs/375x500.53694.jpg</x:v>
      </x:c>
      <x:c r="S1174" s="9" t="str">
        <x:v>Gentleman</x:v>
      </x:c>
      <x:c r="T1174" s="11" t="str">
        <x:v>2019</x:v>
      </x:c>
      <x:c r="U1174" s="10" t="n">
        <x:v>1826</x:v>
      </x:c>
      <x:c r="V1174" s="14" t="n">
        <x:f>IF(AND(ISNUMBER(G1174),G1174&gt;0),LOG10(G1174)*'Method'!$B$8,"")</x:f>
        <x:v>2.768995245495852</x:v>
      </x:c>
      <x:c r="W1174" s="14" t="n">
        <x:f>IF(AND(ISNUMBER(I1174),I1174&gt;0),LOG10(I1174)*'Method'!$B$9,"")</x:f>
        <x:v>2.540873007244544</x:v>
      </x:c>
      <x:c r="X1174" s="10" t="str">
        <x:f>IF(ISNUMBER(J1174),SUM(G1174,I1174),"")</x:f>
      </x:c>
      <x:c r="Y1174" s="10" t="str">
        <x:f>IF(ISNUMBER(K1174),COUNTIFS($K$7:$K$1929,"&gt;"&amp;K1174)+1,"")</x:f>
      </x:c>
      <x:c r="Z1174" s="9" t="str"/>
      <x:c r="AA1174" s="15" t="n">
        <x:v>46108</x:v>
      </x:c>
      <x:c r="AB1174" s="9" t="str">
        <x:v>Unknown</x:v>
      </x:c>
    </x:row>
    <x:row r="1175" ht="50" customHeight="1">
      <x:c r="A1175" s="10" t="n">
        <x:f>IF(ISNUMBER(F1175),RANK(F1175,$F$7:$F$1929,0),"")</x:f>
        <x:v>1061</x:v>
      </x:c>
      <x:c r="B1175" s="9" t="str">
        <x:v>Azzaro</x:v>
      </x:c>
      <x:c r="C1175" s="9" t="str">
        <x:v>Chrome Extrême</x:v>
      </x:c>
      <x:c r="D1175" s="9" t="str">
        <x:v>Not recorded</x:v>
      </x:c>
      <x:c r="E1175" s="11" t="n">
        <x:v>2020</x:v>
      </x:c>
      <x:c r="F1175" s="13" t="n">
        <x:v>7.7</x:v>
      </x:c>
      <x:c r="G1175" s="10" t="n">
        <x:v>202</x:v>
      </x:c>
      <x:c r="H1175" s="12" t="n">
        <x:v>4.33</x:v>
      </x:c>
      <x:c r="I1175" s="10" t="n">
        <x:v>1464</x:v>
      </x:c>
      <x:c r="J1175" s="12" t="str">
        <x:f>IF(AND(M1175="URL identity aligns",ISNUMBER(F1175),ISNUMBER(H1175),G1175&gt;0,I1175&gt;0,SUM(V1175:W1175)&gt;0),(F1175*V1175+((H1175-1)/4*10)*W1175)/SUM(V1175:W1175),"")</x:f>
      </x:c>
      <x:c r="K1175" s="12" t="str">
        <x:f>IF(ISNUMBER(J1175),(X1175*J1175+'Method'!$B$10*'Method'!$B$11)/(X1175+'Method'!$B$10),"")</x:f>
      </x:c>
      <x:c r="L1175" s="10" t="str">
        <x:f>IF(ISNUMBER(J1175),COUNTIFS($J$7:$J$1929,"&gt;"&amp;J1175)+1,"")</x:f>
      </x:c>
      <x:c r="M1175" s="9" t="str">
        <x:v>Review required</x:v>
      </x:c>
      <x:c r="N1175" s="9" t="str">
        <x:v>Concentration not explicit on both saved identities</x:v>
      </x:c>
      <x:c r="O1175" s="9" t="str">
        <x:v>https://www.parfumo.com/Perfumes/Azzaro/chrome-extreme</x:v>
      </x:c>
      <x:c r="P1175" s="9" t="str">
        <x:v>https://www.fragrantica.com/perfume/Azzaro/Azzaro-Chrome-Extreme-59020.html</x:v>
      </x:c>
      <x:c r="Q1175" s="9" t="str">
        <x:v>https://media.parfumo.com/perfumes/eb/eb7194-chrome-extreme-azzaro_1200.jpg?width=480&amp;aspect_ratio=1:1</x:v>
      </x:c>
      <x:c r="R1175" s="9" t="str">
        <x:v>https://fimgs.net/mdimg/perfume-thumbs/375x500.59020.jpg</x:v>
      </x:c>
      <x:c r="S1175" s="9" t="str">
        <x:v>Chrome Extrême</x:v>
      </x:c>
      <x:c r="T1175" s="11" t="str">
        <x:v>2020</x:v>
      </x:c>
      <x:c r="U1175" s="10" t="n">
        <x:v>1502</x:v>
      </x:c>
      <x:c r="V1175" s="14" t="n">
        <x:f>IF(AND(ISNUMBER(G1175),G1175&gt;0),LOG10(G1175)*'Method'!$B$8,"")</x:f>
        <x:v>2.766421643335944</x:v>
      </x:c>
      <x:c r="W1175" s="14" t="n">
        <x:f>IF(AND(ISNUMBER(I1175),I1175&gt;0),LOG10(I1175)*'Method'!$B$9,"")</x:f>
        <x:v>2.532432861377896</x:v>
      </x:c>
      <x:c r="X1175" s="10" t="str">
        <x:f>IF(ISNUMBER(J1175),SUM(G1175,I1175),"")</x:f>
      </x:c>
      <x:c r="Y1175" s="10" t="str">
        <x:f>IF(ISNUMBER(K1175),COUNTIFS($K$7:$K$1929,"&gt;"&amp;K1175)+1,"")</x:f>
      </x:c>
      <x:c r="Z1175" s="9" t="str"/>
      <x:c r="AA1175" s="15" t="n">
        <x:v>46108</x:v>
      </x:c>
      <x:c r="AB1175" s="9" t="str">
        <x:v>Unknown</x:v>
      </x:c>
    </x:row>
    <x:row r="1176" ht="50" customHeight="1">
      <x:c r="A1176" s="10" t="n">
        <x:f>IF(ISNUMBER(F1176),RANK(F1176,$F$7:$F$1929,0),"")</x:f>
        <x:v>1061</x:v>
      </x:c>
      <x:c r="B1176" s="9" t="str">
        <x:v>French Avenue</x:v>
      </x:c>
      <x:c r="C1176" s="9" t="str">
        <x:v>Cocoa Morado</x:v>
      </x:c>
      <x:c r="D1176" s="9" t="str">
        <x:v>Not recorded</x:v>
      </x:c>
      <x:c r="E1176" s="11" t="n">
        <x:v>2024</x:v>
      </x:c>
      <x:c r="F1176" s="13" t="n">
        <x:v>7.7</x:v>
      </x:c>
      <x:c r="G1176" s="10" t="n">
        <x:v>181</x:v>
      </x:c>
      <x:c r="H1176" s="12" t="n">
        <x:v>4.05</x:v>
      </x:c>
      <x:c r="I1176" s="10" t="n">
        <x:v>711</x:v>
      </x:c>
      <x:c r="J1176" s="12" t="str">
        <x:f>IF(AND(M1176="URL identity aligns",ISNUMBER(F1176),ISNUMBER(H1176),G1176&gt;0,I1176&gt;0,SUM(V1176:W1176)&gt;0),(F1176*V1176+((H1176-1)/4*10)*W1176)/SUM(V1176:W1176),"")</x:f>
      </x:c>
      <x:c r="K1176" s="12" t="str">
        <x:f>IF(ISNUMBER(J1176),(X1176*J1176+'Method'!$B$10*'Method'!$B$11)/(X1176+'Method'!$B$10),"")</x:f>
      </x:c>
      <x:c r="L1176" s="10" t="str">
        <x:f>IF(ISNUMBER(J1176),COUNTIFS($J$7:$J$1929,"&gt;"&amp;J1176)+1,"")</x:f>
      </x:c>
      <x:c r="M1176" s="9" t="str">
        <x:v>Review required</x:v>
      </x:c>
      <x:c r="N1176" s="9" t="str">
        <x:v>Concentration not explicit on both saved identities</x:v>
      </x:c>
      <x:c r="O1176" s="9" t="str">
        <x:v>https://www.parfumo.com/Perfumes/french-avenue/cocoa-morado</x:v>
      </x:c>
      <x:c r="P1176" s="9" t="str">
        <x:v>https://www.fragrantica.com/perfume/French-Avenue/Cocoa-Morado-98886.html</x:v>
      </x:c>
      <x:c r="Q1176" s="9" t="str">
        <x:v>https://media.parfumo.com/perfumes/34/3475ac_cocoa-morado-french-avenue_1200.jpg?width=480&amp;aspect_ratio=1:1</x:v>
      </x:c>
      <x:c r="R1176" s="9" t="str">
        <x:v>https://fimgs.net/mdimg/perfume-thumbs/375x500.98886.jpg</x:v>
      </x:c>
      <x:c r="S1176" s="9" t="str">
        <x:v>Cocoa Morado</x:v>
      </x:c>
      <x:c r="T1176" s="11" t="str">
        <x:v>2024</x:v>
      </x:c>
      <x:c r="U1176" s="10" t="n">
        <x:v>935</x:v>
      </x:c>
      <x:c r="V1176" s="14" t="n">
        <x:f>IF(AND(ISNUMBER(G1176),G1176&gt;0),LOG10(G1176)*'Method'!$B$8,"")</x:f>
        <x:v>2.709214289843016</x:v>
      </x:c>
      <x:c r="W1176" s="14" t="n">
        <x:f>IF(AND(ISNUMBER(I1176),I1176&gt;0),LOG10(I1176)*'Method'!$B$9,"")</x:f>
        <x:v>2.281495680583816</x:v>
      </x:c>
      <x:c r="X1176" s="10" t="str">
        <x:f>IF(ISNUMBER(J1176),SUM(G1176,I1176),"")</x:f>
      </x:c>
      <x:c r="Y1176" s="10" t="str">
        <x:f>IF(ISNUMBER(K1176),COUNTIFS($K$7:$K$1929,"&gt;"&amp;K1176)+1,"")</x:f>
      </x:c>
      <x:c r="Z1176" s="9" t="str"/>
      <x:c r="AA1176" s="15" t="n">
        <x:v>46108</x:v>
      </x:c>
      <x:c r="AB1176" s="9" t="str">
        <x:v>Unknown</x:v>
      </x:c>
    </x:row>
    <x:row r="1177" ht="50" customHeight="1">
      <x:c r="A1177" s="10" t="n">
        <x:f>IF(ISNUMBER(F1177),RANK(F1177,$F$7:$F$1929,0),"")</x:f>
        <x:v>1061</x:v>
      </x:c>
      <x:c r="B1177" s="9" t="str">
        <x:v>Armaf</x:v>
      </x:c>
      <x:c r="C1177" s="9" t="str">
        <x:v>Odyssey Mandarin Sky</x:v>
      </x:c>
      <x:c r="D1177" s="9" t="str">
        <x:v>Not recorded</x:v>
      </x:c>
      <x:c r="E1177" s="11" t="n">
        <x:v>2023</x:v>
      </x:c>
      <x:c r="F1177" s="13" t="n">
        <x:v>7.7</x:v>
      </x:c>
      <x:c r="G1177" s="10" t="n">
        <x:v>165</x:v>
      </x:c>
      <x:c r="H1177" s="12" t="n">
        <x:v>4.29</x:v>
      </x:c>
      <x:c r="I1177" s="10" t="n">
        <x:v>3276</x:v>
      </x:c>
      <x:c r="J1177" s="12" t="str">
        <x:f>IF(AND(M1177="URL identity aligns",ISNUMBER(F1177),ISNUMBER(H1177),G1177&gt;0,I1177&gt;0,SUM(V1177:W1177)&gt;0),(F1177*V1177+((H1177-1)/4*10)*W1177)/SUM(V1177:W1177),"")</x:f>
      </x:c>
      <x:c r="K1177" s="12" t="str">
        <x:f>IF(ISNUMBER(J1177),(X1177*J1177+'Method'!$B$10*'Method'!$B$11)/(X1177+'Method'!$B$10),"")</x:f>
      </x:c>
      <x:c r="L1177" s="10" t="str">
        <x:f>IF(ISNUMBER(J1177),COUNTIFS($J$7:$J$1929,"&gt;"&amp;J1177)+1,"")</x:f>
      </x:c>
      <x:c r="M1177" s="9" t="str">
        <x:v>Review required</x:v>
      </x:c>
      <x:c r="N1177" s="9" t="str">
        <x:v>Concentration not explicit on both saved identities</x:v>
      </x:c>
      <x:c r="O1177" s="9" t="str">
        <x:v>https://www.parfumo.com/Perfumes/Armaf/odyssey-mandarin-sky</x:v>
      </x:c>
      <x:c r="P1177" s="9" t="str">
        <x:v>https://www.fragrantica.com/perfume/Armaf/Odyssey-Mandarin-Sky-83132.html</x:v>
      </x:c>
      <x:c r="Q1177" s="9" t="str">
        <x:v>https://media.parfumo.com/perfumes/da/da0b73-odyssey-mandarin-sky-armaf_1200.jpg?width=720&amp;aspect_ratio=1:1</x:v>
      </x:c>
      <x:c r="R1177" s="9" t="str">
        <x:v>https://fimgs.net/mdimg/perfume-thumbs/375x500.83132.jpg</x:v>
      </x:c>
      <x:c r="S1177" s="9" t="str">
        <x:v>Odyssey Mandarin Sky</x:v>
      </x:c>
      <x:c r="T1177" s="11" t="str">
        <x:v>2023</x:v>
      </x:c>
      <x:c r="U1177" s="10" t="n">
        <x:v>1611</x:v>
      </x:c>
      <x:c r="V1177" s="14" t="n">
        <x:f>IF(AND(ISNUMBER(G1177),G1177&gt;0),LOG10(G1177)*'Method'!$B$8,"")</x:f>
        <x:v>2.6609807330566917</x:v>
      </x:c>
      <x:c r="W1177" s="14" t="n">
        <x:f>IF(AND(ISNUMBER(I1177),I1177&gt;0),LOG10(I1177)*'Method'!$B$9,"")</x:f>
        <x:v>2.812275114470704</x:v>
      </x:c>
      <x:c r="X1177" s="10" t="str">
        <x:f>IF(ISNUMBER(J1177),SUM(G1177,I1177),"")</x:f>
      </x:c>
      <x:c r="Y1177" s="10" t="str">
        <x:f>IF(ISNUMBER(K1177),COUNTIFS($K$7:$K$1929,"&gt;"&amp;K1177)+1,"")</x:f>
      </x:c>
      <x:c r="Z1177" s="9" t="str"/>
      <x:c r="AA1177" s="15" t="n">
        <x:v>46108</x:v>
      </x:c>
      <x:c r="AB1177" s="9" t="str">
        <x:v>Unknown</x:v>
      </x:c>
    </x:row>
    <x:row r="1178" ht="50" customHeight="1">
      <x:c r="A1178" s="10" t="n">
        <x:f>IF(ISNUMBER(F1178),RANK(F1178,$F$7:$F$1929,0),"")</x:f>
        <x:v>1061</x:v>
      </x:c>
      <x:c r="B1178" s="9" t="str">
        <x:v>Kenzo</x:v>
      </x:c>
      <x:c r="C1178" s="9" t="str">
        <x:v>Homme (Eau de Toilette Marine)</x:v>
      </x:c>
      <x:c r="D1178" s="9" t="str">
        <x:v>Eau de Toilette</x:v>
      </x:c>
      <x:c r="E1178" s="11" t="n">
        <x:v>2023</x:v>
      </x:c>
      <x:c r="F1178" s="13" t="n">
        <x:v>7.7</x:v>
      </x:c>
      <x:c r="G1178" s="10" t="n">
        <x:v>163</x:v>
      </x:c>
      <x:c r="H1178" s="12" t="n">
        <x:v>4.14</x:v>
      </x:c>
      <x:c r="I1178" s="10" t="n">
        <x:v>1430</x:v>
      </x:c>
      <x:c r="J1178" s="12" t="str">
        <x:f>IF(AND(M1178="URL identity aligns",ISNUMBER(F1178),ISNUMBER(H1178),G1178&gt;0,I1178&gt;0,SUM(V1178:W1178)&gt;0),(F1178*V1178+((H1178-1)/4*10)*W1178)/SUM(V1178:W1178),"")</x:f>
      </x:c>
      <x:c r="K1178" s="12" t="str">
        <x:f>IF(ISNUMBER(J1178),(X1178*J1178+'Method'!$B$10*'Method'!$B$11)/(X1178+'Method'!$B$10),"")</x:f>
      </x:c>
      <x:c r="L1178" s="10" t="str">
        <x:f>IF(ISNUMBER(J1178),COUNTIFS($J$7:$J$1929,"&gt;"&amp;J1178)+1,"")</x:f>
      </x:c>
      <x:c r="M1178" s="9" t="str">
        <x:v>Review required</x:v>
      </x:c>
      <x:c r="N1178" s="9" t="str">
        <x:v>Concentration not explicit on both saved identities</x:v>
      </x:c>
      <x:c r="O1178" s="9" t="str">
        <x:v>https://www.parfumo.com/Perfumes/Kenzo/kenzo-homme-eau-de-toilette-marine</x:v>
      </x:c>
      <x:c r="P1178" s="9" t="str">
        <x:v>https://www.fragrantica.com/perfume/Kenzo/Kenzo-Homme-Marine-80042.html</x:v>
      </x:c>
      <x:c r="Q1178" s="9" t="str">
        <x:v>https://media.parfumo.com/perfumes/6e/6ef3ce-kenzo-homme-eau-de-toilette-marine-kenzo_1200.jpg?width=720&amp;aspect_ratio=1:1</x:v>
      </x:c>
      <x:c r="R1178" s="9" t="str">
        <x:v>https://fimgs.net/mdimg/perfume-thumbs/375x500.80042.jpg</x:v>
      </x:c>
      <x:c r="S1178" s="9" t="str">
        <x:v>Homme (Eau de Toilette Marine)</x:v>
      </x:c>
      <x:c r="T1178" s="11" t="str">
        <x:v>2023</x:v>
      </x:c>
      <x:c r="U1178" s="10" t="n">
        <x:v>206</x:v>
      </x:c>
      <x:c r="V1178" s="14" t="n">
        <x:f>IF(AND(ISNUMBER(G1178),G1178&gt;0),LOG10(G1178)*'Method'!$B$8,"")</x:f>
        <x:v>2.6546251252847517</x:v>
      </x:c>
      <x:c r="W1178" s="14" t="n">
        <x:f>IF(AND(ISNUMBER(I1178),I1178&gt;0),LOG10(I1178)*'Method'!$B$9,"")</x:f>
        <x:v>2.524268829972048</x:v>
      </x:c>
      <x:c r="X1178" s="10" t="str">
        <x:f>IF(ISNUMBER(J1178),SUM(G1178,I1178),"")</x:f>
      </x:c>
      <x:c r="Y1178" s="10" t="str">
        <x:f>IF(ISNUMBER(K1178),COUNTIFS($K$7:$K$1929,"&gt;"&amp;K1178)+1,"")</x:f>
      </x:c>
      <x:c r="Z1178" s="9" t="str"/>
      <x:c r="AA1178" s="15" t="n">
        <x:v>46108</x:v>
      </x:c>
      <x:c r="AB1178" s="9" t="str">
        <x:v>Unknown</x:v>
      </x:c>
    </x:row>
    <x:row r="1179" ht="50" customHeight="1">
      <x:c r="A1179" s="10" t="n">
        <x:f>IF(ISNUMBER(F1179),RANK(F1179,$F$7:$F$1929,0),"")</x:f>
        <x:v>1061</x:v>
      </x:c>
      <x:c r="B1179" s="9" t="str">
        <x:v>Penhaligon’s</x:v>
      </x:c>
      <x:c r="C1179" s="9" t="str">
        <x:v>Fortuitous Finley</x:v>
      </x:c>
      <x:c r="D1179" s="9" t="str">
        <x:v>Not recorded</x:v>
      </x:c>
      <x:c r="E1179" s="11" t="n">
        <x:v>2025</x:v>
      </x:c>
      <x:c r="F1179" s="13" t="n">
        <x:v>7.7</x:v>
      </x:c>
      <x:c r="G1179" s="10" t="n">
        <x:v>154</x:v>
      </x:c>
      <x:c r="H1179" s="12" t="n">
        <x:v>4.14</x:v>
      </x:c>
      <x:c r="I1179" s="10" t="n">
        <x:v>543</x:v>
      </x:c>
      <x:c r="J1179" s="12" t="str">
        <x:f>IF(AND(M1179="URL identity aligns",ISNUMBER(F1179),ISNUMBER(H1179),G1179&gt;0,I1179&gt;0,SUM(V1179:W1179)&gt;0),(F1179*V1179+((H1179-1)/4*10)*W1179)/SUM(V1179:W1179),"")</x:f>
      </x:c>
      <x:c r="K1179" s="12" t="str">
        <x:f>IF(ISNUMBER(J1179),(X1179*J1179+'Method'!$B$10*'Method'!$B$11)/(X1179+'Method'!$B$10),"")</x:f>
      </x:c>
      <x:c r="L1179" s="10" t="str">
        <x:f>IF(ISNUMBER(J1179),COUNTIFS($J$7:$J$1929,"&gt;"&amp;J1179)+1,"")</x:f>
      </x:c>
      <x:c r="M1179" s="9" t="str">
        <x:v>Review required</x:v>
      </x:c>
      <x:c r="N1179" s="9" t="str">
        <x:v>Brand differs between product URLs; Export brand differs from Parfumo URL; Concentration not explicit on both saved identities</x:v>
      </x:c>
      <x:c r="O1179" s="9" t="str">
        <x:v>https://www.parfumo.com/Perfumes/Penhaligons/fortuitous-finley</x:v>
      </x:c>
      <x:c r="P1179" s="9" t="str">
        <x:v>https://www.fragrantica.com/perfume/Penhaligon-s/Fortuitous-Finley-103514.html</x:v>
      </x:c>
      <x:c r="Q1179" s="9" t="str">
        <x:v>https://media.parfumo.com/perfumes/34/34d380_fortuitous-finley-penhaligon-s_1200.jpg?width=720&amp;aspect_ratio=1:1</x:v>
      </x:c>
      <x:c r="R1179" s="9" t="str">
        <x:v>https://fimgs.net/mdimg/perfume-thumbs/375x500.103514.jpg</x:v>
      </x:c>
      <x:c r="S1179" s="9" t="str">
        <x:v>Fortuitous Finley Penhaligon's</x:v>
      </x:c>
      <x:c r="T1179" s="11" t="str">
        <x:v>2025</x:v>
      </x:c>
      <x:c r="U1179" s="10" t="n">
        <x:v>1318</x:v>
      </x:c>
      <x:c r="V1179" s="14" t="n">
        <x:f>IF(AND(ISNUMBER(G1179),G1179&gt;0),LOG10(G1179)*'Method'!$B$8,"")</x:f>
        <x:v>2.625024865003752</x:v>
      </x:c>
      <x:c r="W1179" s="14" t="n">
        <x:f>IF(AND(ISNUMBER(I1179),I1179&gt;0),LOG10(I1179)*'Method'!$B$9,"")</x:f>
        <x:v>2.18783986367108</x:v>
      </x:c>
      <x:c r="X1179" s="10" t="str">
        <x:f>IF(ISNUMBER(J1179),SUM(G1179,I1179),"")</x:f>
      </x:c>
      <x:c r="Y1179" s="10" t="str">
        <x:f>IF(ISNUMBER(K1179),COUNTIFS($K$7:$K$1929,"&gt;"&amp;K1179)+1,"")</x:f>
      </x:c>
      <x:c r="Z1179" s="9" t="str">
        <x:v>Removed repeated brand suffix from display name</x:v>
      </x:c>
      <x:c r="AA1179" s="15" t="n">
        <x:v>46108</x:v>
      </x:c>
      <x:c r="AB1179" s="9" t="str">
        <x:v>Unknown</x:v>
      </x:c>
    </x:row>
    <x:row r="1180" ht="50" customHeight="1">
      <x:c r="A1180" s="10" t="n">
        <x:f>IF(ISNUMBER(F1180),RANK(F1180,$F$7:$F$1929,0),"")</x:f>
        <x:v>1061</x:v>
      </x:c>
      <x:c r="B1180" s="9" t="str">
        <x:v>Nishane</x:v>
      </x:c>
      <x:c r="C1180" s="9" t="str">
        <x:v>Hundred Silent Ways X</x:v>
      </x:c>
      <x:c r="D1180" s="9" t="str">
        <x:v>Not recorded</x:v>
      </x:c>
      <x:c r="E1180" s="11" t="n">
        <x:v>2023</x:v>
      </x:c>
      <x:c r="F1180" s="13" t="n">
        <x:v>7.7</x:v>
      </x:c>
      <x:c r="G1180" s="10" t="n">
        <x:v>154</x:v>
      </x:c>
      <x:c r="H1180" s="12" t="n">
        <x:v>4.1</x:v>
      </x:c>
      <x:c r="I1180" s="10" t="n">
        <x:v>784</x:v>
      </x:c>
      <x:c r="J1180" s="12" t="str">
        <x:f>IF(AND(M1180="URL identity aligns",ISNUMBER(F1180),ISNUMBER(H1180),G1180&gt;0,I1180&gt;0,SUM(V1180:W1180)&gt;0),(F1180*V1180+((H1180-1)/4*10)*W1180)/SUM(V1180:W1180),"")</x:f>
      </x:c>
      <x:c r="K1180" s="12" t="str">
        <x:f>IF(ISNUMBER(J1180),(X1180*J1180+'Method'!$B$10*'Method'!$B$11)/(X1180+'Method'!$B$10),"")</x:f>
      </x:c>
      <x:c r="L1180" s="10" t="str">
        <x:f>IF(ISNUMBER(J1180),COUNTIFS($J$7:$J$1929,"&gt;"&amp;J1180)+1,"")</x:f>
      </x:c>
      <x:c r="M1180" s="9" t="str">
        <x:v>Review required</x:v>
      </x:c>
      <x:c r="N1180" s="9" t="str">
        <x:v>Concentration not explicit on both saved identities</x:v>
      </x:c>
      <x:c r="O1180" s="9" t="str">
        <x:v>https://www.parfumo.com/Perfumes/Nishane/hundred-silent-ways-x</x:v>
      </x:c>
      <x:c r="P1180" s="9" t="str">
        <x:v>https://www.fragrantica.com/perfume/Nishane/Hundred-Silent-Ways-X-80463.html</x:v>
      </x:c>
      <x:c r="Q1180" s="9" t="str">
        <x:v>https://media.parfumo.com/perfumes/46/46b1b1-hundred-silent-ways-x-nishane_1200.jpg?width=720&amp;aspect_ratio=1:1</x:v>
      </x:c>
      <x:c r="R1180" s="9" t="str">
        <x:v>https://fimgs.net/mdimg/perfume-thumbs/375x500.80463.jpg</x:v>
      </x:c>
      <x:c r="S1180" s="9" t="str">
        <x:v>Hundred Silent Ways X</x:v>
      </x:c>
      <x:c r="T1180" s="11" t="str">
        <x:v>2023</x:v>
      </x:c>
      <x:c r="U1180" s="10" t="n">
        <x:v>170</x:v>
      </x:c>
      <x:c r="V1180" s="14" t="n">
        <x:f>IF(AND(ISNUMBER(G1180),G1180&gt;0),LOG10(G1180)*'Method'!$B$8,"")</x:f>
        <x:v>2.625024865003752</x:v>
      </x:c>
      <x:c r="W1180" s="14" t="n">
        <x:f>IF(AND(ISNUMBER(I1180),I1180&gt;0),LOG10(I1180)*'Method'!$B$9,"")</x:f>
        <x:v>2.3154528501475524</x:v>
      </x:c>
      <x:c r="X1180" s="10" t="str">
        <x:f>IF(ISNUMBER(J1180),SUM(G1180,I1180),"")</x:f>
      </x:c>
      <x:c r="Y1180" s="10" t="str">
        <x:f>IF(ISNUMBER(K1180),COUNTIFS($K$7:$K$1929,"&gt;"&amp;K1180)+1,"")</x:f>
      </x:c>
      <x:c r="Z1180" s="9" t="str"/>
      <x:c r="AA1180" s="15" t="n">
        <x:v>46108</x:v>
      </x:c>
      <x:c r="AB1180" s="9" t="str">
        <x:v>Unknown</x:v>
      </x:c>
    </x:row>
    <x:row r="1181" ht="50" customHeight="1">
      <x:c r="A1181" s="10" t="n">
        <x:f>IF(ISNUMBER(F1181),RANK(F1181,$F$7:$F$1929,0),"")</x:f>
        <x:v>1061</x:v>
      </x:c>
      <x:c r="B1181" s="9" t="str">
        <x:v>Armaf</x:v>
      </x:c>
      <x:c r="C1181" s="9" t="str">
        <x:v>Legesi Men</x:v>
      </x:c>
      <x:c r="D1181" s="9" t="str">
        <x:v>Eau de Parfum</x:v>
      </x:c>
      <x:c r="E1181" s="11"/>
      <x:c r="F1181" s="13" t="n">
        <x:v>7.7</x:v>
      </x:c>
      <x:c r="G1181" s="10" t="n">
        <x:v>152</x:v>
      </x:c>
      <x:c r="H1181" s="12" t="n">
        <x:v>4.36</x:v>
      </x:c>
      <x:c r="I1181" s="10" t="n">
        <x:v>917</x:v>
      </x:c>
      <x:c r="J1181" s="12" t="str">
        <x:f>IF(AND(M1181="URL identity aligns",ISNUMBER(F1181),ISNUMBER(H1181),G1181&gt;0,I1181&gt;0,SUM(V1181:W1181)&gt;0),(F1181*V1181+((H1181-1)/4*10)*W1181)/SUM(V1181:W1181),"")</x:f>
      </x:c>
      <x:c r="K1181" s="12" t="str">
        <x:f>IF(ISNUMBER(J1181),(X1181*J1181+'Method'!$B$10*'Method'!$B$11)/(X1181+'Method'!$B$10),"")</x:f>
      </x:c>
      <x:c r="L1181" s="10" t="str">
        <x:f>IF(ISNUMBER(J1181),COUNTIFS($J$7:$J$1929,"&gt;"&amp;J1181)+1,"")</x:f>
      </x:c>
      <x:c r="M1181" s="9" t="str">
        <x:v>Review required</x:v>
      </x:c>
      <x:c r="N1181" s="9" t="str">
        <x:v>Product, variant, gender or year terms differ between URLs; Concentration not explicit on both saved identities</x:v>
      </x:c>
      <x:c r="O1181" s="9" t="str">
        <x:v>https://www.parfumo.com/Perfumes/Armaf/legesi-men-eau-de-parfum</x:v>
      </x:c>
      <x:c r="P1181" s="9" t="str">
        <x:v>https://www.fragrantica.com/perfume/Armaf/Legesi-Homme-52265.html</x:v>
      </x:c>
      <x:c r="Q1181" s="9" t="str">
        <x:v>https://media.parfumo.com/perfumes/a6/a62edb_legesi-men-eau-de-parfum-armaf_1200.jpg?width=720&amp;aspect_ratio=1:1</x:v>
      </x:c>
      <x:c r="R1181" s="9" t="str">
        <x:v>https://fimgs.net/mdimg/perfume-thumbs/375x500.52265.jpg</x:v>
      </x:c>
      <x:c r="S1181" s="9" t="str">
        <x:v>Legesi Men</x:v>
      </x:c>
      <x:c r="T1181" s="11" t="str"/>
      <x:c r="U1181" s="10" t="n">
        <x:v>881</x:v>
      </x:c>
      <x:c r="V1181" s="14" t="n">
        <x:f>IF(AND(ISNUMBER(G1181),G1181&gt;0),LOG10(G1181)*'Method'!$B$8,"")</x:f>
        <x:v>2.618212305533724</x:v>
      </x:c>
      <x:c r="W1181" s="14" t="n">
        <x:f>IF(AND(ISNUMBER(I1181),I1181&gt;0),LOG10(I1181)*'Method'!$B$9,"")</x:f>
        <x:v>2.3698954685360163</x:v>
      </x:c>
      <x:c r="X1181" s="10" t="str">
        <x:f>IF(ISNUMBER(J1181),SUM(G1181,I1181),"")</x:f>
      </x:c>
      <x:c r="Y1181" s="10" t="str">
        <x:f>IF(ISNUMBER(K1181),COUNTIFS($K$7:$K$1929,"&gt;"&amp;K1181)+1,"")</x:f>
      </x:c>
      <x:c r="Z1181" s="9" t="str"/>
      <x:c r="AA1181" s="15" t="n">
        <x:v>46108</x:v>
      </x:c>
      <x:c r="AB1181" s="9" t="str">
        <x:v>Unknown</x:v>
      </x:c>
    </x:row>
    <x:row r="1182" ht="50" customHeight="1">
      <x:c r="A1182" s="10" t="n">
        <x:f>IF(ISNUMBER(F1182),RANK(F1182,$F$7:$F$1929,0),"")</x:f>
        <x:v>1061</x:v>
      </x:c>
      <x:c r="B1182" s="9" t="str">
        <x:v>Azzaro</x:v>
      </x:c>
      <x:c r="C1182" s="9" t="str">
        <x:v>Chrome Aqua</x:v>
      </x:c>
      <x:c r="D1182" s="9" t="str">
        <x:v>Not recorded</x:v>
      </x:c>
      <x:c r="E1182" s="11" t="n">
        <x:v>2019</x:v>
      </x:c>
      <x:c r="F1182" s="13" t="n">
        <x:v>7.7</x:v>
      </x:c>
      <x:c r="G1182" s="10" t="n">
        <x:v>146</x:v>
      </x:c>
      <x:c r="H1182" s="12" t="n">
        <x:v>4.06</x:v>
      </x:c>
      <x:c r="I1182" s="10" t="n">
        <x:v>1035</x:v>
      </x:c>
      <x:c r="J1182" s="12" t="str">
        <x:f>IF(AND(M1182="URL identity aligns",ISNUMBER(F1182),ISNUMBER(H1182),G1182&gt;0,I1182&gt;0,SUM(V1182:W1182)&gt;0),(F1182*V1182+((H1182-1)/4*10)*W1182)/SUM(V1182:W1182),"")</x:f>
      </x:c>
      <x:c r="K1182" s="12" t="str">
        <x:f>IF(ISNUMBER(J1182),(X1182*J1182+'Method'!$B$10*'Method'!$B$11)/(X1182+'Method'!$B$10),"")</x:f>
      </x:c>
      <x:c r="L1182" s="10" t="str">
        <x:f>IF(ISNUMBER(J1182),COUNTIFS($J$7:$J$1929,"&gt;"&amp;J1182)+1,"")</x:f>
      </x:c>
      <x:c r="M1182" s="9" t="str">
        <x:v>Review required</x:v>
      </x:c>
      <x:c r="N1182" s="9" t="str">
        <x:v>Concentration not explicit on both saved identities</x:v>
      </x:c>
      <x:c r="O1182" s="9" t="str">
        <x:v>https://www.parfumo.com/Perfumes/Azzaro/Chrome_Aqua</x:v>
      </x:c>
      <x:c r="P1182" s="9" t="str">
        <x:v>https://www.fragrantica.com/perfume/Azzaro/Azzaro-Chrome-Aqua-55454.html</x:v>
      </x:c>
      <x:c r="Q1182" s="9" t="str">
        <x:v>https://media.parfumo.com/perfumes/82/8265a6-chrome-aqua-azzaro_1200.jpg?width=720&amp;aspect_ratio=1:1</x:v>
      </x:c>
      <x:c r="R1182" s="9" t="str">
        <x:v>https://fimgs.net/mdimg/perfume-thumbs/375x500.55454.jpg</x:v>
      </x:c>
      <x:c r="S1182" s="9" t="str">
        <x:v>Chrome Aqua</x:v>
      </x:c>
      <x:c r="T1182" s="11" t="str">
        <x:v>2019</x:v>
      </x:c>
      <x:c r="U1182" s="10" t="n">
        <x:v>843</x:v>
      </x:c>
      <x:c r="V1182" s="14" t="n">
        <x:f>IF(AND(ISNUMBER(G1182),G1182&gt;0),LOG10(G1182)*'Method'!$B$8,"")</x:f>
        <x:v>2.5972234269413277</x:v>
      </x:c>
      <x:c r="W1182" s="14" t="n">
        <x:f>IF(AND(ISNUMBER(I1182),I1182&gt;0),LOG10(I1182)*'Method'!$B$9,"")</x:f>
        <x:v>2.4119522798343525</x:v>
      </x:c>
      <x:c r="X1182" s="10" t="str">
        <x:f>IF(ISNUMBER(J1182),SUM(G1182,I1182),"")</x:f>
      </x:c>
      <x:c r="Y1182" s="10" t="str">
        <x:f>IF(ISNUMBER(K1182),COUNTIFS($K$7:$K$1929,"&gt;"&amp;K1182)+1,"")</x:f>
      </x:c>
      <x:c r="Z1182" s="9" t="str"/>
      <x:c r="AA1182" s="15" t="n">
        <x:v>46108</x:v>
      </x:c>
      <x:c r="AB1182" s="9" t="str">
        <x:v>Unknown</x:v>
      </x:c>
    </x:row>
    <x:row r="1183" ht="50" customHeight="1">
      <x:c r="A1183" s="10" t="n">
        <x:f>IF(ISNUMBER(F1183),RANK(F1183,$F$7:$F$1929,0),"")</x:f>
        <x:v>1061</x:v>
      </x:c>
      <x:c r="B1183" s="9" t="str">
        <x:v>Xerjoff</x:v>
      </x:c>
      <x:c r="C1183" s="9" t="str">
        <x:v>Aurum</x:v>
      </x:c>
      <x:c r="D1183" s="9" t="str">
        <x:v>Not recorded</x:v>
      </x:c>
      <x:c r="E1183" s="11" t="n">
        <x:v>2023</x:v>
      </x:c>
      <x:c r="F1183" s="13" t="n">
        <x:v>7.7</x:v>
      </x:c>
      <x:c r="G1183" s="10" t="n">
        <x:v>133</x:v>
      </x:c>
      <x:c r="H1183" s="12" t="n">
        <x:v>4.2</x:v>
      </x:c>
      <x:c r="I1183" s="10" t="n">
        <x:v>207</x:v>
      </x:c>
      <x:c r="J1183" s="12" t="str">
        <x:f>IF(AND(M1183="URL identity aligns",ISNUMBER(F1183),ISNUMBER(H1183),G1183&gt;0,I1183&gt;0,SUM(V1183:W1183)&gt;0),(F1183*V1183+((H1183-1)/4*10)*W1183)/SUM(V1183:W1183),"")</x:f>
      </x:c>
      <x:c r="K1183" s="12" t="str">
        <x:f>IF(ISNUMBER(J1183),(X1183*J1183+'Method'!$B$10*'Method'!$B$11)/(X1183+'Method'!$B$10),"")</x:f>
      </x:c>
      <x:c r="L1183" s="10" t="str">
        <x:f>IF(ISNUMBER(J1183),COUNTIFS($J$7:$J$1929,"&gt;"&amp;J1183)+1,"")</x:f>
      </x:c>
      <x:c r="M1183" s="9" t="str">
        <x:v>Review required</x:v>
      </x:c>
      <x:c r="N1183" s="9" t="str">
        <x:v>Concentration not explicit on both saved identities</x:v>
      </x:c>
      <x:c r="O1183" s="9" t="str">
        <x:v>https://www.parfumo.com/Perfumes/Xerjoff/aurum</x:v>
      </x:c>
      <x:c r="P1183" s="9" t="str">
        <x:v>https://www.fragrantica.com/perfume/Xerjoff/Aurum-80267.html</x:v>
      </x:c>
      <x:c r="Q1183" s="9" t="str">
        <x:v>https://media.parfumo.com/perfumes/d7/d763ed-aurum-xerjoff_1200.jpg?width=720&amp;aspect_ratio=1:1</x:v>
      </x:c>
      <x:c r="R1183" s="9" t="str">
        <x:v>https://fimgs.net/mdimg/perfume-thumbs/375x500.80267.jpg</x:v>
      </x:c>
      <x:c r="S1183" s="9" t="str">
        <x:v>Aurum</x:v>
      </x:c>
      <x:c r="T1183" s="11" t="str">
        <x:v>2023</x:v>
      </x:c>
      <x:c r="U1183" s="10" t="n">
        <x:v>986</x:v>
      </x:c>
      <x:c r="V1183" s="14" t="n">
        <x:f>IF(AND(ISNUMBER(G1183),G1183&gt;0),LOG10(G1183)*'Method'!$B$8,"")</x:f>
        <x:v>2.5486219691605076</x:v>
      </x:c>
      <x:c r="W1183" s="14" t="n">
        <x:f>IF(AND(ISNUMBER(I1183),I1183&gt;0),LOG10(I1183)*'Method'!$B$9,"")</x:f>
        <x:v>1.8527762763655362</x:v>
      </x:c>
      <x:c r="X1183" s="10" t="str">
        <x:f>IF(ISNUMBER(J1183),SUM(G1183,I1183),"")</x:f>
      </x:c>
      <x:c r="Y1183" s="10" t="str">
        <x:f>IF(ISNUMBER(K1183),COUNTIFS($K$7:$K$1929,"&gt;"&amp;K1183)+1,"")</x:f>
      </x:c>
      <x:c r="Z1183" s="9" t="str"/>
      <x:c r="AA1183" s="15" t="n">
        <x:v>46108</x:v>
      </x:c>
      <x:c r="AB1183" s="9" t="str">
        <x:v>Unknown</x:v>
      </x:c>
    </x:row>
    <x:row r="1184" ht="50" customHeight="1">
      <x:c r="A1184" s="10" t="n">
        <x:f>IF(ISNUMBER(F1184),RANK(F1184,$F$7:$F$1929,0),"")</x:f>
        <x:v>1061</x:v>
      </x:c>
      <x:c r="B1184" s="9" t="str">
        <x:v>Byredo</x:v>
      </x:c>
      <x:c r="C1184" s="9" t="str">
        <x:v>Blanche</x:v>
      </x:c>
      <x:c r="D1184" s="9" t="str">
        <x:v>Absolu de Parfum</x:v>
      </x:c>
      <x:c r="E1184" s="11" t="n">
        <x:v>2025</x:v>
      </x:c>
      <x:c r="F1184" s="13" t="n">
        <x:v>7.7</x:v>
      </x:c>
      <x:c r="G1184" s="10" t="n">
        <x:v>131</x:v>
      </x:c>
      <x:c r="H1184" s="12" t="n">
        <x:v>4.04</x:v>
      </x:c>
      <x:c r="I1184" s="10" t="n">
        <x:v>428</x:v>
      </x:c>
      <x:c r="J1184" s="12" t="str">
        <x:f>IF(AND(M1184="URL identity aligns",ISNUMBER(F1184),ISNUMBER(H1184),G1184&gt;0,I1184&gt;0,SUM(V1184:W1184)&gt;0),(F1184*V1184+((H1184-1)/4*10)*W1184)/SUM(V1184:W1184),"")</x:f>
      </x:c>
      <x:c r="K1184" s="12" t="str">
        <x:f>IF(ISNUMBER(J1184),(X1184*J1184+'Method'!$B$10*'Method'!$B$11)/(X1184+'Method'!$B$10),"")</x:f>
      </x:c>
      <x:c r="L1184" s="10" t="str">
        <x:f>IF(ISNUMBER(J1184),COUNTIFS($J$7:$J$1929,"&gt;"&amp;J1184)+1,"")</x:f>
      </x:c>
      <x:c r="M1184" s="9" t="str">
        <x:v>Review required</x:v>
      </x:c>
      <x:c r="N1184" s="9" t="str">
        <x:v>Product, variant, gender or year terms differ between URLs; Concentration not explicit on both saved identities</x:v>
      </x:c>
      <x:c r="O1184" s="9" t="str">
        <x:v>https://www.parfumo.com/Perfumes/Byredo/blanche-absolu-de-parfum</x:v>
      </x:c>
      <x:c r="P1184" s="9" t="str">
        <x:v>https://www.fragrantica.com/perfume/Byredo/Blanche-Absolu-103743.html</x:v>
      </x:c>
      <x:c r="Q1184" s="9" t="str">
        <x:v>https://media.parfumo.com/perfumes/33/3323c1_blanche-absolu-de-parfum-byredo_1200.jpg?width=480&amp;aspect_ratio=1:1</x:v>
      </x:c>
      <x:c r="R1184" s="9" t="str">
        <x:v>https://fimgs.net/mdimg/perfume-thumbs/375x500.103743.jpg</x:v>
      </x:c>
      <x:c r="S1184" s="9" t="str">
        <x:v>Blanche</x:v>
      </x:c>
      <x:c r="T1184" s="11" t="str">
        <x:v>2025</x:v>
      </x:c>
      <x:c r="U1184" s="10" t="n">
        <x:v>1549</x:v>
      </x:c>
      <x:c r="V1184" s="14" t="n">
        <x:f>IF(AND(ISNUMBER(G1184),G1184&gt;0),LOG10(G1184)*'Method'!$B$8,"")</x:f>
        <x:v>2.540725554786912</x:v>
      </x:c>
      <x:c r="W1184" s="14" t="n">
        <x:f>IF(AND(ISNUMBER(I1184),I1184&gt;0),LOG10(I1184)*'Method'!$B$9,"")</x:f>
        <x:v>2.1051550152105363</x:v>
      </x:c>
      <x:c r="X1184" s="10" t="str">
        <x:f>IF(ISNUMBER(J1184),SUM(G1184,I1184),"")</x:f>
      </x:c>
      <x:c r="Y1184" s="10" t="str">
        <x:f>IF(ISNUMBER(K1184),COUNTIFS($K$7:$K$1929,"&gt;"&amp;K1184)+1,"")</x:f>
      </x:c>
      <x:c r="Z1184" s="9" t="str"/>
      <x:c r="AA1184" s="15" t="n">
        <x:v>46108</x:v>
      </x:c>
      <x:c r="AB1184" s="9" t="str">
        <x:v>Unknown</x:v>
      </x:c>
    </x:row>
    <x:row r="1185" ht="50" customHeight="1">
      <x:c r="A1185" s="10" t="n">
        <x:f>IF(ISNUMBER(F1185),RANK(F1185,$F$7:$F$1929,0),"")</x:f>
        <x:v>1061</x:v>
      </x:c>
      <x:c r="B1185" s="9" t="str">
        <x:v>Gucci</x:v>
      </x:c>
      <x:c r="C1185" s="9" t="str">
        <x:v>Guilty Love Edition pour Homme</x:v>
      </x:c>
      <x:c r="D1185" s="9" t="str">
        <x:v>Eau de Parfum</x:v>
      </x:c>
      <x:c r="E1185" s="11" t="n">
        <x:v>2025</x:v>
      </x:c>
      <x:c r="F1185" s="13" t="n">
        <x:v>7.7</x:v>
      </x:c>
      <x:c r="G1185" s="10" t="n">
        <x:v>123</x:v>
      </x:c>
      <x:c r="H1185" s="12" t="n">
        <x:v>4.17</x:v>
      </x:c>
      <x:c r="I1185" s="10" t="n">
        <x:v>884</x:v>
      </x:c>
      <x:c r="J1185" s="12" t="str">
        <x:f>IF(AND(M1185="URL identity aligns",ISNUMBER(F1185),ISNUMBER(H1185),G1185&gt;0,I1185&gt;0,SUM(V1185:W1185)&gt;0),(F1185*V1185+((H1185-1)/4*10)*W1185)/SUM(V1185:W1185),"")</x:f>
      </x:c>
      <x:c r="K1185" s="12" t="str">
        <x:f>IF(ISNUMBER(J1185),(X1185*J1185+'Method'!$B$10*'Method'!$B$11)/(X1185+'Method'!$B$10),"")</x:f>
      </x:c>
      <x:c r="L1185" s="10" t="str">
        <x:f>IF(ISNUMBER(J1185),COUNTIFS($J$7:$J$1929,"&gt;"&amp;J1185)+1,"")</x:f>
      </x:c>
      <x:c r="M1185" s="9" t="str">
        <x:v>Review required</x:v>
      </x:c>
      <x:c r="N1185" s="9" t="str">
        <x:v>Product, variant, gender or year terms differ between URLs; Concentration not explicit on both saved identities</x:v>
      </x:c>
      <x:c r="O1185" s="9" t="str">
        <x:v>https://www.parfumo.com/Perfumes/Gucci/guilty-love-edition-pour-homme-eau-de-parfum</x:v>
      </x:c>
      <x:c r="P1185" s="9" t="str">
        <x:v>https://www.fragrantica.com/perfume/Gucci/Gucci-Guilty-Love-Edition-Pour-Homme-2024-100234.html</x:v>
      </x:c>
      <x:c r="Q1185" s="9" t="str">
        <x:v>https://media.parfumo.com/perfumes/a7/a734fa_guilty-love-edition-pour-homme-eau-de-parfum-gucci_1200.jpg?width=720&amp;aspect_ratio=1:1</x:v>
      </x:c>
      <x:c r="R1185" s="9" t="str">
        <x:v>https://fimgs.net/mdimg/perfume-thumbs/375x500.100234.jpg</x:v>
      </x:c>
      <x:c r="S1185" s="9" t="str">
        <x:v>Guilty Love Edition pour Homme</x:v>
      </x:c>
      <x:c r="T1185" s="11" t="str">
        <x:v>2025</x:v>
      </x:c>
      <x:c r="U1185" s="10" t="n">
        <x:v>456</x:v>
      </x:c>
      <x:c r="V1185" s="14" t="n">
        <x:f>IF(AND(ISNUMBER(G1185),G1185&gt;0),LOG10(G1185)*'Method'!$B$8,"")</x:f>
        <x:v>2.5078861337272795</x:v>
      </x:c>
      <x:c r="W1185" s="14" t="n">
        <x:f>IF(AND(ISNUMBER(I1185),I1185&gt;0),LOG10(I1185)*'Method'!$B$9,"")</x:f>
        <x:v>2.3571618120104563</x:v>
      </x:c>
      <x:c r="X1185" s="10" t="str">
        <x:f>IF(ISNUMBER(J1185),SUM(G1185,I1185),"")</x:f>
      </x:c>
      <x:c r="Y1185" s="10" t="str">
        <x:f>IF(ISNUMBER(K1185),COUNTIFS($K$7:$K$1929,"&gt;"&amp;K1185)+1,"")</x:f>
      </x:c>
      <x:c r="Z1185" s="9" t="str"/>
      <x:c r="AA1185" s="15" t="n">
        <x:v>46108</x:v>
      </x:c>
      <x:c r="AB1185" s="9" t="str">
        <x:v>Unknown</x:v>
      </x:c>
    </x:row>
    <x:row r="1186" ht="50" customHeight="1">
      <x:c r="A1186" s="10" t="n">
        <x:f>IF(ISNUMBER(F1186),RANK(F1186,$F$7:$F$1929,0),"")</x:f>
        <x:v>1061</x:v>
      </x:c>
      <x:c r="B1186" s="9" t="str">
        <x:v>Xerjoff</x:v>
      </x:c>
      <x:c r="C1186" s="9" t="str">
        <x:v>Aridal</x:v>
      </x:c>
      <x:c r="D1186" s="9" t="str">
        <x:v>Not recorded</x:v>
      </x:c>
      <x:c r="E1186" s="11" t="n">
        <x:v>2023</x:v>
      </x:c>
      <x:c r="F1186" s="13" t="n">
        <x:v>7.7</x:v>
      </x:c>
      <x:c r="G1186" s="10" t="n">
        <x:v>121</x:v>
      </x:c>
      <x:c r="H1186" s="12" t="n">
        <x:v>3.83</x:v>
      </x:c>
      <x:c r="I1186" s="10" t="n">
        <x:v>60</x:v>
      </x:c>
      <x:c r="J1186" s="12" t="str">
        <x:f>IF(AND(M1186="URL identity aligns",ISNUMBER(F1186),ISNUMBER(H1186),G1186&gt;0,I1186&gt;0,SUM(V1186:W1186)&gt;0),(F1186*V1186+((H1186-1)/4*10)*W1186)/SUM(V1186:W1186),"")</x:f>
      </x:c>
      <x:c r="K1186" s="12" t="str">
        <x:f>IF(ISNUMBER(J1186),(X1186*J1186+'Method'!$B$10*'Method'!$B$11)/(X1186+'Method'!$B$10),"")</x:f>
      </x:c>
      <x:c r="L1186" s="10" t="str">
        <x:f>IF(ISNUMBER(J1186),COUNTIFS($J$7:$J$1929,"&gt;"&amp;J1186)+1,"")</x:f>
      </x:c>
      <x:c r="M1186" s="9" t="str">
        <x:v>Review required</x:v>
      </x:c>
      <x:c r="N1186" s="9" t="str">
        <x:v>Concentration not explicit on both saved identities</x:v>
      </x:c>
      <x:c r="O1186" s="9" t="str">
        <x:v>https://www.parfumo.com/Perfumes/Xerjoff/aridal</x:v>
      </x:c>
      <x:c r="P1186" s="9" t="str">
        <x:v>https://www.fragrantica.com/perfume/Xerjoff/Aridal-80455.html</x:v>
      </x:c>
      <x:c r="Q1186" s="9" t="str">
        <x:v>https://media.parfumo.com/perfumes/2a/2a47f0-aridal-xerjoff_1200.jpg?width=720&amp;aspect_ratio=1:1</x:v>
      </x:c>
      <x:c r="R1186" s="9" t="str">
        <x:v>https://fimgs.net/mdimg/perfume-thumbs/375x500.80455.jpg</x:v>
      </x:c>
      <x:c r="S1186" s="9" t="str">
        <x:v>Aridal</x:v>
      </x:c>
      <x:c r="T1186" s="11" t="str">
        <x:v>2023</x:v>
      </x:c>
      <x:c r="U1186" s="10" t="n">
        <x:v>692</x:v>
      </x:c>
      <x:c r="V1186" s="14" t="n">
        <x:f>IF(AND(ISNUMBER(G1186),G1186&gt;0),LOG10(G1186)*'Method'!$B$8,"")</x:f>
        <x:v>2.4993424443797396</x:v>
      </x:c>
      <x:c r="W1186" s="14" t="n">
        <x:f>IF(AND(ISNUMBER(I1186),I1186&gt;0),LOG10(I1186)*'Method'!$B$9,"")</x:f>
        <x:v>1.4225210003069122</x:v>
      </x:c>
      <x:c r="X1186" s="10" t="str">
        <x:f>IF(ISNUMBER(J1186),SUM(G1186,I1186),"")</x:f>
      </x:c>
      <x:c r="Y1186" s="10" t="str">
        <x:f>IF(ISNUMBER(K1186),COUNTIFS($K$7:$K$1929,"&gt;"&amp;K1186)+1,"")</x:f>
      </x:c>
      <x:c r="Z1186" s="9" t="str"/>
      <x:c r="AA1186" s="15" t="n">
        <x:v>46108</x:v>
      </x:c>
      <x:c r="AB1186" s="9" t="str">
        <x:v>Unknown</x:v>
      </x:c>
    </x:row>
    <x:row r="1187" ht="50" customHeight="1">
      <x:c r="A1187" s="10" t="n">
        <x:f>IF(ISNUMBER(F1187),RANK(F1187,$F$7:$F$1929,0),"")</x:f>
        <x:v>1061</x:v>
      </x:c>
      <x:c r="B1187" s="9" t="str">
        <x:v>Lalique</x:v>
      </x:c>
      <x:c r="C1187" s="9" t="str">
        <x:v>Encre Indigo</x:v>
      </x:c>
      <x:c r="D1187" s="9" t="str">
        <x:v>Not recorded</x:v>
      </x:c>
      <x:c r="E1187" s="11" t="n">
        <x:v>2023</x:v>
      </x:c>
      <x:c r="F1187" s="13" t="n">
        <x:v>7.7</x:v>
      </x:c>
      <x:c r="G1187" s="10" t="n">
        <x:v>115</x:v>
      </x:c>
      <x:c r="H1187" s="12" t="n">
        <x:v>3.89</x:v>
      </x:c>
      <x:c r="I1187" s="10" t="n">
        <x:v>901</x:v>
      </x:c>
      <x:c r="J1187" s="12" t="str">
        <x:f>IF(AND(M1187="URL identity aligns",ISNUMBER(F1187),ISNUMBER(H1187),G1187&gt;0,I1187&gt;0,SUM(V1187:W1187)&gt;0),(F1187*V1187+((H1187-1)/4*10)*W1187)/SUM(V1187:W1187),"")</x:f>
      </x:c>
      <x:c r="K1187" s="12" t="str">
        <x:f>IF(ISNUMBER(J1187),(X1187*J1187+'Method'!$B$10*'Method'!$B$11)/(X1187+'Method'!$B$10),"")</x:f>
      </x:c>
      <x:c r="L1187" s="10" t="str">
        <x:f>IF(ISNUMBER(J1187),COUNTIFS($J$7:$J$1929,"&gt;"&amp;J1187)+1,"")</x:f>
      </x:c>
      <x:c r="M1187" s="9" t="str">
        <x:v>Review required</x:v>
      </x:c>
      <x:c r="N1187" s="9" t="str">
        <x:v>Concentration not explicit on both saved identities</x:v>
      </x:c>
      <x:c r="O1187" s="9" t="str">
        <x:v>https://www.parfumo.com/Perfumes/Lalique/encre-indigo</x:v>
      </x:c>
      <x:c r="P1187" s="9" t="str">
        <x:v>https://www.fragrantica.com/perfume/Lalique/Encre-Indigo-87291.html</x:v>
      </x:c>
      <x:c r="Q1187" s="9" t="str">
        <x:v>https://media.parfumo.com/perfumes/db/db586c-encre-indigo-lalique_1200.jpg?width=720&amp;aspect_ratio=1:1</x:v>
      </x:c>
      <x:c r="R1187" s="9" t="str">
        <x:v>https://fimgs.net/mdimg/perfume-thumbs/375x500.87291.jpg</x:v>
      </x:c>
      <x:c r="S1187" s="9" t="str">
        <x:v>Encre Indigo</x:v>
      </x:c>
      <x:c r="T1187" s="11" t="str">
        <x:v>2023</x:v>
      </x:c>
      <x:c r="U1187" s="10" t="n">
        <x:v>1552</x:v>
      </x:c>
      <x:c r="V1187" s="14" t="n">
        <x:f>IF(AND(ISNUMBER(G1187),G1187&gt;0),LOG10(G1187)*'Method'!$B$8,"")</x:f>
        <x:v>2.472837408424332</x:v>
      </x:c>
      <x:c r="W1187" s="14" t="n">
        <x:f>IF(AND(ISNUMBER(I1187),I1187&gt;0),LOG10(I1187)*'Method'!$B$9,"")</x:f>
        <x:v>2.363779832783248</x:v>
      </x:c>
      <x:c r="X1187" s="10" t="str">
        <x:f>IF(ISNUMBER(J1187),SUM(G1187,I1187),"")</x:f>
      </x:c>
      <x:c r="Y1187" s="10" t="str">
        <x:f>IF(ISNUMBER(K1187),COUNTIFS($K$7:$K$1929,"&gt;"&amp;K1187)+1,"")</x:f>
      </x:c>
      <x:c r="Z1187" s="9" t="str"/>
      <x:c r="AA1187" s="15" t="n">
        <x:v>46108</x:v>
      </x:c>
      <x:c r="AB1187" s="9" t="str">
        <x:v>Unknown</x:v>
      </x:c>
    </x:row>
    <x:row r="1188" ht="50" customHeight="1">
      <x:c r="A1188" s="10" t="n">
        <x:f>IF(ISNUMBER(F1188),RANK(F1188,$F$7:$F$1929,0),"")</x:f>
        <x:v>1061</x:v>
      </x:c>
      <x:c r="B1188" s="9" t="str">
        <x:v>Diptyque</x:v>
      </x:c>
      <x:c r="C1188" s="9" t="str">
        <x:v>Eau Nabati</x:v>
      </x:c>
      <x:c r="D1188" s="9" t="str">
        <x:v>Not recorded</x:v>
      </x:c>
      <x:c r="E1188" s="11" t="n">
        <x:v>2023</x:v>
      </x:c>
      <x:c r="F1188" s="13" t="n">
        <x:v>7.7</x:v>
      </x:c>
      <x:c r="G1188" s="10" t="n">
        <x:v>114</x:v>
      </x:c>
      <x:c r="H1188" s="12" t="n">
        <x:v>3.9</x:v>
      </x:c>
      <x:c r="I1188" s="10" t="n">
        <x:v>376</x:v>
      </x:c>
      <x:c r="J1188" s="12" t="str">
        <x:f>IF(AND(M1188="URL identity aligns",ISNUMBER(F1188),ISNUMBER(H1188),G1188&gt;0,I1188&gt;0,SUM(V1188:W1188)&gt;0),(F1188*V1188+((H1188-1)/4*10)*W1188)/SUM(V1188:W1188),"")</x:f>
      </x:c>
      <x:c r="K1188" s="12" t="str">
        <x:f>IF(ISNUMBER(J1188),(X1188*J1188+'Method'!$B$10*'Method'!$B$11)/(X1188+'Method'!$B$10),"")</x:f>
      </x:c>
      <x:c r="L1188" s="10" t="str">
        <x:f>IF(ISNUMBER(J1188),COUNTIFS($J$7:$J$1929,"&gt;"&amp;J1188)+1,"")</x:f>
      </x:c>
      <x:c r="M1188" s="9" t="str">
        <x:v>Review required</x:v>
      </x:c>
      <x:c r="N1188" s="9" t="str">
        <x:v>Concentration not explicit on both saved identities</x:v>
      </x:c>
      <x:c r="O1188" s="9" t="str">
        <x:v>https://www.parfumo.com/Perfumes/Diptyque/eau-nabati</x:v>
      </x:c>
      <x:c r="P1188" s="9" t="str">
        <x:v>https://www.fragrantica.com/perfume/Diptyque/Eau-Nabati-80355.html</x:v>
      </x:c>
      <x:c r="Q1188" s="9" t="str">
        <x:v>https://media.parfumo.com/perfumes/71/71e302-eau-nabati-diptyque_1200.jpg?width=720&amp;aspect_ratio=1:1</x:v>
      </x:c>
      <x:c r="R1188" s="9" t="str">
        <x:v>https://fimgs.net/mdimg/perfume-thumbs/375x500.80355.jpg</x:v>
      </x:c>
      <x:c r="S1188" s="9" t="str">
        <x:v>Eau Nabati</x:v>
      </x:c>
      <x:c r="T1188" s="11" t="str">
        <x:v>2023</x:v>
      </x:c>
      <x:c r="U1188" s="10" t="n">
        <x:v>954</x:v>
      </x:c>
      <x:c r="V1188" s="14" t="n">
        <x:f>IF(AND(ISNUMBER(G1188),G1188&gt;0),LOG10(G1188)*'Method'!$B$8,"")</x:f>
        <x:v>2.468285821603764</x:v>
      </x:c>
      <x:c r="W1188" s="14" t="n">
        <x:f>IF(AND(ISNUMBER(I1188),I1188&gt;0),LOG10(I1188)*'Method'!$B$9,"")</x:f>
        <x:v>2.060150275942128</x:v>
      </x:c>
      <x:c r="X1188" s="10" t="str">
        <x:f>IF(ISNUMBER(J1188),SUM(G1188,I1188),"")</x:f>
      </x:c>
      <x:c r="Y1188" s="10" t="str">
        <x:f>IF(ISNUMBER(K1188),COUNTIFS($K$7:$K$1929,"&gt;"&amp;K1188)+1,"")</x:f>
      </x:c>
      <x:c r="Z1188" s="9" t="str"/>
      <x:c r="AA1188" s="15" t="n">
        <x:v>46108</x:v>
      </x:c>
      <x:c r="AB1188" s="9" t="str">
        <x:v>Unknown</x:v>
      </x:c>
    </x:row>
    <x:row r="1189" ht="50" customHeight="1">
      <x:c r="A1189" s="10" t="n">
        <x:f>IF(ISNUMBER(F1189),RANK(F1189,$F$7:$F$1929,0),"")</x:f>
        <x:v>1061</x:v>
      </x:c>
      <x:c r="B1189" s="9" t="str">
        <x:v>Issey Miyake</x:v>
      </x:c>
      <x:c r="C1189" s="9" t="str">
        <x:v>L'Eau d'Issey pour Homme</x:v>
      </x:c>
      <x:c r="D1189" s="9" t="str">
        <x:v>Eau de Parfum</x:v>
      </x:c>
      <x:c r="E1189" s="11" t="n">
        <x:v>2025</x:v>
      </x:c>
      <x:c r="F1189" s="13" t="n">
        <x:v>7.7</x:v>
      </x:c>
      <x:c r="G1189" s="10" t="n">
        <x:v>112</x:v>
      </x:c>
      <x:c r="H1189" s="12" t="n">
        <x:v>4.24</x:v>
      </x:c>
      <x:c r="I1189" s="10" t="n">
        <x:v>429</x:v>
      </x:c>
      <x:c r="J1189" s="12" t="n">
        <x:f>IF(AND(M1189="URL identity aligns",ISNUMBER(F1189),ISNUMBER(H1189),G1189&gt;0,I1189&gt;0,SUM(V1189:W1189)&gt;0),(F1189*V1189+((H1189-1)/4*10)*W1189)/SUM(V1189:W1189),"")</x:f>
        <x:v>7.884530397835426</x:v>
      </x:c>
      <x:c r="K1189" s="12" t="n">
        <x:f>IF(ISNUMBER(J1189),(X1189*J1189+'Method'!$B$10*'Method'!$B$11)/(X1189+'Method'!$B$10),"")</x:f>
        <x:v>7.899410170295641</x:v>
      </x:c>
      <x:c r="L1189" s="10" t="n">
        <x:f>IF(ISNUMBER(J1189),COUNTIFS($J$7:$J$1929,"&gt;"&amp;J1189)+1,"")</x:f>
        <x:v>91</x:v>
      </x:c>
      <x:c r="M1189" s="9" t="str">
        <x:v>URL identity aligns</x:v>
      </x:c>
      <x:c r="N1189" s="9" t="str">
        <x:v>Brand, name tokens and concentration agree in saved URLs</x:v>
      </x:c>
      <x:c r="O1189" s="9" t="str">
        <x:v>https://www.parfumo.com/Perfumes/Issey_Miyake/l-eau-d-issey-pour-homme-eau-de-parfum</x:v>
      </x:c>
      <x:c r="P1189" s="9" t="str">
        <x:v>https://www.fragrantica.com/perfume/Issey-Miyake/L-Eau-d-Issey-Pour-Homme-Eau-de-Parfum-103573.html</x:v>
      </x:c>
      <x:c r="Q1189" s="9" t="str">
        <x:v>https://media.parfumo.com/perfumes/0e/0ea942_l-eau-d-issey-pour-homme-eau-de-parfum-issey-miyake_1200.jpg?width=720&amp;aspect_ratio=1:1</x:v>
      </x:c>
      <x:c r="R1189" s="9" t="str">
        <x:v>https://fimgs.net/mdimg/perfume-thumbs/375x500.103573.jpg</x:v>
      </x:c>
      <x:c r="S1189" s="9" t="str">
        <x:v>L'Eau d'Issey pour Homme</x:v>
      </x:c>
      <x:c r="T1189" s="11" t="str">
        <x:v>2025</x:v>
      </x:c>
      <x:c r="U1189" s="10" t="n">
        <x:v>1164</x:v>
      </x:c>
      <x:c r="V1189" s="14" t="n">
        <x:f>IF(AND(ISNUMBER(G1189),G1189&gt;0),LOG10(G1189)*'Method'!$B$8,"")</x:f>
        <x:v>2.4590616272042163</x:v>
      </x:c>
      <x:c r="W1189" s="14" t="n">
        <x:f>IF(AND(ISNUMBER(I1189),I1189&gt;0),LOG10(I1189)*'Method'!$B$9,"")</x:f>
        <x:v>2.105965833747776</x:v>
      </x:c>
      <x:c r="X1189" s="10" t="n">
        <x:f>IF(ISNUMBER(J1189),SUM(G1189,I1189),"")</x:f>
        <x:v>541</x:v>
      </x:c>
      <x:c r="Y1189" s="10" t="n">
        <x:f>IF(ISNUMBER(K1189),COUNTIFS($K$7:$K$1929,"&gt;"&amp;K1189)+1,"")</x:f>
        <x:v>91</x:v>
      </x:c>
      <x:c r="Z1189" s="9" t="str"/>
      <x:c r="AA1189" s="15" t="n">
        <x:v>46108</x:v>
      </x:c>
      <x:c r="AB1189" s="9" t="str">
        <x:v>Unknown</x:v>
      </x:c>
    </x:row>
    <x:row r="1190" ht="50" customHeight="1">
      <x:c r="A1190" s="10" t="n">
        <x:f>IF(ISNUMBER(F1190),RANK(F1190,$F$7:$F$1929,0),"")</x:f>
        <x:v>1061</x:v>
      </x:c>
      <x:c r="B1190" s="9" t="str">
        <x:v>Ralph Lauren</x:v>
      </x:c>
      <x:c r="C1190" s="9" t="str">
        <x:v>Polo Deep Blue</x:v>
      </x:c>
      <x:c r="D1190" s="9" t="str">
        <x:v>Parfum</x:v>
      </x:c>
      <x:c r="E1190" s="11" t="n">
        <x:v>2020</x:v>
      </x:c>
      <x:c r="F1190" s="13" t="n">
        <x:v>7.7</x:v>
      </x:c>
      <x:c r="G1190" s="10" t="n">
        <x:v>110</x:v>
      </x:c>
      <x:c r="H1190" s="12" t="n">
        <x:v>4.16</x:v>
      </x:c>
      <x:c r="I1190" s="10" t="n">
        <x:v>1268</x:v>
      </x:c>
      <x:c r="J1190" s="12" t="n">
        <x:f>IF(AND(M1190="URL identity aligns",ISNUMBER(F1190),ISNUMBER(H1190),G1190&gt;0,I1190&gt;0,SUM(V1190:W1190)&gt;0),(F1190*V1190+((H1190-1)/4*10)*W1190)/SUM(V1190:W1190),"")</x:f>
        <x:v>7.800665512403416</x:v>
      </x:c>
      <x:c r="K1190" s="12" t="n">
        <x:f>IF(ISNUMBER(J1190),(X1190*J1190+'Method'!$B$10*'Method'!$B$11)/(X1190+'Method'!$B$10),"")</x:f>
        <x:v>7.862537998154366</x:v>
      </x:c>
      <x:c r="L1190" s="10" t="n">
        <x:f>IF(ISNUMBER(J1190),COUNTIFS($J$7:$J$1929,"&gt;"&amp;J1190)+1,"")</x:f>
        <x:v>100</x:v>
      </x:c>
      <x:c r="M1190" s="9" t="str">
        <x:v>URL identity aligns</x:v>
      </x:c>
      <x:c r="N1190" s="9" t="str">
        <x:v>Brand, name tokens and concentration agree in saved URLs</x:v>
      </x:c>
      <x:c r="O1190" s="9" t="str">
        <x:v>https://www.parfumo.com/Perfumes/Ralph_Lauren/polo-deep-blue</x:v>
      </x:c>
      <x:c r="P1190" s="9" t="str">
        <x:v>https://www.fragrantica.com/perfume/Ralph-Lauren/Polo-Deep-Blue-Parfum-59650.html</x:v>
      </x:c>
      <x:c r="Q1190" s="9" t="str">
        <x:v>https://media.parfumo.com/perfumes/03/037e8a_polo-deep-blue-ralph-lauren_1200.jpg?width=720&amp;aspect_ratio=1:1</x:v>
      </x:c>
      <x:c r="R1190" s="9" t="str">
        <x:v>https://fimgs.net/mdimg/perfume-thumbs/375x500.59650.jpg</x:v>
      </x:c>
      <x:c r="S1190" s="9" t="str">
        <x:v>Polo Deep Blue</x:v>
      </x:c>
      <x:c r="T1190" s="11" t="str">
        <x:v>2020</x:v>
      </x:c>
      <x:c r="U1190" s="10" t="n">
        <x:v>943</x:v>
      </x:c>
      <x:c r="V1190" s="14" t="n">
        <x:f>IF(AND(ISNUMBER(G1190),G1190&gt;0),LOG10(G1190)*'Method'!$B$8,"")</x:f>
        <x:v>2.4496712221898638</x:v>
      </x:c>
      <x:c r="W1190" s="14" t="n">
        <x:f>IF(AND(ISNUMBER(I1190),I1190&gt;0),LOG10(I1190)*'Method'!$B$9,"")</x:f>
        <x:v>2.482495402836568</x:v>
      </x:c>
      <x:c r="X1190" s="10" t="n">
        <x:f>IF(ISNUMBER(J1190),SUM(G1190,I1190),"")</x:f>
        <x:v>1378</x:v>
      </x:c>
      <x:c r="Y1190" s="10" t="n">
        <x:f>IF(ISNUMBER(K1190),COUNTIFS($K$7:$K$1929,"&gt;"&amp;K1190)+1,"")</x:f>
        <x:v>102</x:v>
      </x:c>
      <x:c r="Z1190" s="9" t="str"/>
      <x:c r="AA1190" s="15" t="n">
        <x:v>46108</x:v>
      </x:c>
      <x:c r="AB1190" s="9" t="str">
        <x:v>Unknown</x:v>
      </x:c>
    </x:row>
    <x:row r="1191" ht="50" customHeight="1">
      <x:c r="A1191" s="10" t="n">
        <x:f>IF(ISNUMBER(F1191),RANK(F1191,$F$7:$F$1929,0),"")</x:f>
        <x:v>1061</x:v>
      </x:c>
      <x:c r="B1191" s="9" t="str">
        <x:v>Lattafa</x:v>
      </x:c>
      <x:c r="C1191" s="9" t="str">
        <x:v>Ana Abiyedh Coral انا الابيض كورال</x:v>
      </x:c>
      <x:c r="D1191" s="9" t="str">
        <x:v>Parfum</x:v>
      </x:c>
      <x:c r="E1191" s="11" t="n">
        <x:v>2025</x:v>
      </x:c>
      <x:c r="F1191" s="13" t="n">
        <x:v>7.7</x:v>
      </x:c>
      <x:c r="G1191" s="10" t="n">
        <x:v>108</x:v>
      </x:c>
      <x:c r="H1191" s="12" t="n">
        <x:v>4.17</x:v>
      </x:c>
      <x:c r="I1191" s="10" t="n">
        <x:v>982</x:v>
      </x:c>
      <x:c r="J1191" s="12" t="str">
        <x:f>IF(AND(M1191="URL identity aligns",ISNUMBER(F1191),ISNUMBER(H1191),G1191&gt;0,I1191&gt;0,SUM(V1191:W1191)&gt;0),(F1191*V1191+((H1191-1)/4*10)*W1191)/SUM(V1191:W1191),"")</x:f>
      </x:c>
      <x:c r="K1191" s="12" t="str">
        <x:f>IF(ISNUMBER(J1191),(X1191*J1191+'Method'!$B$10*'Method'!$B$11)/(X1191+'Method'!$B$10),"")</x:f>
      </x:c>
      <x:c r="L1191" s="10" t="str">
        <x:f>IF(ISNUMBER(J1191),COUNTIFS($J$7:$J$1929,"&gt;"&amp;J1191)+1,"")</x:f>
      </x:c>
      <x:c r="M1191" s="9" t="str">
        <x:v>Review required</x:v>
      </x:c>
      <x:c r="N1191" s="9" t="str">
        <x:v>Brand differs between product URLs; Concentration not explicit on both saved identities</x:v>
      </x:c>
      <x:c r="O1191" s="9" t="str">
        <x:v>https://www.parfumo.com/Perfumes/Lattafa/ana-abiyedh-coral</x:v>
      </x:c>
      <x:c r="P1191" s="9" t="str">
        <x:v>https://www.fragrantica.com/perfume/Lattafa-Perfumes/Ana-Abiyedh-Coral-103256.html</x:v>
      </x:c>
      <x:c r="Q1191" s="9" t="str">
        <x:v>https://media.parfumo.com/perfumes/1d/1dbd50_ana-abiyedh-coral-lattafa_1200.jpg?width=720&amp;aspect_ratio=1:1</x:v>
      </x:c>
      <x:c r="R1191" s="9" t="str">
        <x:v>https://fimgs.net/mdimg/perfume-thumbs/375x500.103256.jpg</x:v>
      </x:c>
      <x:c r="S1191" s="9" t="str">
        <x:v>Ana Abiyedh Coral انا الابيض كورال</x:v>
      </x:c>
      <x:c r="T1191" s="11" t="str">
        <x:v>2025</x:v>
      </x:c>
      <x:c r="U1191" s="10" t="n">
        <x:v>1459</x:v>
      </x:c>
      <x:c r="V1191" s="14" t="n">
        <x:f>IF(AND(ISNUMBER(G1191),G1191&gt;0),LOG10(G1191)*'Method'!$B$8,"")</x:f>
        <x:v>2.4401085065843398</x:v>
      </x:c>
      <x:c r="W1191" s="14" t="n">
        <x:f>IF(AND(ISNUMBER(I1191),I1191&gt;0),LOG10(I1191)*'Method'!$B$9,"")</x:f>
        <x:v>2.39368919022956</x:v>
      </x:c>
      <x:c r="X1191" s="10" t="str">
        <x:f>IF(ISNUMBER(J1191),SUM(G1191,I1191),"")</x:f>
      </x:c>
      <x:c r="Y1191" s="10" t="str">
        <x:f>IF(ISNUMBER(K1191),COUNTIFS($K$7:$K$1929,"&gt;"&amp;K1191)+1,"")</x:f>
      </x:c>
      <x:c r="Z1191" s="9" t="str"/>
      <x:c r="AA1191" s="15" t="n">
        <x:v>46108</x:v>
      </x:c>
      <x:c r="AB1191" s="9" t="str">
        <x:v>Unknown</x:v>
      </x:c>
    </x:row>
    <x:row r="1192" ht="50" customHeight="1">
      <x:c r="A1192" s="10" t="n">
        <x:f>IF(ISNUMBER(F1192),RANK(F1192,$F$7:$F$1929,0),"")</x:f>
        <x:v>1061</x:v>
      </x:c>
      <x:c r="B1192" s="9" t="str">
        <x:v>Mancera</x:v>
      </x:c>
      <x:c r="C1192" s="9" t="str">
        <x:v>Amberful</x:v>
      </x:c>
      <x:c r="D1192" s="9" t="str">
        <x:v>Not recorded</x:v>
      </x:c>
      <x:c r="E1192" s="11" t="n">
        <x:v>2024</x:v>
      </x:c>
      <x:c r="F1192" s="13" t="n">
        <x:v>7.7</x:v>
      </x:c>
      <x:c r="G1192" s="10" t="n">
        <x:v>103</x:v>
      </x:c>
      <x:c r="H1192" s="12" t="n">
        <x:v>4.16</x:v>
      </x:c>
      <x:c r="I1192" s="10" t="n">
        <x:v>536</x:v>
      </x:c>
      <x:c r="J1192" s="12" t="str">
        <x:f>IF(AND(M1192="URL identity aligns",ISNUMBER(F1192),ISNUMBER(H1192),G1192&gt;0,I1192&gt;0,SUM(V1192:W1192)&gt;0),(F1192*V1192+((H1192-1)/4*10)*W1192)/SUM(V1192:W1192),"")</x:f>
      </x:c>
      <x:c r="K1192" s="12" t="str">
        <x:f>IF(ISNUMBER(J1192),(X1192*J1192+'Method'!$B$10*'Method'!$B$11)/(X1192+'Method'!$B$10),"")</x:f>
      </x:c>
      <x:c r="L1192" s="10" t="str">
        <x:f>IF(ISNUMBER(J1192),COUNTIFS($J$7:$J$1929,"&gt;"&amp;J1192)+1,"")</x:f>
      </x:c>
      <x:c r="M1192" s="9" t="str">
        <x:v>Review required</x:v>
      </x:c>
      <x:c r="N1192" s="9" t="str">
        <x:v>Concentration not explicit on both saved identities</x:v>
      </x:c>
      <x:c r="O1192" s="9" t="str">
        <x:v>https://www.parfumo.com/Perfumes/Mancera/amberful</x:v>
      </x:c>
      <x:c r="P1192" s="9" t="str">
        <x:v>https://www.fragrantica.com/perfume/Mancera/Amberful-93337.html</x:v>
      </x:c>
      <x:c r="Q1192" s="9" t="str">
        <x:v>https://media.parfumo.com/perfumes/f8/f877f1-amberful-mancera_1200.jpg?width=720&amp;aspect_ratio=1:1</x:v>
      </x:c>
      <x:c r="R1192" s="9" t="str">
        <x:v>https://fimgs.net/mdimg/perfume-thumbs/375x500.93337.jpg</x:v>
      </x:c>
      <x:c r="S1192" s="9" t="str">
        <x:v>Amberful</x:v>
      </x:c>
      <x:c r="T1192" s="11" t="str">
        <x:v>2024</x:v>
      </x:c>
      <x:c r="U1192" s="10" t="n">
        <x:v>49</x:v>
      </x:c>
      <x:c r="V1192" s="14" t="n">
        <x:f>IF(AND(ISNUMBER(G1192),G1192&gt;0),LOG10(G1192)*'Method'!$B$8,"")</x:f>
        <x:v>2.4154046696462035</x:v>
      </x:c>
      <x:c r="W1192" s="14" t="n">
        <x:f>IF(AND(ISNUMBER(I1192),I1192&gt;0),LOG10(I1192)*'Method'!$B$9,"")</x:f>
        <x:v>2.183331831754216</x:v>
      </x:c>
      <x:c r="X1192" s="10" t="str">
        <x:f>IF(ISNUMBER(J1192),SUM(G1192,I1192),"")</x:f>
      </x:c>
      <x:c r="Y1192" s="10" t="str">
        <x:f>IF(ISNUMBER(K1192),COUNTIFS($K$7:$K$1929,"&gt;"&amp;K1192)+1,"")</x:f>
      </x:c>
      <x:c r="Z1192" s="9" t="str"/>
      <x:c r="AA1192" s="15" t="n">
        <x:v>46108</x:v>
      </x:c>
      <x:c r="AB1192" s="9" t="str">
        <x:v>Unknown</x:v>
      </x:c>
    </x:row>
    <x:row r="1193" ht="50" customHeight="1">
      <x:c r="A1193" s="10" t="n">
        <x:f>IF(ISNUMBER(F1193),RANK(F1193,$F$7:$F$1929,0),"")</x:f>
        <x:v>1061</x:v>
      </x:c>
      <x:c r="B1193" s="9" t="str">
        <x:v>Diptyque</x:v>
      </x:c>
      <x:c r="C1193" s="9" t="str">
        <x:v>Fleur de Peau</x:v>
      </x:c>
      <x:c r="D1193" s="9" t="str">
        <x:v>Eau de Toilette</x:v>
      </x:c>
      <x:c r="E1193" s="11" t="n">
        <x:v>2025</x:v>
      </x:c>
      <x:c r="F1193" s="13" t="n">
        <x:v>7.7</x:v>
      </x:c>
      <x:c r="G1193" s="10" t="n">
        <x:v>103</x:v>
      </x:c>
      <x:c r="H1193" s="12" t="n">
        <x:v>4.1</x:v>
      </x:c>
      <x:c r="I1193" s="10" t="n">
        <x:v>400</x:v>
      </x:c>
      <x:c r="J1193" s="12" t="n">
        <x:f>IF(AND(M1193="URL identity aligns",ISNUMBER(F1193),ISNUMBER(H1193),G1193&gt;0,I1193&gt;0,SUM(V1193:W1193)&gt;0),(F1193*V1193+((H1193-1)/4*10)*W1193)/SUM(V1193:W1193),"")</x:f>
        <x:v>7.723144581008849</x:v>
      </x:c>
      <x:c r="K1193" s="12" t="n">
        <x:f>IF(ISNUMBER(J1193),(X1193*J1193+'Method'!$B$10*'Method'!$B$11)/(X1193+'Method'!$B$10),"")</x:f>
        <x:v>7.868369879764151</x:v>
      </x:c>
      <x:c r="L1193" s="10" t="n">
        <x:f>IF(ISNUMBER(J1193),COUNTIFS($J$7:$J$1929,"&gt;"&amp;J1193)+1,"")</x:f>
        <x:v>108</x:v>
      </x:c>
      <x:c r="M1193" s="9" t="str">
        <x:v>URL identity aligns</x:v>
      </x:c>
      <x:c r="N1193" s="9" t="str">
        <x:v>Brand, name tokens and concentration agree in saved URLs</x:v>
      </x:c>
      <x:c r="O1193" s="9" t="str">
        <x:v>https://www.parfumo.com/Perfumes/Diptyque/fleur-de-peau-eau-de-toilette</x:v>
      </x:c>
      <x:c r="P1193" s="9" t="str">
        <x:v>https://www.fragrantica.com/perfume/Diptyque/Fleur-de-Peau-Eau-de-Toilette-112975.html</x:v>
      </x:c>
      <x:c r="Q1193" s="9" t="str">
        <x:v>https://media.parfumo.com/perfumes/08/088826_fleur-de-peau-eau-de-toilette-diptyque_1200.jpg?width=480&amp;aspect_ratio=1:1</x:v>
      </x:c>
      <x:c r="R1193" s="9" t="str">
        <x:v>https://fimgs.net/mdimg/perfume-thumbs/375x500.112975.jpg</x:v>
      </x:c>
      <x:c r="S1193" s="9" t="str">
        <x:v>Fleur de Peau</x:v>
      </x:c>
      <x:c r="T1193" s="11" t="str">
        <x:v>2025</x:v>
      </x:c>
      <x:c r="U1193" s="10" t="n">
        <x:v>461</x:v>
      </x:c>
      <x:c r="V1193" s="14" t="n">
        <x:f>IF(AND(ISNUMBER(G1193),G1193&gt;0),LOG10(G1193)*'Method'!$B$8,"")</x:f>
        <x:v>2.4154046696462035</x:v>
      </x:c>
      <x:c r="W1193" s="14" t="n">
        <x:f>IF(AND(ISNUMBER(I1193),I1193&gt;0),LOG10(I1193)*'Method'!$B$9,"")</x:f>
        <x:v>2.081647993062368</x:v>
      </x:c>
      <x:c r="X1193" s="10" t="n">
        <x:f>IF(ISNUMBER(J1193),SUM(G1193,I1193),"")</x:f>
        <x:v>503</x:v>
      </x:c>
      <x:c r="Y1193" s="10" t="n">
        <x:f>IF(ISNUMBER(K1193),COUNTIFS($K$7:$K$1929,"&gt;"&amp;K1193)+1,"")</x:f>
        <x:v>99</x:v>
      </x:c>
      <x:c r="Z1193" s="9" t="str"/>
      <x:c r="AA1193" s="15" t="n">
        <x:v>46108</x:v>
      </x:c>
      <x:c r="AB1193" s="9" t="str">
        <x:v>Unknown</x:v>
      </x:c>
    </x:row>
    <x:row r="1194" ht="50" customHeight="1">
      <x:c r="A1194" s="10" t="n">
        <x:f>IF(ISNUMBER(F1194),RANK(F1194,$F$7:$F$1929,0),"")</x:f>
        <x:v>1061</x:v>
      </x:c>
      <x:c r="B1194" s="9" t="str">
        <x:v>Memo Paris</x:v>
      </x:c>
      <x:c r="C1194" s="9" t="str">
        <x:v>Ithaque</x:v>
      </x:c>
      <x:c r="D1194" s="9" t="str">
        <x:v>Not recorded</x:v>
      </x:c>
      <x:c r="E1194" s="11" t="n">
        <x:v>2023</x:v>
      </x:c>
      <x:c r="F1194" s="13" t="n">
        <x:v>7.7</x:v>
      </x:c>
      <x:c r="G1194" s="10" t="n">
        <x:v>99</x:v>
      </x:c>
      <x:c r="H1194" s="12" t="n">
        <x:v>4.17</x:v>
      </x:c>
      <x:c r="I1194" s="10" t="n">
        <x:v>413</x:v>
      </x:c>
      <x:c r="J1194" s="12" t="str">
        <x:f>IF(AND(M1194="URL identity aligns",ISNUMBER(F1194),ISNUMBER(H1194),G1194&gt;0,I1194&gt;0,SUM(V1194:W1194)&gt;0),(F1194*V1194+((H1194-1)/4*10)*W1194)/SUM(V1194:W1194),"")</x:f>
      </x:c>
      <x:c r="K1194" s="12" t="str">
        <x:f>IF(ISNUMBER(J1194),(X1194*J1194+'Method'!$B$10*'Method'!$B$11)/(X1194+'Method'!$B$10),"")</x:f>
      </x:c>
      <x:c r="L1194" s="10" t="str">
        <x:f>IF(ISNUMBER(J1194),COUNTIFS($J$7:$J$1929,"&gt;"&amp;J1194)+1,"")</x:f>
      </x:c>
      <x:c r="M1194" s="9" t="str">
        <x:v>Review required</x:v>
      </x:c>
      <x:c r="N1194" s="9" t="str">
        <x:v>Concentration not explicit on both saved identities</x:v>
      </x:c>
      <x:c r="O1194" s="9" t="str">
        <x:v>https://www.parfumo.com/Perfumes/memo-paris/ithaque</x:v>
      </x:c>
      <x:c r="P1194" s="9" t="str">
        <x:v>https://www.fragrantica.com/perfume/Memo-Paris/Ithaque-79533.html</x:v>
      </x:c>
      <x:c r="Q1194" s="9" t="str">
        <x:v>https://media.parfumo.com/perfumes/31/31b352-ithaque-memo-paris_1200.jpg?width=720&amp;aspect_ratio=1:1</x:v>
      </x:c>
      <x:c r="R1194" s="9" t="str">
        <x:v>https://fimgs.net/mdimg/perfume-thumbs/375x500.79533.jpg?t=1772620519</x:v>
      </x:c>
      <x:c r="S1194" s="9" t="str">
        <x:v>Ithaque</x:v>
      </x:c>
      <x:c r="T1194" s="11" t="str">
        <x:v>2023</x:v>
      </x:c>
      <x:c r="U1194" s="10" t="n">
        <x:v>1749</x:v>
      </x:c>
      <x:c r="V1194" s="14" t="n">
        <x:f>IF(AND(ISNUMBER(G1194),G1194&gt;0),LOG10(G1194)*'Method'!$B$8,"")</x:f>
        <x:v>2.39476223351706</x:v>
      </x:c>
      <x:c r="W1194" s="14" t="n">
        <x:f>IF(AND(ISNUMBER(I1194),I1194&gt;0),LOG10(I1194)*'Method'!$B$9,"")</x:f>
        <x:v>2.09276004132512</x:v>
      </x:c>
      <x:c r="X1194" s="10" t="str">
        <x:f>IF(ISNUMBER(J1194),SUM(G1194,I1194),"")</x:f>
      </x:c>
      <x:c r="Y1194" s="10" t="str">
        <x:f>IF(ISNUMBER(K1194),COUNTIFS($K$7:$K$1929,"&gt;"&amp;K1194)+1,"")</x:f>
      </x:c>
      <x:c r="Z1194" s="9" t="str"/>
      <x:c r="AA1194" s="15" t="n">
        <x:v>46108</x:v>
      </x:c>
      <x:c r="AB1194" s="9" t="str">
        <x:v>Unknown</x:v>
      </x:c>
    </x:row>
    <x:row r="1195" ht="50" customHeight="1">
      <x:c r="A1195" s="10" t="n">
        <x:f>IF(ISNUMBER(F1195),RANK(F1195,$F$7:$F$1929,0),"")</x:f>
        <x:v>1061</x:v>
      </x:c>
      <x:c r="B1195" s="9" t="str">
        <x:v>French Avenue</x:v>
      </x:c>
      <x:c r="C1195" s="9" t="str">
        <x:v>Baie</x:v>
      </x:c>
      <x:c r="D1195" s="9" t="str">
        <x:v>Not recorded</x:v>
      </x:c>
      <x:c r="E1195" s="11" t="n">
        <x:v>2025</x:v>
      </x:c>
      <x:c r="F1195" s="13" t="n">
        <x:v>7.7</x:v>
      </x:c>
      <x:c r="G1195" s="10" t="n">
        <x:v>97</x:v>
      </x:c>
      <x:c r="H1195" s="12" t="n">
        <x:v>3.84</x:v>
      </x:c>
      <x:c r="I1195" s="10" t="n">
        <x:v>430</x:v>
      </x:c>
      <x:c r="J1195" s="12" t="str">
        <x:f>IF(AND(M1195="URL identity aligns",ISNUMBER(F1195),ISNUMBER(H1195),G1195&gt;0,I1195&gt;0,SUM(V1195:W1195)&gt;0),(F1195*V1195+((H1195-1)/4*10)*W1195)/SUM(V1195:W1195),"")</x:f>
      </x:c>
      <x:c r="K1195" s="12" t="str">
        <x:f>IF(ISNUMBER(J1195),(X1195*J1195+'Method'!$B$10*'Method'!$B$11)/(X1195+'Method'!$B$10),"")</x:f>
      </x:c>
      <x:c r="L1195" s="10" t="str">
        <x:f>IF(ISNUMBER(J1195),COUNTIFS($J$7:$J$1929,"&gt;"&amp;J1195)+1,"")</x:f>
      </x:c>
      <x:c r="M1195" s="9" t="str">
        <x:v>Review required</x:v>
      </x:c>
      <x:c r="N1195" s="9" t="str">
        <x:v>Product, variant, gender or year terms differ between URLs; Concentration not explicit on both saved identities</x:v>
      </x:c>
      <x:c r="O1195" s="9" t="str">
        <x:v>https://www.parfumo.com/Perfumes/french-avenue/baie</x:v>
      </x:c>
      <x:c r="P1195" s="9" t="str">
        <x:v>https://www.fragrantica.com/perfume/French-Avenue/Vulcan-Baie-110650.html</x:v>
      </x:c>
      <x:c r="Q1195" s="9" t="str">
        <x:v>https://media.parfumo.com/perfumes/c9/c99a85_baie-french-avenue_1200.jpg?width=720&amp;aspect_ratio=1:1</x:v>
      </x:c>
      <x:c r="R1195" s="9" t="str">
        <x:v>https://fimgs.net/mdimg/perfume-thumbs/375x500.110650.jpg</x:v>
      </x:c>
      <x:c r="S1195" s="9" t="str">
        <x:v>Baie</x:v>
      </x:c>
      <x:c r="T1195" s="11" t="str">
        <x:v>2025</x:v>
      </x:c>
      <x:c r="U1195" s="10" t="n">
        <x:v>913</x:v>
      </x:c>
      <x:c r="V1195" s="14" t="n">
        <x:f>IF(AND(ISNUMBER(G1195),G1195&gt;0),LOG10(G1195)*'Method'!$B$8,"")</x:f>
        <x:v>2.384126081119488</x:v>
      </x:c>
      <x:c r="W1195" s="14" t="n">
        <x:f>IF(AND(ISNUMBER(I1195),I1195&gt;0),LOG10(I1195)*'Method'!$B$9,"")</x:f>
        <x:v>2.106774764463672</x:v>
      </x:c>
      <x:c r="X1195" s="10" t="str">
        <x:f>IF(ISNUMBER(J1195),SUM(G1195,I1195),"")</x:f>
      </x:c>
      <x:c r="Y1195" s="10" t="str">
        <x:f>IF(ISNUMBER(K1195),COUNTIFS($K$7:$K$1929,"&gt;"&amp;K1195)+1,"")</x:f>
      </x:c>
      <x:c r="Z1195" s="9" t="str"/>
      <x:c r="AA1195" s="15" t="n">
        <x:v>46108</x:v>
      </x:c>
      <x:c r="AB1195" s="9" t="str">
        <x:v>Unknown</x:v>
      </x:c>
    </x:row>
    <x:row r="1196" ht="50" customHeight="1">
      <x:c r="A1196" s="10" t="n">
        <x:f>IF(ISNUMBER(F1196),RANK(F1196,$F$7:$F$1929,0),"")</x:f>
        <x:v>1061</x:v>
      </x:c>
      <x:c r="B1196" s="9" t="str">
        <x:v>Ralph Lauren</x:v>
      </x:c>
      <x:c r="C1196" s="9" t="str">
        <x:v>Ralph's Club New York</x:v>
      </x:c>
      <x:c r="D1196" s="9" t="str">
        <x:v>Not recorded</x:v>
      </x:c>
      <x:c r="E1196" s="11" t="n">
        <x:v>2025</x:v>
      </x:c>
      <x:c r="F1196" s="13" t="n">
        <x:v>7.7</x:v>
      </x:c>
      <x:c r="G1196" s="10" t="n">
        <x:v>96</x:v>
      </x:c>
      <x:c r="H1196" s="12" t="n">
        <x:v>4.44</x:v>
      </x:c>
      <x:c r="I1196" s="10" t="n">
        <x:v>885</x:v>
      </x:c>
      <x:c r="J1196" s="12" t="str">
        <x:f>IF(AND(M1196="URL identity aligns",ISNUMBER(F1196),ISNUMBER(H1196),G1196&gt;0,I1196&gt;0,SUM(V1196:W1196)&gt;0),(F1196*V1196+((H1196-1)/4*10)*W1196)/SUM(V1196:W1196),"")</x:f>
      </x:c>
      <x:c r="K1196" s="12" t="str">
        <x:f>IF(ISNUMBER(J1196),(X1196*J1196+'Method'!$B$10*'Method'!$B$11)/(X1196+'Method'!$B$10),"")</x:f>
      </x:c>
      <x:c r="L1196" s="10" t="str">
        <x:f>IF(ISNUMBER(J1196),COUNTIFS($J$7:$J$1929,"&gt;"&amp;J1196)+1,"")</x:f>
      </x:c>
      <x:c r="M1196" s="9" t="str">
        <x:v>Review required</x:v>
      </x:c>
      <x:c r="N1196" s="9" t="str">
        <x:v>Concentration not explicit on both saved identities</x:v>
      </x:c>
      <x:c r="O1196" s="9" t="str">
        <x:v>https://www.parfumo.com/Perfumes/Ralph_Lauren/ralph-s-club-new-york</x:v>
      </x:c>
      <x:c r="P1196" s="9" t="str">
        <x:v>https://www.fragrantica.com/perfume/Ralph-Lauren/Ralph-s-Club-New-York-108016.html</x:v>
      </x:c>
      <x:c r="Q1196" s="9" t="str">
        <x:v>https://media.parfumo.com/perfumes/4b/4bc1ee_ralph-s-club-new-york-ralph-lauren_1200.jpg?width=480&amp;aspect_ratio=1:1</x:v>
      </x:c>
      <x:c r="R1196" s="9" t="str">
        <x:v>https://fimgs.net/mdimg/perfume-thumbs/375x500.108016.jpg</x:v>
      </x:c>
      <x:c r="S1196" s="9" t="str">
        <x:v>Ralph's Club New York</x:v>
      </x:c>
      <x:c r="T1196" s="11" t="str">
        <x:v>2025</x:v>
      </x:c>
      <x:c r="U1196" s="10" t="n">
        <x:v>1072</x:v>
      </x:c>
      <x:c r="V1196" s="14" t="n">
        <x:f>IF(AND(ISNUMBER(G1196),G1196&gt;0),LOG10(G1196)*'Method'!$B$8,"")</x:f>
        <x:v>2.3787254796474837</x:v>
      </x:c>
      <x:c r="W1196" s="14" t="n">
        <x:f>IF(AND(ISNUMBER(I1196),I1196&gt;0),LOG10(I1196)*'Method'!$B$9,"")</x:f>
        <x:v>2.357554616558264</x:v>
      </x:c>
      <x:c r="X1196" s="10" t="str">
        <x:f>IF(ISNUMBER(J1196),SUM(G1196,I1196),"")</x:f>
      </x:c>
      <x:c r="Y1196" s="10" t="str">
        <x:f>IF(ISNUMBER(K1196),COUNTIFS($K$7:$K$1929,"&gt;"&amp;K1196)+1,"")</x:f>
      </x:c>
      <x:c r="Z1196" s="9" t="str"/>
      <x:c r="AA1196" s="15" t="n">
        <x:v>46108</x:v>
      </x:c>
      <x:c r="AB1196" s="9" t="str">
        <x:v>Unknown</x:v>
      </x:c>
    </x:row>
    <x:row r="1197" ht="50" customHeight="1">
      <x:c r="A1197" s="10" t="n">
        <x:f>IF(ISNUMBER(F1197),RANK(F1197,$F$7:$F$1929,0),"")</x:f>
        <x:v>1061</x:v>
      </x:c>
      <x:c r="B1197" s="9" t="str">
        <x:v>Armaf</x:v>
      </x:c>
      <x:c r="C1197" s="9" t="str">
        <x:v>Hunter Intense</x:v>
      </x:c>
      <x:c r="D1197" s="9" t="str">
        <x:v>Eau de Toilette</x:v>
      </x:c>
      <x:c r="E1197" s="11"/>
      <x:c r="F1197" s="13" t="n">
        <x:v>7.7</x:v>
      </x:c>
      <x:c r="G1197" s="10" t="n">
        <x:v>88</x:v>
      </x:c>
      <x:c r="H1197" s="12" t="n">
        <x:v>4.26</x:v>
      </x:c>
      <x:c r="I1197" s="10" t="n">
        <x:v>1143</x:v>
      </x:c>
      <x:c r="J1197" s="12" t="str">
        <x:f>IF(AND(M1197="URL identity aligns",ISNUMBER(F1197),ISNUMBER(H1197),G1197&gt;0,I1197&gt;0,SUM(V1197:W1197)&gt;0),(F1197*V1197+((H1197-1)/4*10)*W1197)/SUM(V1197:W1197),"")</x:f>
      </x:c>
      <x:c r="K1197" s="12" t="str">
        <x:f>IF(ISNUMBER(J1197),(X1197*J1197+'Method'!$B$10*'Method'!$B$11)/(X1197+'Method'!$B$10),"")</x:f>
      </x:c>
      <x:c r="L1197" s="10" t="str">
        <x:f>IF(ISNUMBER(J1197),COUNTIFS($J$7:$J$1929,"&gt;"&amp;J1197)+1,"")</x:f>
      </x:c>
      <x:c r="M1197" s="9" t="str">
        <x:v>Review required</x:v>
      </x:c>
      <x:c r="N1197" s="9" t="str">
        <x:v>Concentration not explicit on both saved identities</x:v>
      </x:c>
      <x:c r="O1197" s="9" t="str">
        <x:v>https://www.parfumo.com/Perfumes/Armaf/hunter-intense-eau-de-toilette</x:v>
      </x:c>
      <x:c r="P1197" s="9" t="str">
        <x:v>https://www.fragrantica.com/perfume/Armaf/Hunter-Intense-50327.html</x:v>
      </x:c>
      <x:c r="Q1197" s="9" t="str">
        <x:v>https://media.parfumo.com/perfumes/3f/3f7132-hunter-intense-eau-de-toilette-armaf_1200.jpg?width=720&amp;aspect_ratio=1:1</x:v>
      </x:c>
      <x:c r="R1197" s="9" t="str">
        <x:v>https://fimgs.net/mdimg/perfume-thumbs/375x500.50327.jpg</x:v>
      </x:c>
      <x:c r="S1197" s="9" t="str">
        <x:v>Hunter Intense</x:v>
      </x:c>
      <x:c r="T1197" s="11" t="str"/>
      <x:c r="U1197" s="10" t="n">
        <x:v>43</x:v>
      </x:c>
      <x:c r="V1197" s="14" t="n">
        <x:f>IF(AND(ISNUMBER(G1197),G1197&gt;0),LOG10(G1197)*'Method'!$B$8,"")</x:f>
        <x:v>2.333379206580204</x:v>
      </x:c>
      <x:c r="W1197" s="14" t="n">
        <x:f>IF(AND(ISNUMBER(I1197),I1197&gt;0),LOG10(I1197)*'Method'!$B$9,"")</x:f>
        <x:v>2.446436984316224</x:v>
      </x:c>
      <x:c r="X1197" s="10" t="str">
        <x:f>IF(ISNUMBER(J1197),SUM(G1197,I1197),"")</x:f>
      </x:c>
      <x:c r="Y1197" s="10" t="str">
        <x:f>IF(ISNUMBER(K1197),COUNTIFS($K$7:$K$1929,"&gt;"&amp;K1197)+1,"")</x:f>
      </x:c>
      <x:c r="Z1197" s="9" t="str"/>
      <x:c r="AA1197" s="15" t="n">
        <x:v>46108</x:v>
      </x:c>
      <x:c r="AB1197" s="9" t="str">
        <x:v>Unknown</x:v>
      </x:c>
    </x:row>
    <x:row r="1198" ht="50" customHeight="1">
      <x:c r="A1198" s="10" t="n">
        <x:f>IF(ISNUMBER(F1198),RANK(F1198,$F$7:$F$1929,0),"")</x:f>
        <x:v>1061</x:v>
      </x:c>
      <x:c r="B1198" s="9" t="str">
        <x:v>matiere premiere</x:v>
      </x:c>
      <x:c r="C1198" s="9" t="str">
        <x:v>Crystal Saffron</x:v>
      </x:c>
      <x:c r="D1198" s="9" t="str">
        <x:v>Extrait de Parfum</x:v>
      </x:c>
      <x:c r="E1198" s="11" t="n">
        <x:v>2024</x:v>
      </x:c>
      <x:c r="F1198" s="13" t="n">
        <x:v>7.7</x:v>
      </x:c>
      <x:c r="G1198" s="10" t="n">
        <x:v>84</x:v>
      </x:c>
      <x:c r="H1198" s="12" t="n">
        <x:v>4.31</x:v>
      </x:c>
      <x:c r="I1198" s="10" t="n">
        <x:v>345</x:v>
      </x:c>
      <x:c r="J1198" s="12" t="n">
        <x:f>IF(AND(M1198="URL identity aligns",ISNUMBER(F1198),ISNUMBER(H1198),G1198&gt;0,I1198&gt;0,SUM(V1198:W1198)&gt;0),(F1198*V1198+((H1198-1)/4*10)*W1198)/SUM(V1198:W1198),"")</x:f>
        <x:v>7.969023220066281</x:v>
      </x:c>
      <x:c r="K1198" s="12" t="n">
        <x:f>IF(ISNUMBER(J1198),(X1198*J1198+'Method'!$B$10*'Method'!$B$11)/(X1198+'Method'!$B$10),"")</x:f>
        <x:v>7.914437500954611</x:v>
      </x:c>
      <x:c r="L1198" s="10" t="n">
        <x:f>IF(ISNUMBER(J1198),COUNTIFS($J$7:$J$1929,"&gt;"&amp;J1198)+1,"")</x:f>
        <x:v>79</x:v>
      </x:c>
      <x:c r="M1198" s="9" t="str">
        <x:v>URL identity aligns</x:v>
      </x:c>
      <x:c r="N1198" s="9" t="str">
        <x:v>Brand, name tokens and concentration agree in saved URLs</x:v>
      </x:c>
      <x:c r="O1198" s="9" t="str">
        <x:v>https://www.parfumo.com/Perfumes/matiere-premiere/crystal-saffron-extrait-de-parfum</x:v>
      </x:c>
      <x:c r="P1198" s="9" t="str">
        <x:v>https://www.fragrantica.com/perfume/Matiere-Premiere/Crystal-Saffron-Extrait-96551.html</x:v>
      </x:c>
      <x:c r="Q1198" s="9" t="str">
        <x:v>https://media.parfumo.com/perfumes/c1/c1b97a-crystal-saffron-extrait-de-parfum-matiere-premiere_1200.jpg?width=720&amp;aspect_ratio=1:1</x:v>
      </x:c>
      <x:c r="R1198" s="9" t="str">
        <x:v>https://fimgs.net/mdimg/perfume-thumbs/375x500.96551.jpg</x:v>
      </x:c>
      <x:c r="S1198" s="9" t="str">
        <x:v>Crystal Saffron Matière Première</x:v>
      </x:c>
      <x:c r="T1198" s="11" t="str">
        <x:v>2024</x:v>
      </x:c>
      <x:c r="U1198" s="10" t="n">
        <x:v>1872</x:v>
      </x:c>
      <x:c r="V1198" s="14" t="n">
        <x:f>IF(AND(ISNUMBER(G1198),G1198&gt;0),LOG10(G1198)*'Method'!$B$8,"")</x:f>
        <x:v>2.309135143274256</x:v>
      </x:c>
      <x:c r="W1198" s="14" t="n">
        <x:f>IF(AND(ISNUMBER(I1198),I1198&gt;0),LOG10(I1198)*'Method'!$B$9,"")</x:f>
        <x:v>2.030255276058616</x:v>
      </x:c>
      <x:c r="X1198" s="10" t="n">
        <x:f>IF(ISNUMBER(J1198),SUM(G1198,I1198),"")</x:f>
        <x:v>429</x:v>
      </x:c>
      <x:c r="Y1198" s="10" t="n">
        <x:f>IF(ISNUMBER(K1198),COUNTIFS($K$7:$K$1929,"&gt;"&amp;K1198)+1,"")</x:f>
        <x:v>80</x:v>
      </x:c>
      <x:c r="Z1198" s="9" t="str">
        <x:v>Removed repeated brand suffix from display name</x:v>
      </x:c>
      <x:c r="AA1198" s="15" t="n">
        <x:v>46108</x:v>
      </x:c>
      <x:c r="AB1198" s="9" t="str">
        <x:v>Unknown</x:v>
      </x:c>
    </x:row>
    <x:row r="1199" ht="50" customHeight="1">
      <x:c r="A1199" s="10" t="n">
        <x:f>IF(ISNUMBER(F1199),RANK(F1199,$F$7:$F$1929,0),"")</x:f>
        <x:v>1061</x:v>
      </x:c>
      <x:c r="B1199" s="9" t="str">
        <x:v>Lattafa</x:v>
      </x:c>
      <x:c r="C1199" s="9" t="str">
        <x:v>Suqraat</x:v>
      </x:c>
      <x:c r="D1199" s="9" t="str">
        <x:v>Parfum</x:v>
      </x:c>
      <x:c r="E1199" s="11" t="n">
        <x:v>2022</x:v>
      </x:c>
      <x:c r="F1199" s="13" t="n">
        <x:v>7.7</x:v>
      </x:c>
      <x:c r="G1199" s="10" t="n">
        <x:v>83</x:v>
      </x:c>
      <x:c r="H1199" s="12" t="n">
        <x:v>4.2</x:v>
      </x:c>
      <x:c r="I1199" s="10" t="n">
        <x:v>924</x:v>
      </x:c>
      <x:c r="J1199" s="12" t="str">
        <x:f>IF(AND(M1199="URL identity aligns",ISNUMBER(F1199),ISNUMBER(H1199),G1199&gt;0,I1199&gt;0,SUM(V1199:W1199)&gt;0),(F1199*V1199+((H1199-1)/4*10)*W1199)/SUM(V1199:W1199),"")</x:f>
      </x:c>
      <x:c r="K1199" s="12" t="str">
        <x:f>IF(ISNUMBER(J1199),(X1199*J1199+'Method'!$B$10*'Method'!$B$11)/(X1199+'Method'!$B$10),"")</x:f>
      </x:c>
      <x:c r="L1199" s="10" t="str">
        <x:f>IF(ISNUMBER(J1199),COUNTIFS($J$7:$J$1929,"&gt;"&amp;J1199)+1,"")</x:f>
      </x:c>
      <x:c r="M1199" s="9" t="str">
        <x:v>Review required</x:v>
      </x:c>
      <x:c r="N1199" s="9" t="str">
        <x:v>Brand differs between product URLs; Concentration not explicit on both saved identities</x:v>
      </x:c>
      <x:c r="O1199" s="9" t="str">
        <x:v>https://www.parfumo.com/Perfumes/Lattafa/suqraat</x:v>
      </x:c>
      <x:c r="P1199" s="9" t="str">
        <x:v>https://www.fragrantica.com/perfume/Lattafa-Perfumes/Suqraat-75471.html</x:v>
      </x:c>
      <x:c r="Q1199" s="9" t="str">
        <x:v>https://media.parfumo.com/perfumes/99/99f7e7-suqraat-lattafa_1200.jpg?width=720&amp;aspect_ratio=1:1</x:v>
      </x:c>
      <x:c r="R1199" s="9" t="str">
        <x:v>https://fimgs.net/mdimg/perfume-thumbs/375x500.75471.jpg</x:v>
      </x:c>
      <x:c r="S1199" s="9" t="str">
        <x:v>Suqraat</x:v>
      </x:c>
      <x:c r="T1199" s="11" t="str">
        <x:v>2022</x:v>
      </x:c>
      <x:c r="U1199" s="10" t="n">
        <x:v>1753</x:v>
      </x:c>
      <x:c r="V1199" s="14" t="n">
        <x:f>IF(AND(ISNUMBER(G1199),G1199&gt;0),LOG10(G1199)*'Method'!$B$8,"")</x:f>
        <x:v>2.3028937108512837</x:v>
      </x:c>
      <x:c r="W1199" s="14" t="n">
        <x:f>IF(AND(ISNUMBER(I1199),I1199&gt;0),LOG10(I1199)*'Method'!$B$9,"")</x:f>
        <x:v>2.372537576976088</x:v>
      </x:c>
      <x:c r="X1199" s="10" t="str">
        <x:f>IF(ISNUMBER(J1199),SUM(G1199,I1199),"")</x:f>
      </x:c>
      <x:c r="Y1199" s="10" t="str">
        <x:f>IF(ISNUMBER(K1199),COUNTIFS($K$7:$K$1929,"&gt;"&amp;K1199)+1,"")</x:f>
      </x:c>
      <x:c r="Z1199" s="9" t="str"/>
      <x:c r="AA1199" s="15" t="n">
        <x:v>46108</x:v>
      </x:c>
      <x:c r="AB1199" s="9" t="str">
        <x:v>Unknown</x:v>
      </x:c>
    </x:row>
    <x:row r="1200" ht="50" customHeight="1">
      <x:c r="A1200" s="10" t="n">
        <x:f>IF(ISNUMBER(F1200),RANK(F1200,$F$7:$F$1929,0),"")</x:f>
        <x:v>1061</x:v>
      </x:c>
      <x:c r="B1200" s="9" t="str">
        <x:v>Lattafa</x:v>
      </x:c>
      <x:c r="C1200" s="9" t="str">
        <x:v>Fakhar</x:v>
      </x:c>
      <x:c r="D1200" s="9" t="str">
        <x:v>Extrait de Parfum</x:v>
      </x:c>
      <x:c r="E1200" s="11" t="n">
        <x:v>2023</x:v>
      </x:c>
      <x:c r="F1200" s="13" t="n">
        <x:v>7.7</x:v>
      </x:c>
      <x:c r="G1200" s="10" t="n">
        <x:v>76</x:v>
      </x:c>
      <x:c r="H1200" s="12" t="n">
        <x:v>4.21</x:v>
      </x:c>
      <x:c r="I1200" s="10" t="n">
        <x:v>1288</x:v>
      </x:c>
      <x:c r="J1200" s="12" t="str">
        <x:f>IF(AND(M1200="URL identity aligns",ISNUMBER(F1200),ISNUMBER(H1200),G1200&gt;0,I1200&gt;0,SUM(V1200:W1200)&gt;0),(F1200*V1200+((H1200-1)/4*10)*W1200)/SUM(V1200:W1200),"")</x:f>
      </x:c>
      <x:c r="K1200" s="12" t="str">
        <x:f>IF(ISNUMBER(J1200),(X1200*J1200+'Method'!$B$10*'Method'!$B$11)/(X1200+'Method'!$B$10),"")</x:f>
      </x:c>
      <x:c r="L1200" s="10" t="str">
        <x:f>IF(ISNUMBER(J1200),COUNTIFS($J$7:$J$1929,"&gt;"&amp;J1200)+1,"")</x:f>
      </x:c>
      <x:c r="M1200" s="9" t="str">
        <x:v>Review required</x:v>
      </x:c>
      <x:c r="N1200" s="9" t="str">
        <x:v>Brand differs between product URLs; Product, variant, gender or year terms differ between URLs</x:v>
      </x:c>
      <x:c r="O1200" s="9" t="str">
        <x:v>https://www.parfumo.com/Perfumes/Lattafa/fakhar-lattafa-extrait</x:v>
      </x:c>
      <x:c r="P1200" s="9" t="str">
        <x:v>https://www.fragrantica.com/perfume/Lattafa-Perfumes/Fakhar-Extrait-85092.html</x:v>
      </x:c>
      <x:c r="Q1200" s="9" t="str">
        <x:v>https://media.parfumo.com/perfumes/c7/c78e43-fakhar-lattafa-extrait-lattafa_1200.jpg?width=720&amp;aspect_ratio=1:1</x:v>
      </x:c>
      <x:c r="R1200" s="9" t="str">
        <x:v>https://fimgs.net/mdimg/perfume-thumbs/375x500.85092.jpg</x:v>
      </x:c>
      <x:c r="S1200" s="9" t="str">
        <x:v>Fakhar</x:v>
      </x:c>
      <x:c r="T1200" s="11" t="str">
        <x:v>2023</x:v>
      </x:c>
      <x:c r="U1200" s="10" t="n">
        <x:v>1856</x:v>
      </x:c>
      <x:c r="V1200" s="14" t="n">
        <x:f>IF(AND(ISNUMBER(G1200),G1200&gt;0),LOG10(G1200)*'Method'!$B$8,"")</x:f>
        <x:v>2.256976310736948</x:v>
      </x:c>
      <x:c r="W1200" s="14" t="n">
        <x:f>IF(AND(ISNUMBER(I1200),I1200&gt;0),LOG10(I1200)*'Method'!$B$9,"")</x:f>
        <x:v>2.4879326904190324</x:v>
      </x:c>
      <x:c r="X1200" s="10" t="str">
        <x:f>IF(ISNUMBER(J1200),SUM(G1200,I1200),"")</x:f>
      </x:c>
      <x:c r="Y1200" s="10" t="str">
        <x:f>IF(ISNUMBER(K1200),COUNTIFS($K$7:$K$1929,"&gt;"&amp;K1200)+1,"")</x:f>
      </x:c>
      <x:c r="Z1200" s="9" t="str"/>
      <x:c r="AA1200" s="15" t="n">
        <x:v>46108</x:v>
      </x:c>
      <x:c r="AB1200" s="9" t="str">
        <x:v>Unknown</x:v>
      </x:c>
    </x:row>
    <x:row r="1201" ht="50" customHeight="1">
      <x:c r="A1201" s="10" t="n">
        <x:f>IF(ISNUMBER(F1201),RANK(F1201,$F$7:$F$1929,0),"")</x:f>
        <x:v>1061</x:v>
      </x:c>
      <x:c r="B1201" s="9" t="str">
        <x:v>Armaf</x:v>
      </x:c>
      <x:c r="C1201" s="9" t="str">
        <x:v>Odyssey Limoni Fresh Edition</x:v>
      </x:c>
      <x:c r="D1201" s="9" t="str">
        <x:v>Not recorded</x:v>
      </x:c>
      <x:c r="E1201" s="11" t="n">
        <x:v>2024</x:v>
      </x:c>
      <x:c r="F1201" s="13" t="n">
        <x:v>7.7</x:v>
      </x:c>
      <x:c r="G1201" s="10" t="n">
        <x:v>75</x:v>
      </x:c>
      <x:c r="H1201" s="12" t="n">
        <x:v>4.26</x:v>
      </x:c>
      <x:c r="I1201" s="10" t="n">
        <x:v>1123</x:v>
      </x:c>
      <x:c r="J1201" s="12" t="str">
        <x:f>IF(AND(M1201="URL identity aligns",ISNUMBER(F1201),ISNUMBER(H1201),G1201&gt;0,I1201&gt;0,SUM(V1201:W1201)&gt;0),(F1201*V1201+((H1201-1)/4*10)*W1201)/SUM(V1201:W1201),"")</x:f>
      </x:c>
      <x:c r="K1201" s="12" t="str">
        <x:f>IF(ISNUMBER(J1201),(X1201*J1201+'Method'!$B$10*'Method'!$B$11)/(X1201+'Method'!$B$10),"")</x:f>
      </x:c>
      <x:c r="L1201" s="10" t="str">
        <x:f>IF(ISNUMBER(J1201),COUNTIFS($J$7:$J$1929,"&gt;"&amp;J1201)+1,"")</x:f>
      </x:c>
      <x:c r="M1201" s="9" t="str">
        <x:v>Review required</x:v>
      </x:c>
      <x:c r="N1201" s="9" t="str">
        <x:v>Product, variant, gender or year terms differ between URLs; Concentration not explicit on both saved identities</x:v>
      </x:c>
      <x:c r="O1201" s="9" t="str">
        <x:v>https://www.parfumo.com/Perfumes/Armaf/odyssey-limoni-fresh-edition</x:v>
      </x:c>
      <x:c r="P1201" s="9" t="str">
        <x:v>https://www.fragrantica.com/perfume/Armaf/Odyssey-Limoni-Fresh-98695.html</x:v>
      </x:c>
      <x:c r="Q1201" s="9" t="str">
        <x:v>https://media.parfumo.com/perfumes/e0/e0be6e-odyssey-limoni-fresh-edition-armaf_1200.jpg?width=720&amp;aspect_ratio=1:1</x:v>
      </x:c>
      <x:c r="R1201" s="9" t="str">
        <x:v>https://fimgs.net/mdimg/perfume-thumbs/375x500.98695.jpg</x:v>
      </x:c>
      <x:c r="S1201" s="9" t="str">
        <x:v>Odyssey Limoni Fresh Edition</x:v>
      </x:c>
      <x:c r="T1201" s="11" t="str">
        <x:v>2024</x:v>
      </x:c>
      <x:c r="U1201" s="10" t="n">
        <x:v>74</x:v>
      </x:c>
      <x:c r="V1201" s="14" t="n">
        <x:f>IF(AND(ISNUMBER(G1201),G1201&gt;0),LOG10(G1201)*'Method'!$B$8,"")</x:f>
        <x:v>2.25007351607004</x:v>
      </x:c>
      <x:c r="W1201" s="14" t="n">
        <x:f>IF(AND(ISNUMBER(I1201),I1201&gt;0),LOG10(I1201)*'Method'!$B$9,"")</x:f>
        <x:v>2.4403038050091683</x:v>
      </x:c>
      <x:c r="X1201" s="10" t="str">
        <x:f>IF(ISNUMBER(J1201),SUM(G1201,I1201),"")</x:f>
      </x:c>
      <x:c r="Y1201" s="10" t="str">
        <x:f>IF(ISNUMBER(K1201),COUNTIFS($K$7:$K$1929,"&gt;"&amp;K1201)+1,"")</x:f>
      </x:c>
      <x:c r="Z1201" s="9" t="str"/>
      <x:c r="AA1201" s="15" t="n">
        <x:v>46108</x:v>
      </x:c>
      <x:c r="AB1201" s="9" t="str">
        <x:v>Unknown</x:v>
      </x:c>
    </x:row>
    <x:row r="1202" ht="50" customHeight="1">
      <x:c r="A1202" s="10" t="n">
        <x:f>IF(ISNUMBER(F1202),RANK(F1202,$F$7:$F$1929,0),"")</x:f>
        <x:v>1061</x:v>
      </x:c>
      <x:c r="B1202" s="9" t="str">
        <x:v>Rochas</x:v>
      </x:c>
      <x:c r="C1202" s="9" t="str">
        <x:v>Man Intense</x:v>
      </x:c>
      <x:c r="D1202" s="9" t="str">
        <x:v>Intense</x:v>
      </x:c>
      <x:c r="E1202" s="11" t="n">
        <x:v>2023</x:v>
      </x:c>
      <x:c r="F1202" s="13" t="n">
        <x:v>7.7</x:v>
      </x:c>
      <x:c r="G1202" s="10" t="n">
        <x:v>73</x:v>
      </x:c>
      <x:c r="H1202" s="12" t="n">
        <x:v>4.24</x:v>
      </x:c>
      <x:c r="I1202" s="10" t="n">
        <x:v>306</x:v>
      </x:c>
      <x:c r="J1202" s="12" t="str">
        <x:f>IF(AND(M1202="URL identity aligns",ISNUMBER(F1202),ISNUMBER(H1202),G1202&gt;0,I1202&gt;0,SUM(V1202:W1202)&gt;0),(F1202*V1202+((H1202-1)/4*10)*W1202)/SUM(V1202:W1202),"")</x:f>
      </x:c>
      <x:c r="K1202" s="12" t="str">
        <x:f>IF(ISNUMBER(J1202),(X1202*J1202+'Method'!$B$10*'Method'!$B$11)/(X1202+'Method'!$B$10),"")</x:f>
      </x:c>
      <x:c r="L1202" s="10" t="str">
        <x:f>IF(ISNUMBER(J1202),COUNTIFS($J$7:$J$1929,"&gt;"&amp;J1202)+1,"")</x:f>
      </x:c>
      <x:c r="M1202" s="9" t="str">
        <x:v>Review required</x:v>
      </x:c>
      <x:c r="N1202" s="9" t="str">
        <x:v>Product, variant, gender or year terms differ between URLs; Concentration not explicit on both saved identities</x:v>
      </x:c>
      <x:c r="O1202" s="9" t="str">
        <x:v>https://www.parfumo.com/Perfumes/Rochas/rochas-man-intense-2023</x:v>
      </x:c>
      <x:c r="P1202" s="9" t="str">
        <x:v>https://www.fragrantica.com/perfume/Rochas/Rochas-Man-Intense-79158.html</x:v>
      </x:c>
      <x:c r="Q1202" s="9" t="str">
        <x:v>https://media.parfumo.com/perfumes/79/79f1ad-rochas-man-intense-2023-rochas_1200.jpg?width=480&amp;aspect_ratio=1:1</x:v>
      </x:c>
      <x:c r="R1202" s="9" t="str">
        <x:v>https://fimgs.net/mdimg/perfume-thumbs/375x500.79158.jpg</x:v>
      </x:c>
      <x:c r="S1202" s="9" t="str">
        <x:v>Man Intense</x:v>
      </x:c>
      <x:c r="T1202" s="11" t="str">
        <x:v>2023</x:v>
      </x:c>
      <x:c r="U1202" s="10" t="n">
        <x:v>1138</x:v>
      </x:c>
      <x:c r="V1202" s="14" t="n">
        <x:f>IF(AND(ISNUMBER(G1202),G1202&gt;0),LOG10(G1202)*'Method'!$B$8,"")</x:f>
        <x:v>2.235987432144552</x:v>
      </x:c>
      <x:c r="W1202" s="14" t="n">
        <x:f>IF(AND(ISNUMBER(I1202),I1202&gt;0),LOG10(I1202)*'Method'!$B$9,"")</x:f>
        <x:v>1.9885771411852642</x:v>
      </x:c>
      <x:c r="X1202" s="10" t="str">
        <x:f>IF(ISNUMBER(J1202),SUM(G1202,I1202),"")</x:f>
      </x:c>
      <x:c r="Y1202" s="10" t="str">
        <x:f>IF(ISNUMBER(K1202),COUNTIFS($K$7:$K$1929,"&gt;"&amp;K1202)+1,"")</x:f>
      </x:c>
      <x:c r="Z1202" s="9" t="str"/>
      <x:c r="AA1202" s="15" t="n">
        <x:v>46108</x:v>
      </x:c>
      <x:c r="AB1202" s="9" t="str">
        <x:v>Unknown</x:v>
      </x:c>
    </x:row>
    <x:row r="1203" ht="50" customHeight="1">
      <x:c r="A1203" s="10" t="n">
        <x:f>IF(ISNUMBER(F1203),RANK(F1203,$F$7:$F$1929,0),"")</x:f>
        <x:v>1061</x:v>
      </x:c>
      <x:c r="B1203" s="9" t="str">
        <x:v>Dior</x:v>
      </x:c>
      <x:c r="C1203" s="9" t="str">
        <x:v>Oud Ispahan</x:v>
      </x:c>
      <x:c r="D1203" s="9" t="str">
        <x:v>Esprit de Parfum</x:v>
      </x:c>
      <x:c r="E1203" s="11" t="n">
        <x:v>2024</x:v>
      </x:c>
      <x:c r="F1203" s="13" t="n">
        <x:v>7.7</x:v>
      </x:c>
      <x:c r="G1203" s="10" t="n">
        <x:v>69</x:v>
      </x:c>
      <x:c r="H1203" s="12" t="n">
        <x:v>3.95</x:v>
      </x:c>
      <x:c r="I1203" s="10" t="n">
        <x:v>209</x:v>
      </x:c>
      <x:c r="J1203" s="12" t="n">
        <x:f>IF(AND(M1203="URL identity aligns",ISNUMBER(F1203),ISNUMBER(H1203),G1203&gt;0,I1203&gt;0,SUM(V1203:W1203)&gt;0),(F1203*V1203+((H1203-1)/4*10)*W1203)/SUM(V1203:W1203),"")</x:f>
        <x:v>7.551519261003349</x:v>
      </x:c>
      <x:c r="K1203" s="12" t="n">
        <x:f>IF(ISNUMBER(J1203),(X1203*J1203+'Method'!$B$10*'Method'!$B$11)/(X1203+'Method'!$B$10),"")</x:f>
        <x:v>7.862030863431274</x:v>
      </x:c>
      <x:c r="L1203" s="10" t="n">
        <x:f>IF(ISNUMBER(J1203),COUNTIFS($J$7:$J$1929,"&gt;"&amp;J1203)+1,"")</x:f>
        <x:v>128</x:v>
      </x:c>
      <x:c r="M1203" s="9" t="str">
        <x:v>URL identity aligns</x:v>
      </x:c>
      <x:c r="N1203" s="9" t="str">
        <x:v>Brand, name tokens and concentration agree in saved URLs</x:v>
      </x:c>
      <x:c r="O1203" s="9" t="str">
        <x:v>https://www.parfumo.com/Perfumes/Dior/oud-ispahan-esprit-de-parfum</x:v>
      </x:c>
      <x:c r="P1203" s="9" t="str">
        <x:v>https://www.fragrantica.com/perfume/Dior/Oud-Ispahan-Esprit-De-Parfum-95985.html</x:v>
      </x:c>
      <x:c r="Q1203" s="9" t="str">
        <x:v>https://media.parfumo.com/perfumes/1d/1d24fc-oud-ispahan-esprit-de-parfum-dior_1200.jpg?width=720&amp;aspect_ratio=1:1</x:v>
      </x:c>
      <x:c r="R1203" s="9" t="str">
        <x:v>https://fimgs.net/mdimg/perfume-thumbs/375x500.95985.jpg</x:v>
      </x:c>
      <x:c r="S1203" s="9" t="str">
        <x:v>Oud Ispahan</x:v>
      </x:c>
      <x:c r="T1203" s="11" t="str">
        <x:v>2024</x:v>
      </x:c>
      <x:c r="U1203" s="10" t="n">
        <x:v>1793</x:v>
      </x:c>
      <x:c r="V1203" s="14" t="n">
        <x:f>IF(AND(ISNUMBER(G1203),G1203&gt;0),LOG10(G1203)*'Method'!$B$8,"")</x:f>
        <x:v>2.206618908884712</x:v>
      </x:c>
      <x:c r="W1203" s="14" t="n">
        <x:f>IF(AND(ISNUMBER(I1203),I1203&gt;0),LOG10(I1203)*'Method'!$B$9,"")</x:f>
        <x:v>1.85611702888884</x:v>
      </x:c>
      <x:c r="X1203" s="10" t="n">
        <x:f>IF(ISNUMBER(J1203),SUM(G1203,I1203),"")</x:f>
        <x:v>278</x:v>
      </x:c>
      <x:c r="Y1203" s="10" t="n">
        <x:f>IF(ISNUMBER(K1203),COUNTIFS($K$7:$K$1929,"&gt;"&amp;K1203)+1,"")</x:f>
        <x:v>103</x:v>
      </x:c>
      <x:c r="Z1203" s="9" t="str"/>
      <x:c r="AA1203" s="15" t="n">
        <x:v>46108</x:v>
      </x:c>
      <x:c r="AB1203" s="9" t="str">
        <x:v>Unknown</x:v>
      </x:c>
    </x:row>
    <x:row r="1204" ht="50" customHeight="1">
      <x:c r="A1204" s="10" t="n">
        <x:f>IF(ISNUMBER(F1204),RANK(F1204,$F$7:$F$1929,0),"")</x:f>
        <x:v>1061</x:v>
      </x:c>
      <x:c r="B1204" s="9" t="str">
        <x:v>French Avenue</x:v>
      </x:c>
      <x:c r="C1204" s="9" t="str">
        <x:v>Marmara</x:v>
      </x:c>
      <x:c r="D1204" s="9" t="str">
        <x:v>Not recorded</x:v>
      </x:c>
      <x:c r="E1204" s="11" t="n">
        <x:v>2026</x:v>
      </x:c>
      <x:c r="F1204" s="13" t="n">
        <x:v>7.7</x:v>
      </x:c>
      <x:c r="G1204" s="10" t="n">
        <x:v>40</x:v>
      </x:c>
      <x:c r="H1204" s="12" t="n">
        <x:v>4.33</x:v>
      </x:c>
      <x:c r="I1204" s="10" t="n">
        <x:v>66</x:v>
      </x:c>
      <x:c r="J1204" s="12" t="str">
        <x:f>IF(AND(M1204="URL identity aligns",ISNUMBER(F1204),ISNUMBER(H1204),G1204&gt;0,I1204&gt;0,SUM(V1204:W1204)&gt;0),(F1204*V1204+((H1204-1)/4*10)*W1204)/SUM(V1204:W1204),"")</x:f>
      </x:c>
      <x:c r="K1204" s="12" t="str">
        <x:f>IF(ISNUMBER(J1204),(X1204*J1204+'Method'!$B$10*'Method'!$B$11)/(X1204+'Method'!$B$10),"")</x:f>
      </x:c>
      <x:c r="L1204" s="10" t="str">
        <x:f>IF(ISNUMBER(J1204),COUNTIFS($J$7:$J$1929,"&gt;"&amp;J1204)+1,"")</x:f>
      </x:c>
      <x:c r="M1204" s="9" t="str">
        <x:v>Review required</x:v>
      </x:c>
      <x:c r="N1204" s="9" t="str">
        <x:v>Concentration not explicit on both saved identities</x:v>
      </x:c>
      <x:c r="O1204" s="9" t="str">
        <x:v>https://www.parfumo.com/Perfumes/french-avenue/marmara</x:v>
      </x:c>
      <x:c r="P1204" s="9" t="str">
        <x:v>https://www.fragrantica.com/perfume/French-Avenue/Marmara-122624.html</x:v>
      </x:c>
      <x:c r="Q1204" s="9" t="str">
        <x:v>https://media.parfumo.com/perfumes/e3/e3d63d_marmara-french-avenue_1200.jpg?width=720&amp;aspect_ratio=1:1</x:v>
      </x:c>
      <x:c r="R1204" s="9" t="str">
        <x:v>https://fimgs.net/mdimg/perfume-thumbs/375x500.122624.jpg</x:v>
      </x:c>
      <x:c r="S1204" s="9" t="str">
        <x:v>Marmara</x:v>
      </x:c>
      <x:c r="T1204" s="11" t="str">
        <x:v>2026</x:v>
      </x:c>
      <x:c r="U1204" s="10" t="n">
        <x:v>1199</x:v>
      </x:c>
      <x:c r="V1204" s="14" t="n">
        <x:f>IF(AND(ISNUMBER(G1204),G1204&gt;0),LOG10(G1204)*'Method'!$B$8,"")</x:f>
        <x:v>1.922471989593552</x:v>
      </x:c>
      <x:c r="W1204" s="14" t="n">
        <x:f>IF(AND(ISNUMBER(I1204),I1204&gt;0),LOG10(I1204)*'Method'!$B$9,"")</x:f>
        <x:v>1.4556351484334962</x:v>
      </x:c>
      <x:c r="X1204" s="10" t="str">
        <x:f>IF(ISNUMBER(J1204),SUM(G1204,I1204),"")</x:f>
      </x:c>
      <x:c r="Y1204" s="10" t="str">
        <x:f>IF(ISNUMBER(K1204),COUNTIFS($K$7:$K$1929,"&gt;"&amp;K1204)+1,"")</x:f>
      </x:c>
      <x:c r="Z1204" s="9" t="str"/>
      <x:c r="AA1204" s="15" t="n">
        <x:v>46108</x:v>
      </x:c>
      <x:c r="AB1204" s="9" t="str">
        <x:v>Unknown</x:v>
      </x:c>
    </x:row>
    <x:row r="1205" ht="50" customHeight="1">
      <x:c r="A1205" s="10" t="n">
        <x:f>IF(ISNUMBER(F1205),RANK(F1205,$F$7:$F$1929,0),"")</x:f>
        <x:v>1061</x:v>
      </x:c>
      <x:c r="B1205" s="9" t="str">
        <x:v>Rayhaan</x:v>
      </x:c>
      <x:c r="C1205" s="9" t="str">
        <x:v>Tropical Vibe</x:v>
      </x:c>
      <x:c r="D1205" s="9" t="str">
        <x:v>Not recorded</x:v>
      </x:c>
      <x:c r="E1205" s="11" t="n">
        <x:v>2025</x:v>
      </x:c>
      <x:c r="F1205" s="13" t="n">
        <x:v>7.7</x:v>
      </x:c>
      <x:c r="G1205" s="10" t="n">
        <x:v>33</x:v>
      </x:c>
      <x:c r="H1205" s="12" t="n">
        <x:v>4.1</x:v>
      </x:c>
      <x:c r="I1205" s="10" t="n">
        <x:v>376</x:v>
      </x:c>
      <x:c r="J1205" s="12" t="str">
        <x:f>IF(AND(M1205="URL identity aligns",ISNUMBER(F1205),ISNUMBER(H1205),G1205&gt;0,I1205&gt;0,SUM(V1205:W1205)&gt;0),(F1205*V1205+((H1205-1)/4*10)*W1205)/SUM(V1205:W1205),"")</x:f>
      </x:c>
      <x:c r="K1205" s="12" t="str">
        <x:f>IF(ISNUMBER(J1205),(X1205*J1205+'Method'!$B$10*'Method'!$B$11)/(X1205+'Method'!$B$10),"")</x:f>
      </x:c>
      <x:c r="L1205" s="10" t="str">
        <x:f>IF(ISNUMBER(J1205),COUNTIFS($J$7:$J$1929,"&gt;"&amp;J1205)+1,"")</x:f>
      </x:c>
      <x:c r="M1205" s="9" t="str">
        <x:v>Review required</x:v>
      </x:c>
      <x:c r="N1205" s="9" t="str">
        <x:v>Concentration not explicit on both saved identities</x:v>
      </x:c>
      <x:c r="O1205" s="9" t="str">
        <x:v>https://www.parfumo.com/Perfumes/rayhaan/tropical-vibe</x:v>
      </x:c>
      <x:c r="P1205" s="9" t="str">
        <x:v>https://www.fragrantica.com/perfume/Rayhaan/Tropical-Vibe-118507.html</x:v>
      </x:c>
      <x:c r="Q1205" s="9" t="str">
        <x:v>https://media.parfumo.com/perfumes/44/44bcf2_tropical-vibe-rayhaan_1200.jpg?width=720&amp;aspect_ratio=1:1</x:v>
      </x:c>
      <x:c r="R1205" s="9" t="str">
        <x:v>https://fimgs.net/mdimg/perfume-thumbs/375x500.118507.jpg</x:v>
      </x:c>
      <x:c r="S1205" s="9" t="str">
        <x:v>Tropical Vibe</x:v>
      </x:c>
      <x:c r="T1205" s="11" t="str">
        <x:v>2025</x:v>
      </x:c>
      <x:c r="U1205" s="10" t="n">
        <x:v>172</x:v>
      </x:c>
      <x:c r="V1205" s="14" t="n">
        <x:f>IF(AND(ISNUMBER(G1205),G1205&gt;0),LOG10(G1205)*'Method'!$B$8,"")</x:f>
        <x:v>1.8222167278534678</x:v>
      </x:c>
      <x:c r="W1205" s="14" t="n">
        <x:f>IF(AND(ISNUMBER(I1205),I1205&gt;0),LOG10(I1205)*'Method'!$B$9,"")</x:f>
        <x:v>2.060150275942128</x:v>
      </x:c>
      <x:c r="X1205" s="10" t="str">
        <x:f>IF(ISNUMBER(J1205),SUM(G1205,I1205),"")</x:f>
      </x:c>
      <x:c r="Y1205" s="10" t="str">
        <x:f>IF(ISNUMBER(K1205),COUNTIFS($K$7:$K$1929,"&gt;"&amp;K1205)+1,"")</x:f>
      </x:c>
      <x:c r="Z1205" s="9" t="str"/>
      <x:c r="AA1205" s="15" t="n">
        <x:v>46108</x:v>
      </x:c>
      <x:c r="AB1205" s="9" t="str">
        <x:v>Unknown</x:v>
      </x:c>
    </x:row>
    <x:row r="1206" ht="50" customHeight="1">
      <x:c r="A1206" s="10" t="n">
        <x:f>IF(ISNUMBER(F1206),RANK(F1206,$F$7:$F$1929,0),"")</x:f>
        <x:v>1061</x:v>
      </x:c>
      <x:c r="B1206" s="9" t="str">
        <x:v>French Avenue</x:v>
      </x:c>
      <x:c r="C1206" s="9" t="str">
        <x:v>Ravine Ice</x:v>
      </x:c>
      <x:c r="D1206" s="9" t="str">
        <x:v>Not recorded</x:v>
      </x:c>
      <x:c r="E1206" s="11" t="n">
        <x:v>2026</x:v>
      </x:c>
      <x:c r="F1206" s="13" t="n">
        <x:v>7.7</x:v>
      </x:c>
      <x:c r="G1206" s="10" t="n">
        <x:v>18</x:v>
      </x:c>
      <x:c r="H1206" s="12" t="n">
        <x:v>4.34</x:v>
      </x:c>
      <x:c r="I1206" s="10" t="n">
        <x:v>73</x:v>
      </x:c>
      <x:c r="J1206" s="12" t="str">
        <x:f>IF(AND(M1206="URL identity aligns",ISNUMBER(F1206),ISNUMBER(H1206),G1206&gt;0,I1206&gt;0,SUM(V1206:W1206)&gt;0),(F1206*V1206+((H1206-1)/4*10)*W1206)/SUM(V1206:W1206),"")</x:f>
      </x:c>
      <x:c r="K1206" s="12" t="str">
        <x:f>IF(ISNUMBER(J1206),(X1206*J1206+'Method'!$B$10*'Method'!$B$11)/(X1206+'Method'!$B$10),"")</x:f>
      </x:c>
      <x:c r="L1206" s="10" t="str">
        <x:f>IF(ISNUMBER(J1206),COUNTIFS($J$7:$J$1929,"&gt;"&amp;J1206)+1,"")</x:f>
      </x:c>
      <x:c r="M1206" s="9" t="str">
        <x:v>Review required</x:v>
      </x:c>
      <x:c r="N1206" s="9" t="str">
        <x:v>Concentration not explicit on both saved identities</x:v>
      </x:c>
      <x:c r="O1206" s="9" t="str">
        <x:v>https://www.parfumo.com/Perfumes/french-avenue/ravine-ice</x:v>
      </x:c>
      <x:c r="P1206" s="9" t="str">
        <x:v>https://www.fragrantica.com/perfume/French-Avenue/Ravine-Ice-122272.html</x:v>
      </x:c>
      <x:c r="Q1206" s="9" t="str">
        <x:v>https://media.parfumo.com/perfumes/1b/1bc0ba_ravine-ice-french-avenue_1200.jpg?width=720&amp;aspect_ratio=1:1</x:v>
      </x:c>
      <x:c r="R1206" s="9" t="str">
        <x:v>https://fimgs.net/mdimg/perfume-thumbs/375x500.122272.jpg</x:v>
      </x:c>
      <x:c r="S1206" s="9" t="str">
        <x:v>Ravine Ice</x:v>
      </x:c>
      <x:c r="T1206" s="11" t="str">
        <x:v>2026</x:v>
      </x:c>
      <x:c r="U1206" s="10" t="n">
        <x:v>183</x:v>
      </x:c>
      <x:c r="V1206" s="14" t="n">
        <x:f>IF(AND(ISNUMBER(G1206),G1206&gt;0),LOG10(G1206)*'Method'!$B$8,"")</x:f>
        <x:v>1.506327006123972</x:v>
      </x:c>
      <x:c r="W1206" s="14" t="n">
        <x:f>IF(AND(ISNUMBER(I1206),I1206&gt;0),LOG10(I1206)*'Method'!$B$9,"")</x:f>
        <x:v>1.490658288096368</x:v>
      </x:c>
      <x:c r="X1206" s="10" t="str">
        <x:f>IF(ISNUMBER(J1206),SUM(G1206,I1206),"")</x:f>
      </x:c>
      <x:c r="Y1206" s="10" t="str">
        <x:f>IF(ISNUMBER(K1206),COUNTIFS($K$7:$K$1929,"&gt;"&amp;K1206)+1,"")</x:f>
      </x:c>
      <x:c r="Z1206" s="9" t="str"/>
      <x:c r="AA1206" s="15" t="n">
        <x:v>46108</x:v>
      </x:c>
      <x:c r="AB1206" s="9" t="str">
        <x:v>Unknown</x:v>
      </x:c>
    </x:row>
    <x:row r="1207" ht="50" customHeight="1">
      <x:c r="A1207" s="10" t="n">
        <x:f>IF(ISNUMBER(F1207),RANK(F1207,$F$7:$F$1929,0),"")</x:f>
        <x:v>1061</x:v>
      </x:c>
      <x:c r="B1207" s="9" t="str">
        <x:v>French Avenue</x:v>
      </x:c>
      <x:c r="C1207" s="9" t="str">
        <x:v>Axis</x:v>
      </x:c>
      <x:c r="D1207" s="9" t="str">
        <x:v>Not recorded</x:v>
      </x:c>
      <x:c r="E1207" s="11" t="n">
        <x:v>2025</x:v>
      </x:c>
      <x:c r="F1207" s="13" t="n">
        <x:v>7.7</x:v>
      </x:c>
      <x:c r="G1207" s="10" t="n">
        <x:v>11</x:v>
      </x:c>
      <x:c r="H1207" s="12" t="n">
        <x:v>3.94</x:v>
      </x:c>
      <x:c r="I1207" s="10" t="n">
        <x:v>71</x:v>
      </x:c>
      <x:c r="J1207" s="12" t="str">
        <x:f>IF(AND(M1207="URL identity aligns",ISNUMBER(F1207),ISNUMBER(H1207),G1207&gt;0,I1207&gt;0,SUM(V1207:W1207)&gt;0),(F1207*V1207+((H1207-1)/4*10)*W1207)/SUM(V1207:W1207),"")</x:f>
      </x:c>
      <x:c r="K1207" s="12" t="str">
        <x:f>IF(ISNUMBER(J1207),(X1207*J1207+'Method'!$B$10*'Method'!$B$11)/(X1207+'Method'!$B$10),"")</x:f>
      </x:c>
      <x:c r="L1207" s="10" t="str">
        <x:f>IF(ISNUMBER(J1207),COUNTIFS($J$7:$J$1929,"&gt;"&amp;J1207)+1,"")</x:f>
      </x:c>
      <x:c r="M1207" s="9" t="str">
        <x:v>Review required</x:v>
      </x:c>
      <x:c r="N1207" s="9" t="str">
        <x:v>Concentration not explicit on both saved identities</x:v>
      </x:c>
      <x:c r="O1207" s="9" t="str">
        <x:v>https://www.parfumo.com/Perfumes/french-avenue/axis</x:v>
      </x:c>
      <x:c r="P1207" s="9" t="str">
        <x:v>https://www.fragrantica.com/perfume/French-Avenue/Axis-108313.html</x:v>
      </x:c>
      <x:c r="Q1207" s="9" t="str">
        <x:v>https://media.parfumo.com/perfumes/58/5803a3_axis-french-avenue_1200.jpg?width=720&amp;aspect_ratio=1:1</x:v>
      </x:c>
      <x:c r="R1207" s="9" t="str">
        <x:v>https://fimgs.net/mdimg/perfume-thumbs/375x500.108313.jpg</x:v>
      </x:c>
      <x:c r="S1207" s="9" t="str">
        <x:v>Axis</x:v>
      </x:c>
      <x:c r="T1207" s="11" t="str">
        <x:v>2025</x:v>
      </x:c>
      <x:c r="U1207" s="10" t="n">
        <x:v>445</x:v>
      </x:c>
      <x:c r="V1207" s="14" t="n">
        <x:f>IF(AND(ISNUMBER(G1207),G1207&gt;0),LOG10(G1207)*'Method'!$B$8,"")</x:f>
        <x:v>1.249671222189864</x:v>
      </x:c>
      <x:c r="W1207" s="14" t="n">
        <x:f>IF(AND(ISNUMBER(I1207),I1207&gt;0),LOG10(I1207)*'Method'!$B$9,"")</x:f>
        <x:v>1.481006678975264</x:v>
      </x:c>
      <x:c r="X1207" s="10" t="str">
        <x:f>IF(ISNUMBER(J1207),SUM(G1207,I1207),"")</x:f>
      </x:c>
      <x:c r="Y1207" s="10" t="str">
        <x:f>IF(ISNUMBER(K1207),COUNTIFS($K$7:$K$1929,"&gt;"&amp;K1207)+1,"")</x:f>
      </x:c>
      <x:c r="Z1207" s="9" t="str"/>
      <x:c r="AA1207" s="15" t="n">
        <x:v>46108</x:v>
      </x:c>
      <x:c r="AB1207" s="9" t="str">
        <x:v>Unknown</x:v>
      </x:c>
    </x:row>
    <x:row r="1208" ht="50" customHeight="1">
      <x:c r="A1208" s="10" t="n">
        <x:f>IF(ISNUMBER(F1208),RANK(F1208,$F$7:$F$1929,0),"")</x:f>
        <x:v>1061</x:v>
      </x:c>
      <x:c r="B1208" s="9" t="str">
        <x:v>Jean Paul Gaultier</x:v>
      </x:c>
      <x:c r="C1208" s="9" t="str">
        <x:v>Le Mâle Pride Edition</x:v>
      </x:c>
      <x:c r="D1208" s="9" t="str">
        <x:v>Not recorded</x:v>
      </x:c>
      <x:c r="E1208" s="11" t="n">
        <x:v>2023</x:v>
      </x:c>
      <x:c r="F1208" s="13" t="n">
        <x:v>7.7</x:v>
      </x:c>
      <x:c r="G1208" s="10" t="n">
        <x:v>9</x:v>
      </x:c>
      <x:c r="H1208" s="12" t="n">
        <x:v>2.06</x:v>
      </x:c>
      <x:c r="I1208" s="10" t="n">
        <x:v>777</x:v>
      </x:c>
      <x:c r="J1208" s="12" t="str">
        <x:f>IF(AND(M1208="URL identity aligns",ISNUMBER(F1208),ISNUMBER(H1208),G1208&gt;0,I1208&gt;0,SUM(V1208:W1208)&gt;0),(F1208*V1208+((H1208-1)/4*10)*W1208)/SUM(V1208:W1208),"")</x:f>
      </x:c>
      <x:c r="K1208" s="12" t="str">
        <x:f>IF(ISNUMBER(J1208),(X1208*J1208+'Method'!$B$10*'Method'!$B$11)/(X1208+'Method'!$B$10),"")</x:f>
      </x:c>
      <x:c r="L1208" s="10" t="str">
        <x:f>IF(ISNUMBER(J1208),COUNTIFS($J$7:$J$1929,"&gt;"&amp;J1208)+1,"")</x:f>
      </x:c>
      <x:c r="M1208" s="9" t="str">
        <x:v>Review required</x:v>
      </x:c>
      <x:c r="N1208" s="9" t="str">
        <x:v>Product, variant, gender or year terms differ between URLs; Concentration not explicit on both saved identities</x:v>
      </x:c>
      <x:c r="O1208" s="9" t="str">
        <x:v>https://www.parfumo.com/Perfumes/Jean_Paul_Gaultier/le-male-pride-edition-2023</x:v>
      </x:c>
      <x:c r="P1208" s="9" t="str">
        <x:v>https://www.fragrantica.com/perfume/Jean-Paul-Gaultier/Le-Male-Pride-2023-81774.html</x:v>
      </x:c>
      <x:c r="Q1208" s="9" t="str">
        <x:v>https://media.parfumo.com/perfumes/ef/efb9b8-le-male-pride-edition-2023-jean-paul-gaultier_1200.jpg?width=720&amp;aspect_ratio=1:1</x:v>
      </x:c>
      <x:c r="R1208" s="9" t="str">
        <x:v>https://fimgs.net/mdimg/perfume-thumbs/375x500.81774.jpg</x:v>
      </x:c>
      <x:c r="S1208" s="9" t="str">
        <x:v>Le Mâle Pride Edition</x:v>
      </x:c>
      <x:c r="T1208" s="11" t="str">
        <x:v>2023</x:v>
      </x:c>
      <x:c r="U1208" s="10" t="n">
        <x:v>97</x:v>
      </x:c>
      <x:c r="V1208" s="14" t="n">
        <x:f>IF(AND(ISNUMBER(G1208),G1208&gt;0),LOG10(G1208)*'Method'!$B$8,"")</x:f>
        <x:v>1.14509101132719</x:v>
      </x:c>
      <x:c r="W1208" s="14" t="n">
        <x:f>IF(AND(ISNUMBER(I1208),I1208&gt;0),LOG10(I1208)*'Method'!$B$9,"")</x:f>
        <x:v>2.312336815040728</x:v>
      </x:c>
      <x:c r="X1208" s="10" t="str">
        <x:f>IF(ISNUMBER(J1208),SUM(G1208,I1208),"")</x:f>
      </x:c>
      <x:c r="Y1208" s="10" t="str">
        <x:f>IF(ISNUMBER(K1208),COUNTIFS($K$7:$K$1929,"&gt;"&amp;K1208)+1,"")</x:f>
      </x:c>
      <x:c r="Z1208" s="9" t="str"/>
      <x:c r="AA1208" s="15" t="n">
        <x:v>46108</x:v>
      </x:c>
      <x:c r="AB1208" s="9" t="str">
        <x:v>Unknown</x:v>
      </x:c>
    </x:row>
    <x:row r="1209" ht="50" customHeight="1">
      <x:c r="A1209" s="10" t="n">
        <x:f>IF(ISNUMBER(F1209),RANK(F1209,$F$7:$F$1929,0),"")</x:f>
        <x:v>1203</x:v>
      </x:c>
      <x:c r="B1209" s="9" t="str">
        <x:v>Jean Paul Gaultier</x:v>
      </x:c>
      <x:c r="C1209" s="9" t="str">
        <x:v>Le Mâle</x:v>
      </x:c>
      <x:c r="D1209" s="9" t="str">
        <x:v>Eau de Toilette</x:v>
      </x:c>
      <x:c r="E1209" s="11" t="n">
        <x:v>1995</x:v>
      </x:c>
      <x:c r="F1209" s="13" t="n">
        <x:v>7.6</x:v>
      </x:c>
      <x:c r="G1209" s="10" t="n">
        <x:v>4548</x:v>
      </x:c>
      <x:c r="H1209" s="12" t="n">
        <x:v>4.01</x:v>
      </x:c>
      <x:c r="I1209" s="10" t="n">
        <x:v>23978</x:v>
      </x:c>
      <x:c r="J1209" s="12" t="str">
        <x:f>IF(AND(M1209="URL identity aligns",ISNUMBER(F1209),ISNUMBER(H1209),G1209&gt;0,I1209&gt;0,SUM(V1209:W1209)&gt;0),(F1209*V1209+((H1209-1)/4*10)*W1209)/SUM(V1209:W1209),"")</x:f>
      </x:c>
      <x:c r="K1209" s="12" t="str">
        <x:f>IF(ISNUMBER(J1209),(X1209*J1209+'Method'!$B$10*'Method'!$B$11)/(X1209+'Method'!$B$10),"")</x:f>
      </x:c>
      <x:c r="L1209" s="10" t="str">
        <x:f>IF(ISNUMBER(J1209),COUNTIFS($J$7:$J$1929,"&gt;"&amp;J1209)+1,"")</x:f>
      </x:c>
      <x:c r="M1209" s="9" t="str">
        <x:v>Review required</x:v>
      </x:c>
      <x:c r="N1209" s="9" t="str">
        <x:v>Concentration not explicit on both saved identities</x:v>
      </x:c>
      <x:c r="O1209" s="9" t="str">
        <x:v>https://www.parfumo.com/Perfumes/Jean_Paul_Gaultier/Le_Male_Eau_de_Toilette</x:v>
      </x:c>
      <x:c r="P1209" s="9" t="str">
        <x:v>https://www.fragrantica.com/perfume/Jean-Paul-Gaultier/Le-Male-430.html</x:v>
      </x:c>
      <x:c r="Q1209" s="9" t="str">
        <x:v>https://media.parfumo.com/perfumes/f2/f29654-le-male-eau-de-toilette-jean-paul-gaultier_1200.jpg?width=720&amp;aspect_ratio=1:1</x:v>
      </x:c>
      <x:c r="R1209" s="9" t="str">
        <x:v>https://fimgs.net/mdimg/perfume-thumbs/375x500.430.jpg</x:v>
      </x:c>
      <x:c r="S1209" s="9" t="str">
        <x:v>Le Mâle</x:v>
      </x:c>
      <x:c r="T1209" s="11" t="str">
        <x:v>1995</x:v>
      </x:c>
      <x:c r="U1209" s="10" t="n">
        <x:v>589</x:v>
      </x:c>
      <x:c r="V1209" s="14" t="n">
        <x:f>IF(AND(ISNUMBER(G1209),G1209&gt;0),LOG10(G1209)*'Method'!$B$8,"")</x:f>
        <x:v>4.38938454721884</x:v>
      </x:c>
      <x:c r="W1209" s="14" t="n">
        <x:f>IF(AND(ISNUMBER(I1209),I1209&gt;0),LOG10(I1209)*'Method'!$B$9,"")</x:f>
        <x:v>3.503850364688752</x:v>
      </x:c>
      <x:c r="X1209" s="10" t="str">
        <x:f>IF(ISNUMBER(J1209),SUM(G1209,I1209),"")</x:f>
      </x:c>
      <x:c r="Y1209" s="10" t="str">
        <x:f>IF(ISNUMBER(K1209),COUNTIFS($K$7:$K$1929,"&gt;"&amp;K1209)+1,"")</x:f>
      </x:c>
      <x:c r="Z1209" s="9" t="str"/>
      <x:c r="AA1209" s="15" t="n">
        <x:v>46108</x:v>
      </x:c>
      <x:c r="AB1209" s="9" t="str">
        <x:v>Unknown</x:v>
      </x:c>
    </x:row>
    <x:row r="1210" ht="50" customHeight="1">
      <x:c r="A1210" s="10" t="n">
        <x:f>IF(ISNUMBER(F1210),RANK(F1210,$F$7:$F$1929,0),"")</x:f>
        <x:v>1203</x:v>
      </x:c>
      <x:c r="B1210" s="9" t="str">
        <x:v>Versace</x:v>
      </x:c>
      <x:c r="C1210" s="9" t="str">
        <x:v>Versace pour Homme Dylan Blue</x:v>
      </x:c>
      <x:c r="D1210" s="9" t="str">
        <x:v>Eau de Toilette</x:v>
      </x:c>
      <x:c r="E1210" s="11" t="n">
        <x:v>2016</x:v>
      </x:c>
      <x:c r="F1210" s="13" t="n">
        <x:v>7.6</x:v>
      </x:c>
      <x:c r="G1210" s="10" t="n">
        <x:v>4261</x:v>
      </x:c>
      <x:c r="H1210" s="12" t="n">
        <x:v>4.19</x:v>
      </x:c>
      <x:c r="I1210" s="10" t="n">
        <x:v>23480</x:v>
      </x:c>
      <x:c r="J1210" s="12" t="str">
        <x:f>IF(AND(M1210="URL identity aligns",ISNUMBER(F1210),ISNUMBER(H1210),G1210&gt;0,I1210&gt;0,SUM(V1210:W1210)&gt;0),(F1210*V1210+((H1210-1)/4*10)*W1210)/SUM(V1210:W1210),"")</x:f>
      </x:c>
      <x:c r="K1210" s="12" t="str">
        <x:f>IF(ISNUMBER(J1210),(X1210*J1210+'Method'!$B$10*'Method'!$B$11)/(X1210+'Method'!$B$10),"")</x:f>
      </x:c>
      <x:c r="L1210" s="10" t="str">
        <x:f>IF(ISNUMBER(J1210),COUNTIFS($J$7:$J$1929,"&gt;"&amp;J1210)+1,"")</x:f>
      </x:c>
      <x:c r="M1210" s="9" t="str">
        <x:v>Review required</x:v>
      </x:c>
      <x:c r="N1210" s="9" t="str">
        <x:v>Concentration not explicit on both saved identities</x:v>
      </x:c>
      <x:c r="O1210" s="9" t="str">
        <x:v>https://www.parfumo.com/Perfumes/Versace/Versace_pour_Homme_Dylan_Blue_Eau_de_Toilette</x:v>
      </x:c>
      <x:c r="P1210" s="9" t="str">
        <x:v>https://www.fragrantica.com/perfume/Versace/Versace-Pour-Homme-Dylan-Blue-40031.html</x:v>
      </x:c>
      <x:c r="Q1210" s="9" t="str">
        <x:v>https://media.parfumo.com/perfumes/cd/cd27ed-versace-pour-homme-dylan-blue-eau-de-toilette-versace_1200.jpg?width=720&amp;aspect_ratio=1:1</x:v>
      </x:c>
      <x:c r="R1210" s="9" t="str">
        <x:v>https://fimgs.net/mdimg/perfume-thumbs/375x500.40031.jpg</x:v>
      </x:c>
      <x:c r="S1210" s="9" t="str">
        <x:v>Versace pour Homme Dylan Blue</x:v>
      </x:c>
      <x:c r="T1210" s="11" t="str">
        <x:v>2016</x:v>
      </x:c>
      <x:c r="U1210" s="10" t="n">
        <x:v>394</x:v>
      </x:c>
      <x:c r="V1210" s="14" t="n">
        <x:f>IF(AND(ISNUMBER(G1210),G1210&gt;0),LOG10(G1210)*'Method'!$B$8,"")</x:f>
        <x:v>4.35541384104054</x:v>
      </x:c>
      <x:c r="W1210" s="14" t="n">
        <x:f>IF(AND(ISNUMBER(I1210),I1210&gt;0),LOG10(I1210)*'Method'!$B$9,"")</x:f>
        <x:v>3.496558474060464</x:v>
      </x:c>
      <x:c r="X1210" s="10" t="str">
        <x:f>IF(ISNUMBER(J1210),SUM(G1210,I1210),"")</x:f>
      </x:c>
      <x:c r="Y1210" s="10" t="str">
        <x:f>IF(ISNUMBER(K1210),COUNTIFS($K$7:$K$1929,"&gt;"&amp;K1210)+1,"")</x:f>
      </x:c>
      <x:c r="Z1210" s="9" t="str"/>
      <x:c r="AA1210" s="15" t="n">
        <x:v>46108</x:v>
      </x:c>
      <x:c r="AB1210" s="9" t="str">
        <x:v>Unknown</x:v>
      </x:c>
    </x:row>
    <x:row r="1211" ht="50" customHeight="1">
      <x:c r="A1211" s="10" t="n">
        <x:f>IF(ISNUMBER(F1211),RANK(F1211,$F$7:$F$1929,0),"")</x:f>
        <x:v>1203</x:v>
      </x:c>
      <x:c r="B1211" s="9" t="str">
        <x:v>Armaf</x:v>
      </x:c>
      <x:c r="C1211" s="9" t="str">
        <x:v>Club de Nuit Intense Man</x:v>
      </x:c>
      <x:c r="D1211" s="9" t="str">
        <x:v>Eau de Toilette</x:v>
      </x:c>
      <x:c r="E1211" s="11" t="n">
        <x:v>2015</x:v>
      </x:c>
      <x:c r="F1211" s="13" t="n">
        <x:v>7.6</x:v>
      </x:c>
      <x:c r="G1211" s="10" t="n">
        <x:v>3964</x:v>
      </x:c>
      <x:c r="H1211" s="12" t="n">
        <x:v>4.09</x:v>
      </x:c>
      <x:c r="I1211" s="10" t="n">
        <x:v>26006</x:v>
      </x:c>
      <x:c r="J1211" s="12" t="str">
        <x:f>IF(AND(M1211="URL identity aligns",ISNUMBER(F1211),ISNUMBER(H1211),G1211&gt;0,I1211&gt;0,SUM(V1211:W1211)&gt;0),(F1211*V1211+((H1211-1)/4*10)*W1211)/SUM(V1211:W1211),"")</x:f>
      </x:c>
      <x:c r="K1211" s="12" t="str">
        <x:f>IF(ISNUMBER(J1211),(X1211*J1211+'Method'!$B$10*'Method'!$B$11)/(X1211+'Method'!$B$10),"")</x:f>
      </x:c>
      <x:c r="L1211" s="10" t="str">
        <x:f>IF(ISNUMBER(J1211),COUNTIFS($J$7:$J$1929,"&gt;"&amp;J1211)+1,"")</x:f>
      </x:c>
      <x:c r="M1211" s="9" t="str">
        <x:v>Review required</x:v>
      </x:c>
      <x:c r="N1211" s="9" t="str">
        <x:v>Concentration not explicit on both saved identities</x:v>
      </x:c>
      <x:c r="O1211" s="9" t="str">
        <x:v>https://www.parfumo.com/Perfumes/Armaf/club-de-nuit-intense-man-eau-de-toilette</x:v>
      </x:c>
      <x:c r="P1211" s="9" t="str">
        <x:v>https://www.fragrantica.com/perfume/Armaf/Club-de-Nuit-Intense-Man-34696.html</x:v>
      </x:c>
      <x:c r="Q1211" s="9" t="str">
        <x:v>https://media.parfumo.com/perfumes/f7/f7f71f-club-de-nuit-intense-man-eau-de-toilette-armaf_1200.jpg?width=720&amp;aspect_ratio=1:1</x:v>
      </x:c>
      <x:c r="R1211" s="9" t="str">
        <x:v>https://fimgs.net/mdimg/perfume-thumbs/375x500.34696.jpg</x:v>
      </x:c>
      <x:c r="S1211" s="9" t="str">
        <x:v>Club de Nuit Intense Man</x:v>
      </x:c>
      <x:c r="T1211" s="11" t="str">
        <x:v>2015</x:v>
      </x:c>
      <x:c r="U1211" s="10" t="n">
        <x:v>1769</x:v>
      </x:c>
      <x:c r="V1211" s="14" t="n">
        <x:f>IF(AND(ISNUMBER(G1211),G1211&gt;0),LOG10(G1211)*'Method'!$B$8,"")</x:f>
        <x:v>4.3177603749758875</x:v>
      </x:c>
      <x:c r="W1211" s="14" t="n">
        <x:f>IF(AND(ISNUMBER(I1211),I1211&gt;0),LOG10(I1211)*'Method'!$B$9,"")</x:f>
        <x:v>3.5320588465696483</x:v>
      </x:c>
      <x:c r="X1211" s="10" t="str">
        <x:f>IF(ISNUMBER(J1211),SUM(G1211,I1211),"")</x:f>
      </x:c>
      <x:c r="Y1211" s="10" t="str">
        <x:f>IF(ISNUMBER(K1211),COUNTIFS($K$7:$K$1929,"&gt;"&amp;K1211)+1,"")</x:f>
      </x:c>
      <x:c r="Z1211" s="9" t="str"/>
      <x:c r="AA1211" s="15" t="n">
        <x:v>46108</x:v>
      </x:c>
      <x:c r="AB1211" s="9" t="str">
        <x:v>Unknown</x:v>
      </x:c>
    </x:row>
    <x:row r="1212" ht="50" customHeight="1">
      <x:c r="A1212" s="10" t="n">
        <x:f>IF(ISNUMBER(F1212),RANK(F1212,$F$7:$F$1929,0),"")</x:f>
        <x:v>1203</x:v>
      </x:c>
      <x:c r="B1212" s="9" t="str">
        <x:v>Tiziana Terenzi</x:v>
      </x:c>
      <x:c r="C1212" s="9" t="str">
        <x:v>Kirkè</x:v>
      </x:c>
      <x:c r="D1212" s="9" t="str">
        <x:v>Extrait de Parfum</x:v>
      </x:c>
      <x:c r="E1212" s="11" t="n">
        <x:v>2015</x:v>
      </x:c>
      <x:c r="F1212" s="13" t="n">
        <x:v>7.6</x:v>
      </x:c>
      <x:c r="G1212" s="10" t="n">
        <x:v>3074</x:v>
      </x:c>
      <x:c r="H1212" s="12" t="n">
        <x:v>3.33</x:v>
      </x:c>
      <x:c r="I1212" s="10" t="n">
        <x:v>9661</x:v>
      </x:c>
      <x:c r="J1212" s="12" t="str">
        <x:f>IF(AND(M1212="URL identity aligns",ISNUMBER(F1212),ISNUMBER(H1212),G1212&gt;0,I1212&gt;0,SUM(V1212:W1212)&gt;0),(F1212*V1212+((H1212-1)/4*10)*W1212)/SUM(V1212:W1212),"")</x:f>
      </x:c>
      <x:c r="K1212" s="12" t="str">
        <x:f>IF(ISNUMBER(J1212),(X1212*J1212+'Method'!$B$10*'Method'!$B$11)/(X1212+'Method'!$B$10),"")</x:f>
      </x:c>
      <x:c r="L1212" s="10" t="str">
        <x:f>IF(ISNUMBER(J1212),COUNTIFS($J$7:$J$1929,"&gt;"&amp;J1212)+1,"")</x:f>
      </x:c>
      <x:c r="M1212" s="9" t="str">
        <x:v>Review required</x:v>
      </x:c>
      <x:c r="N1212" s="9" t="str">
        <x:v>Concentration not explicit on both saved identities</x:v>
      </x:c>
      <x:c r="O1212" s="9" t="str">
        <x:v>https://www.parfumo.com/Perfumes/Tiziana_Terenzi/kirke-extrait-de-parfum</x:v>
      </x:c>
      <x:c r="P1212" s="9" t="str">
        <x:v>https://www.fragrantica.com/perfume/Tiziana-Terenzi/Kirke-32172.html</x:v>
      </x:c>
      <x:c r="Q1212" s="9" t="str">
        <x:v>https://media.parfumo.com/perfumes/c4/c4bcd5-kirke-extrait-de-parfum-tiziana-terenzi_1200.jpg?width=720&amp;aspect_ratio=1:1</x:v>
      </x:c>
      <x:c r="R1212" s="9" t="str">
        <x:v>https://fimgs.net/mdimg/perfume-thumbs/375x500.32172.jpg</x:v>
      </x:c>
      <x:c r="S1212" s="9" t="str">
        <x:v>Kirkè</x:v>
      </x:c>
      <x:c r="T1212" s="11" t="str">
        <x:v>2015</x:v>
      </x:c>
      <x:c r="U1212" s="10" t="n">
        <x:v>325</x:v>
      </x:c>
      <x:c r="V1212" s="14" t="n">
        <x:f>IF(AND(ISNUMBER(G1212),G1212&gt;0),LOG10(G1212)*'Method'!$B$8,"")</x:f>
        <x:v>4.185244635796476</x:v>
      </x:c>
      <x:c r="W1212" s="14" t="n">
        <x:f>IF(AND(ISNUMBER(I1212),I1212&gt;0),LOG10(I1212)*'Method'!$B$9,"")</x:f>
        <x:v>3.1880176656876245</x:v>
      </x:c>
      <x:c r="X1212" s="10" t="str">
        <x:f>IF(ISNUMBER(J1212),SUM(G1212,I1212),"")</x:f>
      </x:c>
      <x:c r="Y1212" s="10" t="str">
        <x:f>IF(ISNUMBER(K1212),COUNTIFS($K$7:$K$1929,"&gt;"&amp;K1212)+1,"")</x:f>
      </x:c>
      <x:c r="Z1212" s="9" t="str"/>
      <x:c r="AA1212" s="15" t="n">
        <x:v>46108</x:v>
      </x:c>
      <x:c r="AB1212" s="9" t="str">
        <x:v>Unknown</x:v>
      </x:c>
    </x:row>
    <x:row r="1213" ht="50" customHeight="1">
      <x:c r="A1213" s="10" t="n">
        <x:f>IF(ISNUMBER(F1213),RANK(F1213,$F$7:$F$1929,0),"")</x:f>
        <x:v>1203</x:v>
      </x:c>
      <x:c r="B1213" s="9" t="str">
        <x:v>Dolce &amp; Gabbana</x:v>
      </x:c>
      <x:c r="C1213" s="9" t="str">
        <x:v>Light Blue pour Homme Eau Intense</x:v>
      </x:c>
      <x:c r="D1213" s="9" t="str">
        <x:v>Intense</x:v>
      </x:c>
      <x:c r="E1213" s="11" t="n">
        <x:v>2017</x:v>
      </x:c>
      <x:c r="F1213" s="13" t="n">
        <x:v>7.6</x:v>
      </x:c>
      <x:c r="G1213" s="10" t="n">
        <x:v>2770</x:v>
      </x:c>
      <x:c r="H1213" s="12" t="n">
        <x:v>4.14</x:v>
      </x:c>
      <x:c r="I1213" s="10" t="n">
        <x:v>10624</x:v>
      </x:c>
      <x:c r="J1213" s="12" t="str">
        <x:f>IF(AND(M1213="URL identity aligns",ISNUMBER(F1213),ISNUMBER(H1213),G1213&gt;0,I1213&gt;0,SUM(V1213:W1213)&gt;0),(F1213*V1213+((H1213-1)/4*10)*W1213)/SUM(V1213:W1213),"")</x:f>
      </x:c>
      <x:c r="K1213" s="12" t="str">
        <x:f>IF(ISNUMBER(J1213),(X1213*J1213+'Method'!$B$10*'Method'!$B$11)/(X1213+'Method'!$B$10),"")</x:f>
      </x:c>
      <x:c r="L1213" s="10" t="str">
        <x:f>IF(ISNUMBER(J1213),COUNTIFS($J$7:$J$1929,"&gt;"&amp;J1213)+1,"")</x:f>
      </x:c>
      <x:c r="M1213" s="9" t="str">
        <x:v>Review required</x:v>
      </x:c>
      <x:c r="N1213" s="9" t="str">
        <x:v>Product, variant, gender or year terms differ between URLs; Concentration not explicit on both saved identities</x:v>
      </x:c>
      <x:c r="O1213" s="9" t="str">
        <x:v>https://www.parfumo.com/Perfumes/Dolce_Gabbana/Light_Blue_pour_Homme_Eau_Intense</x:v>
      </x:c>
      <x:c r="P1213" s="9" t="str">
        <x:v>https://www.fragrantica.com/perfume/Dolce-Gabbana/Light-Blue-Eau-Intense-Pour-Homme-44035.html</x:v>
      </x:c>
      <x:c r="Q1213" s="9" t="str">
        <x:v>https://media.parfumo.com/perfumes/4c/4c9829-light-blue-pour-homme-eau-intense-dolce-gabbana_1200.jpg?width=720&amp;aspect_ratio=1:1</x:v>
      </x:c>
      <x:c r="R1213" s="9" t="str">
        <x:v>https://fimgs.net/mdimg/perfume-thumbs/375x500.44035.jpg</x:v>
      </x:c>
      <x:c r="S1213" s="9" t="str">
        <x:v>Light Blue pour Homme Eau Intense</x:v>
      </x:c>
      <x:c r="T1213" s="11" t="str">
        <x:v>2017</x:v>
      </x:c>
      <x:c r="U1213" s="10" t="n">
        <x:v>1347</x:v>
      </x:c>
      <x:c r="V1213" s="14" t="n">
        <x:f>IF(AND(ISNUMBER(G1213),G1213&gt;0),LOG10(G1213)*'Method'!$B$8,"")</x:f>
        <x:v>4.13097572287734</x:v>
      </x:c>
      <x:c r="W1213" s="14" t="n">
        <x:f>IF(AND(ISNUMBER(I1213),I1213&gt;0),LOG10(I1213)*'Method'!$B$9,"")</x:f>
        <x:v>3.221030449619152</x:v>
      </x:c>
      <x:c r="X1213" s="10" t="str">
        <x:f>IF(ISNUMBER(J1213),SUM(G1213,I1213),"")</x:f>
      </x:c>
      <x:c r="Y1213" s="10" t="str">
        <x:f>IF(ISNUMBER(K1213),COUNTIFS($K$7:$K$1929,"&gt;"&amp;K1213)+1,"")</x:f>
      </x:c>
      <x:c r="Z1213" s="9" t="str"/>
      <x:c r="AA1213" s="15" t="n">
        <x:v>46108</x:v>
      </x:c>
      <x:c r="AB1213" s="9" t="str">
        <x:v>Unknown</x:v>
      </x:c>
    </x:row>
    <x:row r="1214" ht="50" customHeight="1">
      <x:c r="A1214" s="10" t="n">
        <x:f>IF(ISNUMBER(F1214),RANK(F1214,$F$7:$F$1929,0),"")</x:f>
        <x:v>1203</x:v>
      </x:c>
      <x:c r="B1214" s="9" t="str">
        <x:v>Tom Ford</x:v>
      </x:c>
      <x:c r="C1214" s="9" t="str">
        <x:v>Black Orchid</x:v>
      </x:c>
      <x:c r="D1214" s="9" t="str">
        <x:v>Eau de Parfum</x:v>
      </x:c>
      <x:c r="E1214" s="11" t="n">
        <x:v>2006</x:v>
      </x:c>
      <x:c r="F1214" s="13" t="n">
        <x:v>7.6</x:v>
      </x:c>
      <x:c r="G1214" s="10" t="n">
        <x:v>2618</x:v>
      </x:c>
      <x:c r="H1214" s="12" t="n">
        <x:v>3.89</x:v>
      </x:c>
      <x:c r="I1214" s="10" t="n">
        <x:v>31215</x:v>
      </x:c>
      <x:c r="J1214" s="12" t="str">
        <x:f>IF(AND(M1214="URL identity aligns",ISNUMBER(F1214),ISNUMBER(H1214),G1214&gt;0,I1214&gt;0,SUM(V1214:W1214)&gt;0),(F1214*V1214+((H1214-1)/4*10)*W1214)/SUM(V1214:W1214),"")</x:f>
      </x:c>
      <x:c r="K1214" s="12" t="str">
        <x:f>IF(ISNUMBER(J1214),(X1214*J1214+'Method'!$B$10*'Method'!$B$11)/(X1214+'Method'!$B$10),"")</x:f>
      </x:c>
      <x:c r="L1214" s="10" t="str">
        <x:f>IF(ISNUMBER(J1214),COUNTIFS($J$7:$J$1929,"&gt;"&amp;J1214)+1,"")</x:f>
      </x:c>
      <x:c r="M1214" s="9" t="str">
        <x:v>Review required</x:v>
      </x:c>
      <x:c r="N1214" s="9" t="str">
        <x:v>Concentration not explicit on both saved identities</x:v>
      </x:c>
      <x:c r="O1214" s="9" t="str">
        <x:v>https://www.parfumo.com/Perfumes/Tom_Ford/Black_Orchid_Eau_de_Parfum</x:v>
      </x:c>
      <x:c r="P1214" s="9" t="str">
        <x:v>https://www.fragrantica.com/perfume/Tom-Ford/Black-Orchid-1018.html</x:v>
      </x:c>
      <x:c r="Q1214" s="9" t="str">
        <x:v>https://media.parfumo.com/perfumes/bb/bbbf67-black-orchid-eau-de-parfum-tom-ford_1200.jpg?width=720&amp;aspect_ratio=1:1</x:v>
      </x:c>
      <x:c r="R1214" s="9" t="str">
        <x:v>https://fimgs.net/mdimg/perfume-thumbs/375x500.1018.jpg</x:v>
      </x:c>
      <x:c r="S1214" s="9" t="str">
        <x:v>Black Orchid</x:v>
      </x:c>
      <x:c r="T1214" s="11" t="str">
        <x:v>2006</x:v>
      </x:c>
      <x:c r="U1214" s="10" t="n">
        <x:v>109</x:v>
      </x:c>
      <x:c r="V1214" s="14" t="n">
        <x:f>IF(AND(ISNUMBER(G1214),G1214&gt;0),LOG10(G1214)*'Method'!$B$8,"")</x:f>
        <x:v>4.101563570657688</x:v>
      </x:c>
      <x:c r="W1214" s="14" t="n">
        <x:f>IF(AND(ISNUMBER(I1214),I1214&gt;0),LOG10(I1214)*'Method'!$B$9,"")</x:f>
        <x:v>3.5954906714138484</x:v>
      </x:c>
      <x:c r="X1214" s="10" t="str">
        <x:f>IF(ISNUMBER(J1214),SUM(G1214,I1214),"")</x:f>
      </x:c>
      <x:c r="Y1214" s="10" t="str">
        <x:f>IF(ISNUMBER(K1214),COUNTIFS($K$7:$K$1929,"&gt;"&amp;K1214)+1,"")</x:f>
      </x:c>
      <x:c r="Z1214" s="9" t="str"/>
      <x:c r="AA1214" s="15" t="n">
        <x:v>46108</x:v>
      </x:c>
      <x:c r="AB1214" s="9" t="str">
        <x:v>Unknown</x:v>
      </x:c>
    </x:row>
    <x:row r="1215" ht="50" customHeight="1">
      <x:c r="A1215" s="10" t="n">
        <x:f>IF(ISNUMBER(F1215),RANK(F1215,$F$7:$F$1929,0),"")</x:f>
        <x:v>1203</x:v>
      </x:c>
      <x:c r="B1215" s="9" t="str">
        <x:v>Escentric Molecules</x:v>
      </x:c>
      <x:c r="C1215" s="9" t="str">
        <x:v>Molecule 01</x:v>
      </x:c>
      <x:c r="D1215" s="9" t="str">
        <x:v>Not recorded</x:v>
      </x:c>
      <x:c r="E1215" s="11" t="n">
        <x:v>2006</x:v>
      </x:c>
      <x:c r="F1215" s="13" t="n">
        <x:v>7.6</x:v>
      </x:c>
      <x:c r="G1215" s="10" t="n">
        <x:v>2615</x:v>
      </x:c>
      <x:c r="H1215" s="12" t="n">
        <x:v>3.98</x:v>
      </x:c>
      <x:c r="I1215" s="10" t="n">
        <x:v>9831</x:v>
      </x:c>
      <x:c r="J1215" s="12" t="str">
        <x:f>IF(AND(M1215="URL identity aligns",ISNUMBER(F1215),ISNUMBER(H1215),G1215&gt;0,I1215&gt;0,SUM(V1215:W1215)&gt;0),(F1215*V1215+((H1215-1)/4*10)*W1215)/SUM(V1215:W1215),"")</x:f>
      </x:c>
      <x:c r="K1215" s="12" t="str">
        <x:f>IF(ISNUMBER(J1215),(X1215*J1215+'Method'!$B$10*'Method'!$B$11)/(X1215+'Method'!$B$10),"")</x:f>
      </x:c>
      <x:c r="L1215" s="10" t="str">
        <x:f>IF(ISNUMBER(J1215),COUNTIFS($J$7:$J$1929,"&gt;"&amp;J1215)+1,"")</x:f>
      </x:c>
      <x:c r="M1215" s="9" t="str">
        <x:v>Review required</x:v>
      </x:c>
      <x:c r="N1215" s="9" t="str">
        <x:v>Concentration not explicit on both saved identities</x:v>
      </x:c>
      <x:c r="O1215" s="9" t="str">
        <x:v>https://www.parfumo.com/Perfumes/Escentric_Molecules/Molecule_01</x:v>
      </x:c>
      <x:c r="P1215" s="9" t="str">
        <x:v>https://www.fragrantica.com/perfume/Escentric-Molecules/Molecule-01-845.html</x:v>
      </x:c>
      <x:c r="Q1215" s="9" t="str">
        <x:v>https://media.parfumo.com/perfumes/af/af98a9-molecule-01-escentric-molecules_1200.jpg?width=720&amp;aspect_ratio=1:1</x:v>
      </x:c>
      <x:c r="R1215" s="9" t="str">
        <x:v>https://fimgs.net/mdimg/perfume-thumbs/375x500.845.jpg</x:v>
      </x:c>
      <x:c r="S1215" s="9" t="str">
        <x:v>Molecule 01</x:v>
      </x:c>
      <x:c r="T1215" s="11" t="str">
        <x:v>2006</x:v>
      </x:c>
      <x:c r="U1215" s="10" t="n">
        <x:v>596</x:v>
      </x:c>
      <x:c r="V1215" s="14" t="n">
        <x:f>IF(AND(ISNUMBER(G1215),G1215&gt;0),LOG10(G1215)*'Method'!$B$8,"")</x:f>
        <x:v>4.100966031843948</x:v>
      </x:c>
      <x:c r="W1215" s="14" t="n">
        <x:f>IF(AND(ISNUMBER(I1215),I1215&gt;0),LOG10(I1215)*'Method'!$B$9,"")</x:f>
        <x:v>3.1940781568816323</x:v>
      </x:c>
      <x:c r="X1215" s="10" t="str">
        <x:f>IF(ISNUMBER(J1215),SUM(G1215,I1215),"")</x:f>
      </x:c>
      <x:c r="Y1215" s="10" t="str">
        <x:f>IF(ISNUMBER(K1215),COUNTIFS($K$7:$K$1929,"&gt;"&amp;K1215)+1,"")</x:f>
      </x:c>
      <x:c r="Z1215" s="9" t="str"/>
      <x:c r="AA1215" s="15" t="n">
        <x:v>46108</x:v>
      </x:c>
      <x:c r="AB1215" s="9" t="str">
        <x:v>Unknown</x:v>
      </x:c>
    </x:row>
    <x:row r="1216" ht="50" customHeight="1">
      <x:c r="A1216" s="10" t="n">
        <x:f>IF(ISNUMBER(F1216),RANK(F1216,$F$7:$F$1929,0),"")</x:f>
        <x:v>1203</x:v>
      </x:c>
      <x:c r="B1216" s="9" t="str">
        <x:v>Bentley</x:v>
      </x:c>
      <x:c r="C1216" s="9" t="str">
        <x:v>Bentley for Men Intense</x:v>
      </x:c>
      <x:c r="D1216" s="9" t="str">
        <x:v>Intense</x:v>
      </x:c>
      <x:c r="E1216" s="11" t="n">
        <x:v>2013</x:v>
      </x:c>
      <x:c r="F1216" s="13" t="n">
        <x:v>7.6</x:v>
      </x:c>
      <x:c r="G1216" s="10" t="n">
        <x:v>2537</x:v>
      </x:c>
      <x:c r="H1216" s="12" t="n">
        <x:v>4.11</x:v>
      </x:c>
      <x:c r="I1216" s="10" t="n">
        <x:v>10367</x:v>
      </x:c>
      <x:c r="J1216" s="12" t="str">
        <x:f>IF(AND(M1216="URL identity aligns",ISNUMBER(F1216),ISNUMBER(H1216),G1216&gt;0,I1216&gt;0,SUM(V1216:W1216)&gt;0),(F1216*V1216+((H1216-1)/4*10)*W1216)/SUM(V1216:W1216),"")</x:f>
      </x:c>
      <x:c r="K1216" s="12" t="str">
        <x:f>IF(ISNUMBER(J1216),(X1216*J1216+'Method'!$B$10*'Method'!$B$11)/(X1216+'Method'!$B$10),"")</x:f>
      </x:c>
      <x:c r="L1216" s="10" t="str">
        <x:f>IF(ISNUMBER(J1216),COUNTIFS($J$7:$J$1929,"&gt;"&amp;J1216)+1,"")</x:f>
      </x:c>
      <x:c r="M1216" s="9" t="str">
        <x:v>Review required</x:v>
      </x:c>
      <x:c r="N1216" s="9" t="str">
        <x:v>Concentration not explicit on both saved identities</x:v>
      </x:c>
      <x:c r="O1216" s="9" t="str">
        <x:v>https://www.parfumo.com/Perfumes/Bentley/Bentley_for_Men_Intense</x:v>
      </x:c>
      <x:c r="P1216" s="9" t="str">
        <x:v>https://www.fragrantica.com/perfume/Bentley/Bentley-for-Men-Intense-17666.html</x:v>
      </x:c>
      <x:c r="Q1216" s="9" t="str">
        <x:v>https://media.parfumo.com/perfumes/00/00880c-bentley-for-men-intense-bentley_1200.jpg?width=720&amp;aspect_ratio=1:1</x:v>
      </x:c>
      <x:c r="R1216" s="9" t="str">
        <x:v>https://fimgs.net/mdimg/perfume-thumbs/375x500.17666.jpg</x:v>
      </x:c>
      <x:c r="S1216" s="9" t="str">
        <x:v>Bentley for Men Intense</x:v>
      </x:c>
      <x:c r="T1216" s="11" t="str">
        <x:v>2013</x:v>
      </x:c>
      <x:c r="U1216" s="10" t="n">
        <x:v>540</x:v>
      </x:c>
      <x:c r="V1216" s="14" t="n">
        <x:f>IF(AND(ISNUMBER(G1216),G1216&gt;0),LOG10(G1216)*'Method'!$B$8,"")</x:f>
        <x:v>4.085184560666076</x:v>
      </x:c>
      <x:c r="W1216" s="14" t="n">
        <x:f>IF(AND(ISNUMBER(I1216),I1216&gt;0),LOG10(I1216)*'Method'!$B$9,"")</x:f>
        <x:v>3.212522478828376</x:v>
      </x:c>
      <x:c r="X1216" s="10" t="str">
        <x:f>IF(ISNUMBER(J1216),SUM(G1216,I1216),"")</x:f>
      </x:c>
      <x:c r="Y1216" s="10" t="str">
        <x:f>IF(ISNUMBER(K1216),COUNTIFS($K$7:$K$1929,"&gt;"&amp;K1216)+1,"")</x:f>
      </x:c>
      <x:c r="Z1216" s="9" t="str"/>
      <x:c r="AA1216" s="15" t="n">
        <x:v>46108</x:v>
      </x:c>
      <x:c r="AB1216" s="9" t="str">
        <x:v>Unknown</x:v>
      </x:c>
    </x:row>
    <x:row r="1217" ht="50" customHeight="1">
      <x:c r="A1217" s="10" t="n">
        <x:f>IF(ISNUMBER(F1217),RANK(F1217,$F$7:$F$1929,0),"")</x:f>
        <x:v>1203</x:v>
      </x:c>
      <x:c r="B1217" s="9" t="str">
        <x:v>Lattafa</x:v>
      </x:c>
      <x:c r="C1217" s="9" t="str">
        <x:v>Oud for Glory</x:v>
      </x:c>
      <x:c r="D1217" s="9" t="str">
        <x:v>Parfum</x:v>
      </x:c>
      <x:c r="E1217" s="11" t="n">
        <x:v>2020</x:v>
      </x:c>
      <x:c r="F1217" s="13" t="n">
        <x:v>7.6</x:v>
      </x:c>
      <x:c r="G1217" s="10" t="n">
        <x:v>2517</x:v>
      </x:c>
      <x:c r="H1217" s="12" t="n">
        <x:v>4.08</x:v>
      </x:c>
      <x:c r="I1217" s="10" t="n">
        <x:v>7546</x:v>
      </x:c>
      <x:c r="J1217" s="12" t="str">
        <x:f>IF(AND(M1217="URL identity aligns",ISNUMBER(F1217),ISNUMBER(H1217),G1217&gt;0,I1217&gt;0,SUM(V1217:W1217)&gt;0),(F1217*V1217+((H1217-1)/4*10)*W1217)/SUM(V1217:W1217),"")</x:f>
      </x:c>
      <x:c r="K1217" s="12" t="str">
        <x:f>IF(ISNUMBER(J1217),(X1217*J1217+'Method'!$B$10*'Method'!$B$11)/(X1217+'Method'!$B$10),"")</x:f>
      </x:c>
      <x:c r="L1217" s="10" t="str">
        <x:f>IF(ISNUMBER(J1217),COUNTIFS($J$7:$J$1929,"&gt;"&amp;J1217)+1,"")</x:f>
      </x:c>
      <x:c r="M1217" s="9" t="str">
        <x:v>Review required</x:v>
      </x:c>
      <x:c r="N1217" s="9" t="str">
        <x:v>Brand differs between product URLs; Product, variant, gender or year terms differ between URLs; Concentration not explicit on both saved identities</x:v>
      </x:c>
      <x:c r="O1217" s="9" t="str">
        <x:v>https://www.parfumo.com/Perfumes/Lattafa/oud-for-glory</x:v>
      </x:c>
      <x:c r="P1217" s="9" t="str">
        <x:v>https://www.fragrantica.com/perfume/Lattafa-Perfumes/Bade-e-Al-Oud-Oud-for-Glory-64948.html</x:v>
      </x:c>
      <x:c r="Q1217" s="9" t="str">
        <x:v>https://media.parfumo.com/perfumes/f7/f7f6d1_oud-for-glory-lattafa_1200.jpg?width=720&amp;aspect_ratio=1:1</x:v>
      </x:c>
      <x:c r="R1217" s="9" t="str">
        <x:v>https://fimgs.net/mdimg/perfume-thumbs/375x500.64948.jpg</x:v>
      </x:c>
      <x:c r="S1217" s="9" t="str">
        <x:v>Oud for Glory</x:v>
      </x:c>
      <x:c r="T1217" s="11" t="str">
        <x:v>2020</x:v>
      </x:c>
      <x:c r="U1217" s="10" t="n">
        <x:v>194</x:v>
      </x:c>
      <x:c r="V1217" s="14" t="n">
        <x:f>IF(AND(ISNUMBER(G1217),G1217&gt;0),LOG10(G1217)*'Method'!$B$8,"")</x:f>
        <x:v>4.081059858658032</x:v>
      </x:c>
      <x:c r="W1217" s="14" t="n">
        <x:f>IF(AND(ISNUMBER(I1217),I1217&gt;0),LOG10(I1217)*'Method'!$B$9,"")</x:f>
        <x:v>3.1021734406919843</x:v>
      </x:c>
      <x:c r="X1217" s="10" t="str">
        <x:f>IF(ISNUMBER(J1217),SUM(G1217,I1217),"")</x:f>
      </x:c>
      <x:c r="Y1217" s="10" t="str">
        <x:f>IF(ISNUMBER(K1217),COUNTIFS($K$7:$K$1929,"&gt;"&amp;K1217)+1,"")</x:f>
      </x:c>
      <x:c r="Z1217" s="9" t="str"/>
      <x:c r="AA1217" s="15" t="n">
        <x:v>46108</x:v>
      </x:c>
      <x:c r="AB1217" s="9" t="str">
        <x:v>Unknown</x:v>
      </x:c>
    </x:row>
    <x:row r="1218" ht="50" customHeight="1">
      <x:c r="A1218" s="10" t="n">
        <x:f>IF(ISNUMBER(F1218),RANK(F1218,$F$7:$F$1929,0),"")</x:f>
        <x:v>1203</x:v>
      </x:c>
      <x:c r="B1218" s="9" t="str">
        <x:v>Versace</x:v>
      </x:c>
      <x:c r="C1218" s="9" t="str">
        <x:v>The Dreamer</x:v>
      </x:c>
      <x:c r="D1218" s="9" t="str">
        <x:v>Eau de Toilette</x:v>
      </x:c>
      <x:c r="E1218" s="11" t="n">
        <x:v>1996</x:v>
      </x:c>
      <x:c r="F1218" s="13" t="n">
        <x:v>7.6</x:v>
      </x:c>
      <x:c r="G1218" s="10" t="n">
        <x:v>2101</x:v>
      </x:c>
      <x:c r="H1218" s="12" t="n">
        <x:v>4.07</x:v>
      </x:c>
      <x:c r="I1218" s="10" t="n">
        <x:v>5724</x:v>
      </x:c>
      <x:c r="J1218" s="12" t="str">
        <x:f>IF(AND(M1218="URL identity aligns",ISNUMBER(F1218),ISNUMBER(H1218),G1218&gt;0,I1218&gt;0,SUM(V1218:W1218)&gt;0),(F1218*V1218+((H1218-1)/4*10)*W1218)/SUM(V1218:W1218),"")</x:f>
      </x:c>
      <x:c r="K1218" s="12" t="str">
        <x:f>IF(ISNUMBER(J1218),(X1218*J1218+'Method'!$B$10*'Method'!$B$11)/(X1218+'Method'!$B$10),"")</x:f>
      </x:c>
      <x:c r="L1218" s="10" t="str">
        <x:f>IF(ISNUMBER(J1218),COUNTIFS($J$7:$J$1929,"&gt;"&amp;J1218)+1,"")</x:f>
      </x:c>
      <x:c r="M1218" s="9" t="str">
        <x:v>Review required</x:v>
      </x:c>
      <x:c r="N1218" s="9" t="str">
        <x:v>Concentration not explicit on both saved identities</x:v>
      </x:c>
      <x:c r="O1218" s="9" t="str">
        <x:v>https://www.parfumo.com/Perfumes/Versace/The_Dreamer_Eau_de_Toilette</x:v>
      </x:c>
      <x:c r="P1218" s="9" t="str">
        <x:v>https://www.fragrantica.com/perfume/Versace/The-Dreamer-59417.html</x:v>
      </x:c>
      <x:c r="Q1218" s="9" t="str">
        <x:v>https://media.parfumo.com/perfumes/af/af3f53-the-dreamer-eau-de-toilette-versace_1200.jpg?width=480&amp;aspect_ratio=1:1</x:v>
      </x:c>
      <x:c r="R1218" s="9" t="str">
        <x:v>https://fimgs.net/mdimg/perfume-thumbs/375x500.59417.jpg</x:v>
      </x:c>
      <x:c r="S1218" s="9" t="str">
        <x:v>The Dreamer</x:v>
      </x:c>
      <x:c r="T1218" s="11" t="str">
        <x:v>1996</x:v>
      </x:c>
      <x:c r="U1218" s="10" t="n">
        <x:v>1350</x:v>
      </x:c>
      <x:c r="V1218" s="14" t="n">
        <x:f>IF(AND(ISNUMBER(G1218),G1218&gt;0),LOG10(G1218)*'Method'!$B$8,"")</x:f>
        <x:v>3.9869112628871397</x:v>
      </x:c>
      <x:c r="W1218" s="14" t="n">
        <x:f>IF(AND(ISNUMBER(I1218),I1218&gt;0),LOG10(I1218)*'Method'!$B$9,"")</x:f>
        <x:v>3.0061597000701923</x:v>
      </x:c>
      <x:c r="X1218" s="10" t="str">
        <x:f>IF(ISNUMBER(J1218),SUM(G1218,I1218),"")</x:f>
      </x:c>
      <x:c r="Y1218" s="10" t="str">
        <x:f>IF(ISNUMBER(K1218),COUNTIFS($K$7:$K$1929,"&gt;"&amp;K1218)+1,"")</x:f>
      </x:c>
      <x:c r="Z1218" s="9" t="str"/>
      <x:c r="AA1218" s="15" t="n">
        <x:v>46108</x:v>
      </x:c>
      <x:c r="AB1218" s="9" t="str">
        <x:v>Unknown</x:v>
      </x:c>
    </x:row>
    <x:row r="1219" ht="50" customHeight="1">
      <x:c r="A1219" s="10" t="n">
        <x:f>IF(ISNUMBER(F1219),RANK(F1219,$F$7:$F$1929,0),"")</x:f>
        <x:v>1203</x:v>
      </x:c>
      <x:c r="B1219" s="9" t="str">
        <x:v>Issey Miyake</x:v>
      </x:c>
      <x:c r="C1219" s="9" t="str">
        <x:v>L'Eau d'Issey pour Homme</x:v>
      </x:c>
      <x:c r="D1219" s="9" t="str">
        <x:v>Eau de Toilette</x:v>
      </x:c>
      <x:c r="E1219" s="11" t="n">
        <x:v>1994</x:v>
      </x:c>
      <x:c r="F1219" s="13" t="n">
        <x:v>7.6</x:v>
      </x:c>
      <x:c r="G1219" s="10" t="n">
        <x:v>2039</x:v>
      </x:c>
      <x:c r="H1219" s="12" t="n">
        <x:v>4.17</x:v>
      </x:c>
      <x:c r="I1219" s="10" t="n">
        <x:v>18424</x:v>
      </x:c>
      <x:c r="J1219" s="12" t="str">
        <x:f>IF(AND(M1219="URL identity aligns",ISNUMBER(F1219),ISNUMBER(H1219),G1219&gt;0,I1219&gt;0,SUM(V1219:W1219)&gt;0),(F1219*V1219+((H1219-1)/4*10)*W1219)/SUM(V1219:W1219),"")</x:f>
      </x:c>
      <x:c r="K1219" s="12" t="str">
        <x:f>IF(ISNUMBER(J1219),(X1219*J1219+'Method'!$B$10*'Method'!$B$11)/(X1219+'Method'!$B$10),"")</x:f>
      </x:c>
      <x:c r="L1219" s="10" t="str">
        <x:f>IF(ISNUMBER(J1219),COUNTIFS($J$7:$J$1929,"&gt;"&amp;J1219)+1,"")</x:f>
      </x:c>
      <x:c r="M1219" s="9" t="str">
        <x:v>Review required</x:v>
      </x:c>
      <x:c r="N1219" s="9" t="str">
        <x:v>Concentration not explicit on both saved identities</x:v>
      </x:c>
      <x:c r="O1219" s="9" t="str">
        <x:v>https://www.parfumo.com/Perfumes/Issey_Miyake/L_Eau_d_Issey_pour_Homme_Eau_de_Toilette</x:v>
      </x:c>
      <x:c r="P1219" s="9" t="str">
        <x:v>https://www.fragrantica.com/perfume/Issey-Miyake/L-Eau-d-Issey-Pour-Homme-721.html</x:v>
      </x:c>
      <x:c r="Q1219" s="9" t="str">
        <x:v>https://media.parfumo.com/perfumes/4a/4a5aed-l-eau-d-issey-pour-homme-eau-de-toilette-issey-miyake_1200.jpg?width=720&amp;aspect_ratio=1:1</x:v>
      </x:c>
      <x:c r="R1219" s="9" t="str">
        <x:v>https://fimgs.net/mdimg/perfume-thumbs/375x500.721.jpg</x:v>
      </x:c>
      <x:c r="S1219" s="9" t="str">
        <x:v>L'Eau d'Issey pour Homme</x:v>
      </x:c>
      <x:c r="T1219" s="11" t="str">
        <x:v>1994</x:v>
      </x:c>
      <x:c r="U1219" s="10" t="n">
        <x:v>1150</x:v>
      </x:c>
      <x:c r="V1219" s="14" t="n">
        <x:f>IF(AND(ISNUMBER(G1219),G1219&gt;0),LOG10(G1219)*'Method'!$B$8,"")</x:f>
        <x:v>3.971300670933768</x:v>
      </x:c>
      <x:c r="W1219" s="14" t="n">
        <x:f>IF(AND(ISNUMBER(I1219),I1219&gt;0),LOG10(I1219)*'Method'!$B$9,"")</x:f>
        <x:v>3.4123071399649363</x:v>
      </x:c>
      <x:c r="X1219" s="10" t="str">
        <x:f>IF(ISNUMBER(J1219),SUM(G1219,I1219),"")</x:f>
      </x:c>
      <x:c r="Y1219" s="10" t="str">
        <x:f>IF(ISNUMBER(K1219),COUNTIFS($K$7:$K$1929,"&gt;"&amp;K1219)+1,"")</x:f>
      </x:c>
      <x:c r="Z1219" s="9" t="str"/>
      <x:c r="AA1219" s="15" t="n">
        <x:v>46108</x:v>
      </x:c>
      <x:c r="AB1219" s="9" t="str">
        <x:v>Unknown</x:v>
      </x:c>
    </x:row>
    <x:row r="1220" ht="50" customHeight="1">
      <x:c r="A1220" s="10" t="n">
        <x:f>IF(ISNUMBER(F1220),RANK(F1220,$F$7:$F$1929,0),"")</x:f>
        <x:v>1203</x:v>
      </x:c>
      <x:c r="B1220" s="9" t="str">
        <x:v>Nikos</x:v>
      </x:c>
      <x:c r="C1220" s="9" t="str">
        <x:v>Sculpture Homme</x:v>
      </x:c>
      <x:c r="D1220" s="9" t="str">
        <x:v>Eau de Toilette</x:v>
      </x:c>
      <x:c r="E1220" s="11" t="n">
        <x:v>1995</x:v>
      </x:c>
      <x:c r="F1220" s="13" t="n">
        <x:v>7.6</x:v>
      </x:c>
      <x:c r="G1220" s="10" t="n">
        <x:v>2002</x:v>
      </x:c>
      <x:c r="H1220" s="12" t="n">
        <x:v>4.05</x:v>
      </x:c>
      <x:c r="I1220" s="10" t="n">
        <x:v>3999</x:v>
      </x:c>
      <x:c r="J1220" s="12" t="str">
        <x:f>IF(AND(M1220="URL identity aligns",ISNUMBER(F1220),ISNUMBER(H1220),G1220&gt;0,I1220&gt;0,SUM(V1220:W1220)&gt;0),(F1220*V1220+((H1220-1)/4*10)*W1220)/SUM(V1220:W1220),"")</x:f>
      </x:c>
      <x:c r="K1220" s="12" t="str">
        <x:f>IF(ISNUMBER(J1220),(X1220*J1220+'Method'!$B$10*'Method'!$B$11)/(X1220+'Method'!$B$10),"")</x:f>
      </x:c>
      <x:c r="L1220" s="10" t="str">
        <x:f>IF(ISNUMBER(J1220),COUNTIFS($J$7:$J$1929,"&gt;"&amp;J1220)+1,"")</x:f>
      </x:c>
      <x:c r="M1220" s="9" t="str">
        <x:v>Review required</x:v>
      </x:c>
      <x:c r="N1220" s="9" t="str">
        <x:v>Concentration not explicit on both saved identities</x:v>
      </x:c>
      <x:c r="O1220" s="9" t="str">
        <x:v>https://www.parfumo.com/Perfumes/Nikos/Sculpture_Homme_Eau_de_Toilette</x:v>
      </x:c>
      <x:c r="P1220" s="9" t="str">
        <x:v>https://www.fragrantica.com/perfume/Nikos/Sculpture-Homme-925.html</x:v>
      </x:c>
      <x:c r="Q1220" s="9" t="str">
        <x:v>https://media.parfumo.com/perfumes/97/97ab27-sculpture-homme-eau-de-toilette-nikos_1200.jpg?width=720&amp;aspect_ratio=1:1</x:v>
      </x:c>
      <x:c r="R1220" s="9" t="str">
        <x:v>https://fimgs.net/mdimg/perfume-thumbs/375x500.925.jpg</x:v>
      </x:c>
      <x:c r="S1220" s="9" t="str">
        <x:v>Sculpture Homme</x:v>
      </x:c>
      <x:c r="T1220" s="11" t="str">
        <x:v>1995</x:v>
      </x:c>
      <x:c r="U1220" s="10" t="n">
        <x:v>130</x:v>
      </x:c>
      <x:c r="V1220" s="14" t="n">
        <x:f>IF(AND(ISNUMBER(G1220),G1220&gt;0),LOG10(G1220)*'Method'!$B$8,"")</x:f>
        <x:v>3.96175688777196</x:v>
      </x:c>
      <x:c r="W1220" s="14" t="n">
        <x:f>IF(AND(ISNUMBER(I1220),I1220&gt;0),LOG10(I1220)*'Method'!$B$9,"")</x:f>
        <x:v>2.8815611233068164</x:v>
      </x:c>
      <x:c r="X1220" s="10" t="str">
        <x:f>IF(ISNUMBER(J1220),SUM(G1220,I1220),"")</x:f>
      </x:c>
      <x:c r="Y1220" s="10" t="str">
        <x:f>IF(ISNUMBER(K1220),COUNTIFS($K$7:$K$1929,"&gt;"&amp;K1220)+1,"")</x:f>
      </x:c>
      <x:c r="Z1220" s="9" t="str"/>
      <x:c r="AA1220" s="15" t="n">
        <x:v>46108</x:v>
      </x:c>
      <x:c r="AB1220" s="9" t="str">
        <x:v>Unknown</x:v>
      </x:c>
    </x:row>
    <x:row r="1221" ht="50" customHeight="1">
      <x:c r="A1221" s="10" t="n">
        <x:f>IF(ISNUMBER(F1221),RANK(F1221,$F$7:$F$1929,0),"")</x:f>
        <x:v>1203</x:v>
      </x:c>
      <x:c r="B1221" s="9" t="str">
        <x:v>Giorgio Armani</x:v>
      </x:c>
      <x:c r="C1221" s="9" t="str">
        <x:v>Armani Code Black Code</x:v>
      </x:c>
      <x:c r="D1221" s="9" t="str">
        <x:v>Eau de Toilette</x:v>
      </x:c>
      <x:c r="E1221" s="11" t="n">
        <x:v>2004</x:v>
      </x:c>
      <x:c r="F1221" s="13" t="n">
        <x:v>7.6</x:v>
      </x:c>
      <x:c r="G1221" s="10" t="n">
        <x:v>1633</x:v>
      </x:c>
      <x:c r="H1221" s="12" t="n">
        <x:v>4.18</x:v>
      </x:c>
      <x:c r="I1221" s="10" t="n">
        <x:v>11453</x:v>
      </x:c>
      <x:c r="J1221" s="12" t="str">
        <x:f>IF(AND(M1221="URL identity aligns",ISNUMBER(F1221),ISNUMBER(H1221),G1221&gt;0,I1221&gt;0,SUM(V1221:W1221)&gt;0),(F1221*V1221+((H1221-1)/4*10)*W1221)/SUM(V1221:W1221),"")</x:f>
      </x:c>
      <x:c r="K1221" s="12" t="str">
        <x:f>IF(ISNUMBER(J1221),(X1221*J1221+'Method'!$B$10*'Method'!$B$11)/(X1221+'Method'!$B$10),"")</x:f>
      </x:c>
      <x:c r="L1221" s="10" t="str">
        <x:f>IF(ISNUMBER(J1221),COUNTIFS($J$7:$J$1929,"&gt;"&amp;J1221)+1,"")</x:f>
      </x:c>
      <x:c r="M1221" s="9" t="str">
        <x:v>Review required</x:v>
      </x:c>
      <x:c r="N1221" s="9" t="str">
        <x:v>Product, variant, gender or year terms differ between URLs; Concentration not explicit on both saved identities</x:v>
      </x:c>
      <x:c r="O1221" s="9" t="str">
        <x:v>https://www.parfumo.com/Perfumes/Giorgio_Armani/Armani_Code_Black_Code_Eau_de_Toilette</x:v>
      </x:c>
      <x:c r="P1221" s="9" t="str">
        <x:v>https://www.fragrantica.com/perfume/Giorgio-Armani/Armani-Code-412.html</x:v>
      </x:c>
      <x:c r="Q1221" s="9" t="str">
        <x:v>https://media.parfumo.com/perfumes/7e/7e2da4-armani-code-2004-black-code-eau-de-toilette-giorgio-armani_1200.jpg?width=480&amp;aspect_ratio=1:1</x:v>
      </x:c>
      <x:c r="R1221" s="9" t="str">
        <x:v>https://fimgs.net/mdimg/perfume-thumbs/375x500.412.jpg</x:v>
      </x:c>
      <x:c r="S1221" s="9" t="str">
        <x:v>Armani Code Black Code</x:v>
      </x:c>
      <x:c r="T1221" s="11" t="str">
        <x:v>2004</x:v>
      </x:c>
      <x:c r="U1221" s="10" t="n">
        <x:v>1823</x:v>
      </x:c>
      <x:c r="V1221" s="14" t="n">
        <x:f>IF(AND(ISNUMBER(G1221),G1221&gt;0),LOG10(G1221)*'Method'!$B$8,"")</x:f>
        <x:v>3.8555834216840035</x:v>
      </x:c>
      <x:c r="W1221" s="14" t="n">
        <x:f>IF(AND(ISNUMBER(I1221),I1221&gt;0),LOG10(I1221)*'Method'!$B$9,"")</x:f>
        <x:v>3.247135408575104</x:v>
      </x:c>
      <x:c r="X1221" s="10" t="str">
        <x:f>IF(ISNUMBER(J1221),SUM(G1221,I1221),"")</x:f>
      </x:c>
      <x:c r="Y1221" s="10" t="str">
        <x:f>IF(ISNUMBER(K1221),COUNTIFS($K$7:$K$1929,"&gt;"&amp;K1221)+1,"")</x:f>
      </x:c>
      <x:c r="Z1221" s="9" t="str"/>
      <x:c r="AA1221" s="15" t="n">
        <x:v>46108</x:v>
      </x:c>
      <x:c r="AB1221" s="9" t="str">
        <x:v>Unknown</x:v>
      </x:c>
    </x:row>
    <x:row r="1222" ht="50" customHeight="1">
      <x:c r="A1222" s="10" t="n">
        <x:f>IF(ISNUMBER(F1222),RANK(F1222,$F$7:$F$1929,0),"")</x:f>
        <x:v>1203</x:v>
      </x:c>
      <x:c r="B1222" s="9" t="str">
        <x:v>Giorgio Armani</x:v>
      </x:c>
      <x:c r="C1222" s="9" t="str">
        <x:v>Acqua di Giò Profondo</x:v>
      </x:c>
      <x:c r="D1222" s="9" t="str">
        <x:v>Eau de Parfum</x:v>
      </x:c>
      <x:c r="E1222" s="11" t="n">
        <x:v>2020</x:v>
      </x:c>
      <x:c r="F1222" s="13" t="n">
        <x:v>7.6</x:v>
      </x:c>
      <x:c r="G1222" s="10" t="n">
        <x:v>1609</x:v>
      </x:c>
      <x:c r="H1222" s="12" t="n">
        <x:v>4.34</x:v>
      </x:c>
      <x:c r="I1222" s="10" t="n">
        <x:v>11296</x:v>
      </x:c>
      <x:c r="J1222" s="12" t="str">
        <x:f>IF(AND(M1222="URL identity aligns",ISNUMBER(F1222),ISNUMBER(H1222),G1222&gt;0,I1222&gt;0,SUM(V1222:W1222)&gt;0),(F1222*V1222+((H1222-1)/4*10)*W1222)/SUM(V1222:W1222),"")</x:f>
      </x:c>
      <x:c r="K1222" s="12" t="str">
        <x:f>IF(ISNUMBER(J1222),(X1222*J1222+'Method'!$B$10*'Method'!$B$11)/(X1222+'Method'!$B$10),"")</x:f>
      </x:c>
      <x:c r="L1222" s="10" t="str">
        <x:f>IF(ISNUMBER(J1222),COUNTIFS($J$7:$J$1929,"&gt;"&amp;J1222)+1,"")</x:f>
      </x:c>
      <x:c r="M1222" s="9" t="str">
        <x:v>Review required</x:v>
      </x:c>
      <x:c r="N1222" s="9" t="str">
        <x:v>Product, variant, gender or year terms differ between URLs; Concentration not explicit on both saved identities</x:v>
      </x:c>
      <x:c r="O1222" s="9" t="str">
        <x:v>https://www.parfumo.com/Perfumes/Giorgio_Armani/acqua-di-gio-profondo-2020-eau-de-parfum</x:v>
      </x:c>
      <x:c r="P1222" s="9" t="str">
        <x:v>https://www.fragrantica.com/perfume/Giorgio-Armani/Acqua-di-Gio-Profondo-59532.html</x:v>
      </x:c>
      <x:c r="Q1222" s="9" t="str">
        <x:v>https://media.parfumo.com/perfumes/ee/eec52d-acqua-di-gio-profondo-2020-eau-de-parfum-giorgio-armani_1200.jpg?width=720&amp;aspect_ratio=1:1</x:v>
      </x:c>
      <x:c r="R1222" s="9" t="str">
        <x:v>https://fimgs.net/mdimg/perfume-thumbs/375x500.59532.jpg</x:v>
      </x:c>
      <x:c r="S1222" s="9" t="str">
        <x:v>Acqua di Giò Profondo</x:v>
      </x:c>
      <x:c r="T1222" s="11" t="str">
        <x:v>2020</x:v>
      </x:c>
      <x:c r="U1222" s="10" t="n">
        <x:v>711</x:v>
      </x:c>
      <x:c r="V1222" s="14" t="n">
        <x:f>IF(AND(ISNUMBER(G1222),G1222&gt;0),LOG10(G1222)*'Method'!$B$8,"")</x:f>
        <x:v>3.847867252918836</x:v>
      </x:c>
      <x:c r="W1222" s="14" t="n">
        <x:f>IF(AND(ISNUMBER(I1222),I1222&gt;0),LOG10(I1222)*'Method'!$B$9,"")</x:f>
        <x:v>3.2423397469661843</x:v>
      </x:c>
      <x:c r="X1222" s="10" t="str">
        <x:f>IF(ISNUMBER(J1222),SUM(G1222,I1222),"")</x:f>
      </x:c>
      <x:c r="Y1222" s="10" t="str">
        <x:f>IF(ISNUMBER(K1222),COUNTIFS($K$7:$K$1929,"&gt;"&amp;K1222)+1,"")</x:f>
      </x:c>
      <x:c r="Z1222" s="9" t="str"/>
      <x:c r="AA1222" s="15" t="n">
        <x:v>46108</x:v>
      </x:c>
      <x:c r="AB1222" s="9" t="str">
        <x:v>Unknown</x:v>
      </x:c>
    </x:row>
    <x:row r="1223" ht="50" customHeight="1">
      <x:c r="A1223" s="10" t="n">
        <x:f>IF(ISNUMBER(F1223),RANK(F1223,$F$7:$F$1929,0),"")</x:f>
        <x:v>1203</x:v>
      </x:c>
      <x:c r="B1223" s="9" t="str">
        <x:v>Acqua di Parma</x:v>
      </x:c>
      <x:c r="C1223" s="9" t="str">
        <x:v>Mandorlo di Sicilia</x:v>
      </x:c>
      <x:c r="D1223" s="9" t="str">
        <x:v>Not recorded</x:v>
      </x:c>
      <x:c r="E1223" s="11" t="n">
        <x:v>1999</x:v>
      </x:c>
      <x:c r="F1223" s="13" t="n">
        <x:v>7.6</x:v>
      </x:c>
      <x:c r="G1223" s="10" t="n">
        <x:v>1130</x:v>
      </x:c>
      <x:c r="H1223" s="12" t="n">
        <x:v>4.11</x:v>
      </x:c>
      <x:c r="I1223" s="10" t="n">
        <x:v>4841</x:v>
      </x:c>
      <x:c r="J1223" s="12" t="str">
        <x:f>IF(AND(M1223="URL identity aligns",ISNUMBER(F1223),ISNUMBER(H1223),G1223&gt;0,I1223&gt;0,SUM(V1223:W1223)&gt;0),(F1223*V1223+((H1223-1)/4*10)*W1223)/SUM(V1223:W1223),"")</x:f>
      </x:c>
      <x:c r="K1223" s="12" t="str">
        <x:f>IF(ISNUMBER(J1223),(X1223*J1223+'Method'!$B$10*'Method'!$B$11)/(X1223+'Method'!$B$10),"")</x:f>
      </x:c>
      <x:c r="L1223" s="10" t="str">
        <x:f>IF(ISNUMBER(J1223),COUNTIFS($J$7:$J$1929,"&gt;"&amp;J1223)+1,"")</x:f>
      </x:c>
      <x:c r="M1223" s="9" t="str">
        <x:v>Review required</x:v>
      </x:c>
      <x:c r="N1223" s="9" t="str">
        <x:v>Product, variant, gender or year terms differ between URLs; Concentration not explicit on both saved identities</x:v>
      </x:c>
      <x:c r="O1223" s="9" t="str">
        <x:v>https://www.parfumo.com/Perfumes/Acqua_di_Parma/mandorlo-di-sicilia</x:v>
      </x:c>
      <x:c r="P1223" s="9" t="str">
        <x:v>https://www.fragrantica.com/perfume/Acqua-di-Parma/Acqua-di-Parma-Blu-Mediterraneo-Mandorlo-di-Sicilia-1688.html</x:v>
      </x:c>
      <x:c r="Q1223" s="9" t="str">
        <x:v>https://media.parfumo.com/perfumes/d6/d6cde0-mandorlo-di-sicilia-acqua-di-parma_1200.jpg?width=720&amp;aspect_ratio=1:1</x:v>
      </x:c>
      <x:c r="R1223" s="9" t="str">
        <x:v>https://fimgs.net/mdimg/perfume-thumbs/375x500.1688.jpg</x:v>
      </x:c>
      <x:c r="S1223" s="9" t="str">
        <x:v>Mandorlo di Sicilia</x:v>
      </x:c>
      <x:c r="T1223" s="11" t="str">
        <x:v>1999</x:v>
      </x:c>
      <x:c r="U1223" s="10" t="n">
        <x:v>876</x:v>
      </x:c>
      <x:c r="V1223" s="14" t="n">
        <x:f>IF(AND(ISNUMBER(G1223),G1223&gt;0),LOG10(G1223)*'Method'!$B$8,"")</x:f>
        <x:v>3.6636941321801038</x:v>
      </x:c>
      <x:c r="W1223" s="14" t="n">
        <x:f>IF(AND(ISNUMBER(I1223),I1223&gt;0),LOG10(I1223)*'Method'!$B$9,"")</x:f>
        <x:v>2.947948066112712</x:v>
      </x:c>
      <x:c r="X1223" s="10" t="str">
        <x:f>IF(ISNUMBER(J1223),SUM(G1223,I1223),"")</x:f>
      </x:c>
      <x:c r="Y1223" s="10" t="str">
        <x:f>IF(ISNUMBER(K1223),COUNTIFS($K$7:$K$1929,"&gt;"&amp;K1223)+1,"")</x:f>
      </x:c>
      <x:c r="Z1223" s="9" t="str"/>
      <x:c r="AA1223" s="15" t="n">
        <x:v>46108</x:v>
      </x:c>
      <x:c r="AB1223" s="9" t="str">
        <x:v>Unknown</x:v>
      </x:c>
    </x:row>
    <x:row r="1224" ht="50" customHeight="1">
      <x:c r="A1224" s="10" t="n">
        <x:f>IF(ISNUMBER(F1224),RANK(F1224,$F$7:$F$1929,0),"")</x:f>
        <x:v>1203</x:v>
      </x:c>
      <x:c r="B1224" s="9" t="str">
        <x:v>Lattafa</x:v>
      </x:c>
      <x:c r="C1224" s="9" t="str">
        <x:v>Qaed Al Fursan</x:v>
      </x:c>
      <x:c r="D1224" s="9" t="str">
        <x:v>Parfum</x:v>
      </x:c>
      <x:c r="E1224" s="11" t="n">
        <x:v>2016</x:v>
      </x:c>
      <x:c r="F1224" s="13" t="n">
        <x:v>7.6</x:v>
      </x:c>
      <x:c r="G1224" s="10" t="n">
        <x:v>1111</x:v>
      </x:c>
      <x:c r="H1224" s="12" t="n">
        <x:v>4.23</x:v>
      </x:c>
      <x:c r="I1224" s="10" t="n">
        <x:v>6557</x:v>
      </x:c>
      <x:c r="J1224" s="12" t="str">
        <x:f>IF(AND(M1224="URL identity aligns",ISNUMBER(F1224),ISNUMBER(H1224),G1224&gt;0,I1224&gt;0,SUM(V1224:W1224)&gt;0),(F1224*V1224+((H1224-1)/4*10)*W1224)/SUM(V1224:W1224),"")</x:f>
      </x:c>
      <x:c r="K1224" s="12" t="str">
        <x:f>IF(ISNUMBER(J1224),(X1224*J1224+'Method'!$B$10*'Method'!$B$11)/(X1224+'Method'!$B$10),"")</x:f>
      </x:c>
      <x:c r="L1224" s="10" t="str">
        <x:f>IF(ISNUMBER(J1224),COUNTIFS($J$7:$J$1929,"&gt;"&amp;J1224)+1,"")</x:f>
      </x:c>
      <x:c r="M1224" s="9" t="str">
        <x:v>Review required</x:v>
      </x:c>
      <x:c r="N1224" s="9" t="str">
        <x:v>Brand differs between product URLs; Concentration not explicit on both saved identities</x:v>
      </x:c>
      <x:c r="O1224" s="9" t="str">
        <x:v>https://www.parfumo.com/Perfumes/Lattafa/qaed-al-fursan</x:v>
      </x:c>
      <x:c r="P1224" s="9" t="str">
        <x:v>https://www.fragrantica.com/perfume/Lattafa-Perfumes/Qaed-Al-Fursan-67996.html</x:v>
      </x:c>
      <x:c r="Q1224" s="9" t="str">
        <x:v>https://media.parfumo.com/perfumes/35/353d81-qaed-al-fursan-lattafa_1200.jpg?width=720&amp;aspect_ratio=1:1</x:v>
      </x:c>
      <x:c r="R1224" s="9" t="str">
        <x:v>https://fimgs.net/mdimg/perfume-thumbs/375x500.67996.jpg</x:v>
      </x:c>
      <x:c r="S1224" s="9" t="str">
        <x:v>Qaed Al Fursan</x:v>
      </x:c>
      <x:c r="T1224" s="11" t="str">
        <x:v>2016</x:v>
      </x:c>
      <x:c r="U1224" s="10" t="n">
        <x:v>349</x:v>
      </x:c>
      <x:c r="V1224" s="14" t="n">
        <x:f>IF(AND(ISNUMBER(G1224),G1224&gt;0),LOG10(G1224)*'Method'!$B$8,"")</x:f>
        <x:v>3.654856870729044</x:v>
      </x:c>
      <x:c r="W1224" s="14" t="n">
        <x:f>IF(AND(ISNUMBER(I1224),I1224&gt;0),LOG10(I1224)*'Method'!$B$9,"")</x:f>
        <x:v>3.053364146933208</x:v>
      </x:c>
      <x:c r="X1224" s="10" t="str">
        <x:f>IF(ISNUMBER(J1224),SUM(G1224,I1224),"")</x:f>
      </x:c>
      <x:c r="Y1224" s="10" t="str">
        <x:f>IF(ISNUMBER(K1224),COUNTIFS($K$7:$K$1929,"&gt;"&amp;K1224)+1,"")</x:f>
      </x:c>
      <x:c r="Z1224" s="9" t="str"/>
      <x:c r="AA1224" s="15" t="n">
        <x:v>46108</x:v>
      </x:c>
      <x:c r="AB1224" s="9" t="str">
        <x:v>Unknown</x:v>
      </x:c>
    </x:row>
    <x:row r="1225" ht="50" customHeight="1">
      <x:c r="A1225" s="10" t="n">
        <x:f>IF(ISNUMBER(F1225),RANK(F1225,$F$7:$F$1929,0),"")</x:f>
        <x:v>1203</x:v>
      </x:c>
      <x:c r="B1225" s="9" t="str">
        <x:v>Rochas</x:v>
      </x:c>
      <x:c r="C1225" s="9" t="str">
        <x:v>Man</x:v>
      </x:c>
      <x:c r="D1225" s="9" t="str">
        <x:v>Eau de Toilette</x:v>
      </x:c>
      <x:c r="E1225" s="11" t="n">
        <x:v>1999</x:v>
      </x:c>
      <x:c r="F1225" s="13" t="n">
        <x:v>7.6</x:v>
      </x:c>
      <x:c r="G1225" s="10" t="n">
        <x:v>939</x:v>
      </x:c>
      <x:c r="H1225" s="12" t="n">
        <x:v>4.16</x:v>
      </x:c>
      <x:c r="I1225" s="10" t="n">
        <x:v>4703</x:v>
      </x:c>
      <x:c r="J1225" s="12" t="str">
        <x:f>IF(AND(M1225="URL identity aligns",ISNUMBER(F1225),ISNUMBER(H1225),G1225&gt;0,I1225&gt;0,SUM(V1225:W1225)&gt;0),(F1225*V1225+((H1225-1)/4*10)*W1225)/SUM(V1225:W1225),"")</x:f>
      </x:c>
      <x:c r="K1225" s="12" t="str">
        <x:f>IF(ISNUMBER(J1225),(X1225*J1225+'Method'!$B$10*'Method'!$B$11)/(X1225+'Method'!$B$10),"")</x:f>
      </x:c>
      <x:c r="L1225" s="10" t="str">
        <x:f>IF(ISNUMBER(J1225),COUNTIFS($J$7:$J$1929,"&gt;"&amp;J1225)+1,"")</x:f>
      </x:c>
      <x:c r="M1225" s="9" t="str">
        <x:v>Review required</x:v>
      </x:c>
      <x:c r="N1225" s="9" t="str">
        <x:v>Concentration not explicit on both saved identities</x:v>
      </x:c>
      <x:c r="O1225" s="9" t="str">
        <x:v>https://www.parfumo.com/Perfumes/Rochas/Rochas_Man_Eau_de_Toilette</x:v>
      </x:c>
      <x:c r="P1225" s="9" t="str">
        <x:v>https://www.fragrantica.com/perfume/Rochas/Rochas-Man-1426.html</x:v>
      </x:c>
      <x:c r="Q1225" s="9" t="str">
        <x:v>https://media.parfumo.com/perfumes/4f/4fa1f9-rochas-man-eau-de-toilette-rochas_1200.jpg?width=720&amp;aspect_ratio=1:1</x:v>
      </x:c>
      <x:c r="R1225" s="9" t="str">
        <x:v>https://fimgs.net/mdimg/perfume-thumbs/375x500.1426.jpg</x:v>
      </x:c>
      <x:c r="S1225" s="9" t="str">
        <x:v>Man</x:v>
      </x:c>
      <x:c r="T1225" s="11" t="str">
        <x:v>1999</x:v>
      </x:c>
      <x:c r="U1225" s="10" t="n">
        <x:v>1715</x:v>
      </x:c>
      <x:c r="V1225" s="14" t="n">
        <x:f>IF(AND(ISNUMBER(G1225),G1225&gt;0),LOG10(G1225)*'Method'!$B$8,"")</x:f>
        <x:v>3.567198710719332</x:v>
      </x:c>
      <x:c r="W1225" s="14" t="n">
        <x:f>IF(AND(ISNUMBER(I1225),I1225&gt;0),LOG10(I1225)*'Method'!$B$9,"")</x:f>
        <x:v>2.937899982996864</x:v>
      </x:c>
      <x:c r="X1225" s="10" t="str">
        <x:f>IF(ISNUMBER(J1225),SUM(G1225,I1225),"")</x:f>
      </x:c>
      <x:c r="Y1225" s="10" t="str">
        <x:f>IF(ISNUMBER(K1225),COUNTIFS($K$7:$K$1929,"&gt;"&amp;K1225)+1,"")</x:f>
      </x:c>
      <x:c r="Z1225" s="9" t="str"/>
      <x:c r="AA1225" s="15" t="n">
        <x:v>46108</x:v>
      </x:c>
      <x:c r="AB1225" s="9" t="str">
        <x:v>Unknown</x:v>
      </x:c>
    </x:row>
    <x:row r="1226" ht="50" customHeight="1">
      <x:c r="A1226" s="10" t="n">
        <x:f>IF(ISNUMBER(F1226),RANK(F1226,$F$7:$F$1929,0),"")</x:f>
        <x:v>1203</x:v>
      </x:c>
      <x:c r="B1226" s="9" t="str">
        <x:v>Lattafa</x:v>
      </x:c>
      <x:c r="C1226" s="9" t="str">
        <x:v>Raghba رغبة</x:v>
      </x:c>
      <x:c r="D1226" s="9" t="str">
        <x:v>Eau de Parfum</x:v>
      </x:c>
      <x:c r="E1226" s="11"/>
      <x:c r="F1226" s="13" t="n">
        <x:v>7.6</x:v>
      </x:c>
      <x:c r="G1226" s="10" t="n">
        <x:v>929</x:v>
      </x:c>
      <x:c r="H1226" s="12" t="n">
        <x:v>3.89</x:v>
      </x:c>
      <x:c r="I1226" s="10" t="n">
        <x:v>4125</x:v>
      </x:c>
      <x:c r="J1226" s="12" t="str">
        <x:f>IF(AND(M1226="URL identity aligns",ISNUMBER(F1226),ISNUMBER(H1226),G1226&gt;0,I1226&gt;0,SUM(V1226:W1226)&gt;0),(F1226*V1226+((H1226-1)/4*10)*W1226)/SUM(V1226:W1226),"")</x:f>
      </x:c>
      <x:c r="K1226" s="12" t="str">
        <x:f>IF(ISNUMBER(J1226),(X1226*J1226+'Method'!$B$10*'Method'!$B$11)/(X1226+'Method'!$B$10),"")</x:f>
      </x:c>
      <x:c r="L1226" s="10" t="str">
        <x:f>IF(ISNUMBER(J1226),COUNTIFS($J$7:$J$1929,"&gt;"&amp;J1226)+1,"")</x:f>
      </x:c>
      <x:c r="M1226" s="9" t="str">
        <x:v>Review required</x:v>
      </x:c>
      <x:c r="N1226" s="9" t="str">
        <x:v>Brand differs between product URLs; Concentration not explicit on both saved identities</x:v>
      </x:c>
      <x:c r="O1226" s="9" t="str">
        <x:v>https://www.parfumo.com/Perfumes/Lattafa/raghba-eau-de-parfum</x:v>
      </x:c>
      <x:c r="P1226" s="9" t="str">
        <x:v>https://www.fragrantica.com/perfume/Lattafa-Perfumes/Raghba-25807.html</x:v>
      </x:c>
      <x:c r="Q1226" s="9" t="str">
        <x:v>https://media.parfumo.com/perfumes/6e/6ecec4-raghba-lattafa_1200.jpg?width=480&amp;aspect_ratio=1:1</x:v>
      </x:c>
      <x:c r="R1226" s="9" t="str">
        <x:v>https://fimgs.net/mdimg/perfume-thumbs/375x500.25807.jpg</x:v>
      </x:c>
      <x:c r="S1226" s="9" t="str">
        <x:v>Raghba رغبة</x:v>
      </x:c>
      <x:c r="T1226" s="11" t="str"/>
      <x:c r="U1226" s="10" t="n">
        <x:v>1083</x:v>
      </x:c>
      <x:c r="V1226" s="14" t="n">
        <x:f>IF(AND(ISNUMBER(G1226),G1226&gt;0),LOG10(G1226)*'Method'!$B$8,"")</x:f>
        <x:v>3.561618856792368</x:v>
      </x:c>
      <x:c r="W1226" s="14" t="n">
        <x:f>IF(AND(ISNUMBER(I1226),I1226&gt;0),LOG10(I1226)*'Method'!$B$9,"")</x:f>
        <x:v>2.8923391623087524</x:v>
      </x:c>
      <x:c r="X1226" s="10" t="str">
        <x:f>IF(ISNUMBER(J1226),SUM(G1226,I1226),"")</x:f>
      </x:c>
      <x:c r="Y1226" s="10" t="str">
        <x:f>IF(ISNUMBER(K1226),COUNTIFS($K$7:$K$1929,"&gt;"&amp;K1226)+1,"")</x:f>
      </x:c>
      <x:c r="Z1226" s="9" t="str"/>
      <x:c r="AA1226" s="15" t="n">
        <x:v>46108</x:v>
      </x:c>
      <x:c r="AB1226" s="9" t="str">
        <x:v>Unknown</x:v>
      </x:c>
    </x:row>
    <x:row r="1227" ht="50" customHeight="1">
      <x:c r="A1227" s="10" t="n">
        <x:f>IF(ISNUMBER(F1227),RANK(F1227,$F$7:$F$1929,0),"")</x:f>
        <x:v>1203</x:v>
      </x:c>
      <x:c r="B1227" s="9" t="str">
        <x:v>Comme des Garçons</x:v>
      </x:c>
      <x:c r="C1227" s="9" t="str">
        <x:v>Wonderwood</x:v>
      </x:c>
      <x:c r="D1227" s="9" t="str">
        <x:v>Not recorded</x:v>
      </x:c>
      <x:c r="E1227" s="11" t="n">
        <x:v>2010</x:v>
      </x:c>
      <x:c r="F1227" s="13" t="n">
        <x:v>7.6</x:v>
      </x:c>
      <x:c r="G1227" s="10" t="n">
        <x:v>889</x:v>
      </x:c>
      <x:c r="H1227" s="12" t="n">
        <x:v>4.19</x:v>
      </x:c>
      <x:c r="I1227" s="10" t="n">
        <x:v>3637</x:v>
      </x:c>
      <x:c r="J1227" s="12" t="str">
        <x:f>IF(AND(M1227="URL identity aligns",ISNUMBER(F1227),ISNUMBER(H1227),G1227&gt;0,I1227&gt;0,SUM(V1227:W1227)&gt;0),(F1227*V1227+((H1227-1)/4*10)*W1227)/SUM(V1227:W1227),"")</x:f>
      </x:c>
      <x:c r="K1227" s="12" t="str">
        <x:f>IF(ISNUMBER(J1227),(X1227*J1227+'Method'!$B$10*'Method'!$B$11)/(X1227+'Method'!$B$10),"")</x:f>
      </x:c>
      <x:c r="L1227" s="10" t="str">
        <x:f>IF(ISNUMBER(J1227),COUNTIFS($J$7:$J$1929,"&gt;"&amp;J1227)+1,"")</x:f>
      </x:c>
      <x:c r="M1227" s="9" t="str">
        <x:v>Review required</x:v>
      </x:c>
      <x:c r="N1227" s="9" t="str">
        <x:v>Concentration not explicit on both saved identities</x:v>
      </x:c>
      <x:c r="O1227" s="9" t="str">
        <x:v>https://www.parfumo.com/Perfumes/Comme_des_Garons/Wonderwood</x:v>
      </x:c>
      <x:c r="P1227" s="9" t="str">
        <x:v>https://www.fragrantica.com/perfume/Comme-des-Garcons/Wonderwood-8991.html</x:v>
      </x:c>
      <x:c r="Q1227" s="9" t="str">
        <x:v>https://media.parfumo.com/perfumes/c6/c624e5-wonderwood-comme-des-garcons_1200.jpg?width=720&amp;aspect_ratio=1:1</x:v>
      </x:c>
      <x:c r="R1227" s="9" t="str">
        <x:v>https://fimgs.net/mdimg/perfume-thumbs/375x500.8991.jpg</x:v>
      </x:c>
      <x:c r="S1227" s="9" t="str">
        <x:v>Wonderwood</x:v>
      </x:c>
      <x:c r="T1227" s="11" t="str">
        <x:v>2010</x:v>
      </x:c>
      <x:c r="U1227" s="10" t="n">
        <x:v>1700</x:v>
      </x:c>
      <x:c r="V1227" s="14" t="n">
        <x:f>IF(AND(ISNUMBER(G1227),G1227&gt;0),LOG10(G1227)*'Method'!$B$8,"")</x:f>
        <x:v>3.5386821131642523</x:v>
      </x:c>
      <x:c r="W1227" s="14" t="n">
        <x:f>IF(AND(ISNUMBER(I1227),I1227&gt;0),LOG10(I1227)*'Method'!$B$9,"")</x:f>
        <x:v>2.848594640843768</x:v>
      </x:c>
      <x:c r="X1227" s="10" t="str">
        <x:f>IF(ISNUMBER(J1227),SUM(G1227,I1227),"")</x:f>
      </x:c>
      <x:c r="Y1227" s="10" t="str">
        <x:f>IF(ISNUMBER(K1227),COUNTIFS($K$7:$K$1929,"&gt;"&amp;K1227)+1,"")</x:f>
      </x:c>
      <x:c r="Z1227" s="9" t="str"/>
      <x:c r="AA1227" s="15" t="n">
        <x:v>46108</x:v>
      </x:c>
      <x:c r="AB1227" s="9" t="str">
        <x:v>Unknown</x:v>
      </x:c>
    </x:row>
    <x:row r="1228" ht="50" customHeight="1">
      <x:c r="A1228" s="10" t="n">
        <x:f>IF(ISNUMBER(F1228),RANK(F1228,$F$7:$F$1929,0),"")</x:f>
        <x:v>1203</x:v>
      </x:c>
      <x:c r="B1228" s="9" t="str">
        <x:v>Tom Ford</x:v>
      </x:c>
      <x:c r="C1228" s="9" t="str">
        <x:v>Costa Azzurra</x:v>
      </x:c>
      <x:c r="D1228" s="9" t="str">
        <x:v>Eau de Parfum</x:v>
      </x:c>
      <x:c r="E1228" s="11" t="n">
        <x:v>2014</x:v>
      </x:c>
      <x:c r="F1228" s="13" t="n">
        <x:v>7.6</x:v>
      </x:c>
      <x:c r="G1228" s="10" t="n">
        <x:v>865</x:v>
      </x:c>
      <x:c r="H1228" s="12" t="n">
        <x:v>3.96</x:v>
      </x:c>
      <x:c r="I1228" s="10" t="n">
        <x:v>1291</x:v>
      </x:c>
      <x:c r="J1228" s="12" t="str">
        <x:f>IF(AND(M1228="URL identity aligns",ISNUMBER(F1228),ISNUMBER(H1228),G1228&gt;0,I1228&gt;0,SUM(V1228:W1228)&gt;0),(F1228*V1228+((H1228-1)/4*10)*W1228)/SUM(V1228:W1228),"")</x:f>
      </x:c>
      <x:c r="K1228" s="12" t="str">
        <x:f>IF(ISNUMBER(J1228),(X1228*J1228+'Method'!$B$10*'Method'!$B$11)/(X1228+'Method'!$B$10),"")</x:f>
      </x:c>
      <x:c r="L1228" s="10" t="str">
        <x:f>IF(ISNUMBER(J1228),COUNTIFS($J$7:$J$1929,"&gt;"&amp;J1228)+1,"")</x:f>
      </x:c>
      <x:c r="M1228" s="9" t="str">
        <x:v>Review required</x:v>
      </x:c>
      <x:c r="N1228" s="9" t="str">
        <x:v>Concentration not explicit on both saved identities</x:v>
      </x:c>
      <x:c r="O1228" s="9" t="str">
        <x:v>https://www.parfumo.com/Perfumes/Tom_Ford/Costa_Azzurra_Eau_de_Parfum</x:v>
      </x:c>
      <x:c r="P1228" s="9" t="str">
        <x:v>https://www.fragrantica.com/perfume/Tom-Ford/Costa-Azzurra-25482.html</x:v>
      </x:c>
      <x:c r="Q1228" s="9" t="str">
        <x:v>https://media.parfumo.com/perfumes/ef/efdf1a-costa-azzurra-eau-de-parfum-tom-ford_1200.jpg?width=720&amp;aspect_ratio=1:1</x:v>
      </x:c>
      <x:c r="R1228" s="9" t="str">
        <x:v>https://fimgs.net/mdimg/perfume-thumbs/375x500.25482.jpg</x:v>
      </x:c>
      <x:c r="S1228" s="9" t="str">
        <x:v>Costa Azzurra</x:v>
      </x:c>
      <x:c r="T1228" s="11" t="str">
        <x:v>2014</x:v>
      </x:c>
      <x:c r="U1228" s="10" t="n">
        <x:v>749</x:v>
      </x:c>
      <x:c r="V1228" s="14" t="n">
        <x:f>IF(AND(ISNUMBER(G1228),G1228&gt;0),LOG10(G1228)*'Method'!$B$8,"")</x:f>
        <x:v>3.5244193289577717</x:v>
      </x:c>
      <x:c r="W1228" s="14" t="n">
        <x:f>IF(AND(ISNUMBER(I1228),I1228&gt;0),LOG10(I1228)*'Method'!$B$9,"")</x:f>
        <x:v>2.488740993813136</x:v>
      </x:c>
      <x:c r="X1228" s="10" t="str">
        <x:f>IF(ISNUMBER(J1228),SUM(G1228,I1228),"")</x:f>
      </x:c>
      <x:c r="Y1228" s="10" t="str">
        <x:f>IF(ISNUMBER(K1228),COUNTIFS($K$7:$K$1929,"&gt;"&amp;K1228)+1,"")</x:f>
      </x:c>
      <x:c r="Z1228" s="9" t="str"/>
      <x:c r="AA1228" s="15" t="n">
        <x:v>46108</x:v>
      </x:c>
      <x:c r="AB1228" s="9" t="str">
        <x:v>Unknown</x:v>
      </x:c>
    </x:row>
    <x:row r="1229" ht="50" customHeight="1">
      <x:c r="A1229" s="10" t="n">
        <x:f>IF(ISNUMBER(F1229),RANK(F1229,$F$7:$F$1929,0),"")</x:f>
        <x:v>1203</x:v>
      </x:c>
      <x:c r="B1229" s="9" t="str">
        <x:v>Dior</x:v>
      </x:c>
      <x:c r="C1229" s="9" t="str">
        <x:v>Oud Ispahan</x:v>
      </x:c>
      <x:c r="D1229" s="9" t="str">
        <x:v>Eau de Parfum</x:v>
      </x:c>
      <x:c r="E1229" s="11" t="n">
        <x:v>2012</x:v>
      </x:c>
      <x:c r="F1229" s="13" t="n">
        <x:v>7.6</x:v>
      </x:c>
      <x:c r="G1229" s="10" t="n">
        <x:v>820</x:v>
      </x:c>
      <x:c r="H1229" s="12" t="n">
        <x:v>4.08</x:v>
      </x:c>
      <x:c r="I1229" s="10" t="n">
        <x:v>2556</x:v>
      </x:c>
      <x:c r="J1229" s="12" t="str">
        <x:f>IF(AND(M1229="URL identity aligns",ISNUMBER(F1229),ISNUMBER(H1229),G1229&gt;0,I1229&gt;0,SUM(V1229:W1229)&gt;0),(F1229*V1229+((H1229-1)/4*10)*W1229)/SUM(V1229:W1229),"")</x:f>
      </x:c>
      <x:c r="K1229" s="12" t="str">
        <x:f>IF(ISNUMBER(J1229),(X1229*J1229+'Method'!$B$10*'Method'!$B$11)/(X1229+'Method'!$B$10),"")</x:f>
      </x:c>
      <x:c r="L1229" s="10" t="str">
        <x:f>IF(ISNUMBER(J1229),COUNTIFS($J$7:$J$1929,"&gt;"&amp;J1229)+1,"")</x:f>
      </x:c>
      <x:c r="M1229" s="9" t="str">
        <x:v>Review required</x:v>
      </x:c>
      <x:c r="N1229" s="9" t="str">
        <x:v>Concentration not explicit on both saved identities</x:v>
      </x:c>
      <x:c r="O1229" s="9" t="str">
        <x:v>https://www.parfumo.com/Perfumes/Dior/oud-ispahan-eau-de-parfum</x:v>
      </x:c>
      <x:c r="P1229" s="9" t="str">
        <x:v>https://www.fragrantica.com/perfume/Dior/Oud-Ispahan-15231.html</x:v>
      </x:c>
      <x:c r="Q1229" s="9" t="str">
        <x:v>https://media.parfumo.com/perfumes/11/1101cd-oud-ispahan-eau-de-parfum-dior_1200.jpg?width=720&amp;aspect_ratio=1:1</x:v>
      </x:c>
      <x:c r="R1229" s="9" t="str">
        <x:v>https://fimgs.net/mdimg/perfume-thumbs/375x500.15231.jpg</x:v>
      </x:c>
      <x:c r="S1229" s="9" t="str">
        <x:v>Oud Ispahan</x:v>
      </x:c>
      <x:c r="T1229" s="11" t="str">
        <x:v>2012</x:v>
      </x:c>
      <x:c r="U1229" s="10" t="n">
        <x:v>806</x:v>
      </x:c>
      <x:c r="V1229" s="14" t="n">
        <x:f>IF(AND(ISNUMBER(G1229),G1229&gt;0),LOG10(G1229)*'Method'!$B$8,"")</x:f>
        <x:v>3.496576622860464</x:v>
      </x:c>
      <x:c r="W1229" s="14" t="n">
        <x:f>IF(AND(ISNUMBER(I1229),I1229&gt;0),LOG10(I1229)*'Method'!$B$9,"")</x:f>
        <x:v>2.726048679589088</x:v>
      </x:c>
      <x:c r="X1229" s="10" t="str">
        <x:f>IF(ISNUMBER(J1229),SUM(G1229,I1229),"")</x:f>
      </x:c>
      <x:c r="Y1229" s="10" t="str">
        <x:f>IF(ISNUMBER(K1229),COUNTIFS($K$7:$K$1929,"&gt;"&amp;K1229)+1,"")</x:f>
      </x:c>
      <x:c r="Z1229" s="9" t="str"/>
      <x:c r="AA1229" s="15" t="n">
        <x:v>46108</x:v>
      </x:c>
      <x:c r="AB1229" s="9" t="str">
        <x:v>Unknown</x:v>
      </x:c>
    </x:row>
    <x:row r="1230" ht="50" customHeight="1">
      <x:c r="A1230" s="10" t="n">
        <x:f>IF(ISNUMBER(F1230),RANK(F1230,$F$7:$F$1929,0),"")</x:f>
        <x:v>1203</x:v>
      </x:c>
      <x:c r="B1230" s="9" t="str">
        <x:v>Bond No. 9</x:v>
      </x:c>
      <x:c r="C1230" s="9" t="str">
        <x:v>Bleecker Street</x:v>
      </x:c>
      <x:c r="D1230" s="9" t="str">
        <x:v>Not recorded</x:v>
      </x:c>
      <x:c r="E1230" s="11" t="n">
        <x:v>2005</x:v>
      </x:c>
      <x:c r="F1230" s="13" t="n">
        <x:v>7.6</x:v>
      </x:c>
      <x:c r="G1230" s="10" t="n">
        <x:v>780</x:v>
      </x:c>
      <x:c r="H1230" s="12" t="n">
        <x:v>4.19</x:v>
      </x:c>
      <x:c r="I1230" s="10" t="n">
        <x:v>2352</x:v>
      </x:c>
      <x:c r="J1230" s="12" t="str">
        <x:f>IF(AND(M1230="URL identity aligns",ISNUMBER(F1230),ISNUMBER(H1230),G1230&gt;0,I1230&gt;0,SUM(V1230:W1230)&gt;0),(F1230*V1230+((H1230-1)/4*10)*W1230)/SUM(V1230:W1230),"")</x:f>
      </x:c>
      <x:c r="K1230" s="12" t="str">
        <x:f>IF(ISNUMBER(J1230),(X1230*J1230+'Method'!$B$10*'Method'!$B$11)/(X1230+'Method'!$B$10),"")</x:f>
      </x:c>
      <x:c r="L1230" s="10" t="str">
        <x:f>IF(ISNUMBER(J1230),COUNTIFS($J$7:$J$1929,"&gt;"&amp;J1230)+1,"")</x:f>
      </x:c>
      <x:c r="M1230" s="9" t="str">
        <x:v>Review required</x:v>
      </x:c>
      <x:c r="N1230" s="9" t="str">
        <x:v>Concentration not explicit on both saved identities</x:v>
      </x:c>
      <x:c r="O1230" s="9" t="str">
        <x:v>https://www.parfumo.com/Perfumes/Bond_No_9/Bleecker_Street</x:v>
      </x:c>
      <x:c r="P1230" s="9" t="str">
        <x:v>https://www.fragrantica.com/perfume/Bond-No-9/Bleecker-Street-1301.html</x:v>
      </x:c>
      <x:c r="Q1230" s="9" t="str">
        <x:v>https://media.parfumo.com/perfumes/f3/f35b55-bleecker-street-bond-no-9_1200.jpg?width=720&amp;aspect_ratio=1:1</x:v>
      </x:c>
      <x:c r="R1230" s="9" t="str">
        <x:v>https://fimgs.net/mdimg/perfume-thumbs/375x500.1301.jpg</x:v>
      </x:c>
      <x:c r="S1230" s="9" t="str">
        <x:v>Bleecker Street</x:v>
      </x:c>
      <x:c r="T1230" s="11" t="str">
        <x:v>2005</x:v>
      </x:c>
      <x:c r="U1230" s="10" t="n">
        <x:v>1319</x:v>
      </x:c>
      <x:c r="V1230" s="14" t="n">
        <x:f>IF(AND(ISNUMBER(G1230),G1230&gt;0),LOG10(G1230)*'Method'!$B$8,"")</x:f>
        <x:v>3.470513523228576</x:v>
      </x:c>
      <x:c r="W1230" s="14" t="n">
        <x:f>IF(AND(ISNUMBER(I1230),I1230&gt;0),LOG10(I1230)*'Method'!$B$9,"")</x:f>
        <x:v>2.69714985392328</x:v>
      </x:c>
      <x:c r="X1230" s="10" t="str">
        <x:f>IF(ISNUMBER(J1230),SUM(G1230,I1230),"")</x:f>
      </x:c>
      <x:c r="Y1230" s="10" t="str">
        <x:f>IF(ISNUMBER(K1230),COUNTIFS($K$7:$K$1929,"&gt;"&amp;K1230)+1,"")</x:f>
      </x:c>
      <x:c r="Z1230" s="9" t="str"/>
      <x:c r="AA1230" s="15" t="n">
        <x:v>46108</x:v>
      </x:c>
      <x:c r="AB1230" s="9" t="str">
        <x:v>Unknown</x:v>
      </x:c>
    </x:row>
    <x:row r="1231" ht="50" customHeight="1">
      <x:c r="A1231" s="10" t="n">
        <x:f>IF(ISNUMBER(F1231),RANK(F1231,$F$7:$F$1929,0),"")</x:f>
        <x:v>1203</x:v>
      </x:c>
      <x:c r="B1231" s="9" t="str">
        <x:v>Lattafa</x:v>
      </x:c>
      <x:c r="C1231" s="9" t="str">
        <x:v>Fakhar Lattafa Men فخار لطافة رجال</x:v>
      </x:c>
      <x:c r="D1231" s="9" t="str">
        <x:v>Parfum</x:v>
      </x:c>
      <x:c r="E1231" s="11" t="n">
        <x:v>2015</x:v>
      </x:c>
      <x:c r="F1231" s="13" t="n">
        <x:v>7.6</x:v>
      </x:c>
      <x:c r="G1231" s="10" t="n">
        <x:v>753</x:v>
      </x:c>
      <x:c r="H1231" s="12" t="n">
        <x:v>3.93</x:v>
      </x:c>
      <x:c r="I1231" s="10" t="n">
        <x:v>76</x:v>
      </x:c>
      <x:c r="J1231" s="12" t="str">
        <x:f>IF(AND(M1231="URL identity aligns",ISNUMBER(F1231),ISNUMBER(H1231),G1231&gt;0,I1231&gt;0,SUM(V1231:W1231)&gt;0),(F1231*V1231+((H1231-1)/4*10)*W1231)/SUM(V1231:W1231),"")</x:f>
      </x:c>
      <x:c r="K1231" s="12" t="str">
        <x:f>IF(ISNUMBER(J1231),(X1231*J1231+'Method'!$B$10*'Method'!$B$11)/(X1231+'Method'!$B$10),"")</x:f>
      </x:c>
      <x:c r="L1231" s="10" t="str">
        <x:f>IF(ISNUMBER(J1231),COUNTIFS($J$7:$J$1929,"&gt;"&amp;J1231)+1,"")</x:f>
      </x:c>
      <x:c r="M1231" s="9" t="str">
        <x:v>Review required</x:v>
      </x:c>
      <x:c r="N1231" s="9" t="str">
        <x:v>Brand differs between product URLs; Product, variant, gender or year terms differ between URLs; Concentration not explicit on both saved identities</x:v>
      </x:c>
      <x:c r="O1231" s="9" t="str">
        <x:v>https://www.parfumo.com/Perfumes/Lattafa/fakhar-lattafa-men</x:v>
      </x:c>
      <x:c r="P1231" s="9" t="str">
        <x:v>https://www.fragrantica.com/perfume/Lattafa-Perfumes/Fakhar-Lattafa-30864.html</x:v>
      </x:c>
      <x:c r="Q1231" s="9" t="str">
        <x:v>https://media.parfumo.com/perfumes/41/41d344-fakhar-lattafa-men-lattafa_1200.jpg?width=720&amp;aspect_ratio=1:1</x:v>
      </x:c>
      <x:c r="R1231" s="9" t="str">
        <x:v>https://fimgs.net/mdimg/perfume-thumbs/375x500.30864.jpg</x:v>
      </x:c>
      <x:c r="S1231" s="9" t="str">
        <x:v>Fakhar Lattafa Men فخار لطافة رجال</x:v>
      </x:c>
      <x:c r="T1231" s="11" t="str">
        <x:v>2015</x:v>
      </x:c>
      <x:c r="U1231" s="10" t="n">
        <x:v>558</x:v>
      </x:c>
      <x:c r="V1231" s="14" t="n">
        <x:f>IF(AND(ISNUMBER(G1231),G1231&gt;0),LOG10(G1231)*'Method'!$B$8,"")</x:f>
        <x:v>3.4521539714408402</x:v>
      </x:c>
      <x:c r="W1231" s="14" t="n">
        <x:f>IF(AND(ISNUMBER(I1231),I1231&gt;0),LOG10(I1231)*'Method'!$B$9,"")</x:f>
        <x:v>1.504650873824632</x:v>
      </x:c>
      <x:c r="X1231" s="10" t="str">
        <x:f>IF(ISNUMBER(J1231),SUM(G1231,I1231),"")</x:f>
      </x:c>
      <x:c r="Y1231" s="10" t="str">
        <x:f>IF(ISNUMBER(K1231),COUNTIFS($K$7:$K$1929,"&gt;"&amp;K1231)+1,"")</x:f>
      </x:c>
      <x:c r="Z1231" s="9" t="str"/>
      <x:c r="AA1231" s="15" t="n">
        <x:v>46108</x:v>
      </x:c>
      <x:c r="AB1231" s="9" t="str">
        <x:v>Unknown</x:v>
      </x:c>
    </x:row>
    <x:row r="1232" ht="50" customHeight="1">
      <x:c r="A1232" s="10" t="n">
        <x:f>IF(ISNUMBER(F1232),RANK(F1232,$F$7:$F$1929,0),"")</x:f>
        <x:v>1203</x:v>
      </x:c>
      <x:c r="B1232" s="9" t="str">
        <x:v>Tiziana Terenzi</x:v>
      </x:c>
      <x:c r="C1232" s="9" t="str">
        <x:v>Spirito Fiorentino</x:v>
      </x:c>
      <x:c r="D1232" s="9" t="str">
        <x:v>Not recorded</x:v>
      </x:c>
      <x:c r="E1232" s="11" t="n">
        <x:v>2018</x:v>
      </x:c>
      <x:c r="F1232" s="13" t="n">
        <x:v>7.6</x:v>
      </x:c>
      <x:c r="G1232" s="10" t="n">
        <x:v>658</x:v>
      </x:c>
      <x:c r="H1232" s="12" t="n">
        <x:v>3.87</x:v>
      </x:c>
      <x:c r="I1232" s="10" t="n">
        <x:v>1163</x:v>
      </x:c>
      <x:c r="J1232" s="12" t="str">
        <x:f>IF(AND(M1232="URL identity aligns",ISNUMBER(F1232),ISNUMBER(H1232),G1232&gt;0,I1232&gt;0,SUM(V1232:W1232)&gt;0),(F1232*V1232+((H1232-1)/4*10)*W1232)/SUM(V1232:W1232),"")</x:f>
      </x:c>
      <x:c r="K1232" s="12" t="str">
        <x:f>IF(ISNUMBER(J1232),(X1232*J1232+'Method'!$B$10*'Method'!$B$11)/(X1232+'Method'!$B$10),"")</x:f>
      </x:c>
      <x:c r="L1232" s="10" t="str">
        <x:f>IF(ISNUMBER(J1232),COUNTIFS($J$7:$J$1929,"&gt;"&amp;J1232)+1,"")</x:f>
      </x:c>
      <x:c r="M1232" s="9" t="str">
        <x:v>Review required</x:v>
      </x:c>
      <x:c r="N1232" s="9" t="str">
        <x:v>Concentration not explicit on both saved identities</x:v>
      </x:c>
      <x:c r="O1232" s="9" t="str">
        <x:v>https://www.parfumo.com/Perfumes/Tiziana_Terenzi/Spirito_Fiorentino</x:v>
      </x:c>
      <x:c r="P1232" s="9" t="str">
        <x:v>https://www.fragrantica.com/perfume/Tiziana-Terenzi/Spirito-Fiorentino-52197.html</x:v>
      </x:c>
      <x:c r="Q1232" s="9" t="str">
        <x:v>https://media.parfumo.com/perfumes/99/99cd63-spirito-fiorentino-tiziana-terenzi_1200.jpg?width=720&amp;aspect_ratio=1:1</x:v>
      </x:c>
      <x:c r="R1232" s="9" t="str">
        <x:v>https://fimgs.net/mdimg/perfume-thumbs/375x500.52197.jpg</x:v>
      </x:c>
      <x:c r="S1232" s="9" t="str">
        <x:v>Spirito Fiorentino</x:v>
      </x:c>
      <x:c r="T1232" s="11" t="str">
        <x:v>2018</x:v>
      </x:c>
      <x:c r="U1232" s="10" t="n">
        <x:v>815</x:v>
      </x:c>
      <x:c r="V1232" s="14" t="n">
        <x:f>IF(AND(ISNUMBER(G1232),G1232&gt;0),LOG10(G1232)*'Method'!$B$8,"")</x:f>
        <x:v>3.381871072336752</x:v>
      </x:c>
      <x:c r="W1232" s="14" t="n">
        <x:f>IF(AND(ISNUMBER(I1232),I1232&gt;0),LOG10(I1232)*'Method'!$B$9,"")</x:f>
        <x:v>2.45246377178276</x:v>
      </x:c>
      <x:c r="X1232" s="10" t="str">
        <x:f>IF(ISNUMBER(J1232),SUM(G1232,I1232),"")</x:f>
      </x:c>
      <x:c r="Y1232" s="10" t="str">
        <x:f>IF(ISNUMBER(K1232),COUNTIFS($K$7:$K$1929,"&gt;"&amp;K1232)+1,"")</x:f>
      </x:c>
      <x:c r="Z1232" s="9" t="str"/>
      <x:c r="AA1232" s="15" t="n">
        <x:v>46108</x:v>
      </x:c>
      <x:c r="AB1232" s="9" t="str">
        <x:v>Unknown</x:v>
      </x:c>
    </x:row>
    <x:row r="1233" ht="50" customHeight="1">
      <x:c r="A1233" s="10" t="n">
        <x:f>IF(ISNUMBER(F1233),RANK(F1233,$F$7:$F$1929,0),"")</x:f>
        <x:v>1203</x:v>
      </x:c>
      <x:c r="B1233" s="9" t="str">
        <x:v>Serge Lutens</x:v>
      </x:c>
      <x:c r="C1233" s="9" t="str">
        <x:v>La Fille de Berlin</x:v>
      </x:c>
      <x:c r="D1233" s="9" t="str">
        <x:v>Eau de Parfum</x:v>
      </x:c>
      <x:c r="E1233" s="11" t="n">
        <x:v>2012</x:v>
      </x:c>
      <x:c r="F1233" s="13" t="n">
        <x:v>7.6</x:v>
      </x:c>
      <x:c r="G1233" s="10" t="n">
        <x:v>656</x:v>
      </x:c>
      <x:c r="H1233" s="12" t="n">
        <x:v>4.02</x:v>
      </x:c>
      <x:c r="I1233" s="10" t="n">
        <x:v>6158</x:v>
      </x:c>
      <x:c r="J1233" s="12" t="str">
        <x:f>IF(AND(M1233="URL identity aligns",ISNUMBER(F1233),ISNUMBER(H1233),G1233&gt;0,I1233&gt;0,SUM(V1233:W1233)&gt;0),(F1233*V1233+((H1233-1)/4*10)*W1233)/SUM(V1233:W1233),"")</x:f>
      </x:c>
      <x:c r="K1233" s="12" t="str">
        <x:f>IF(ISNUMBER(J1233),(X1233*J1233+'Method'!$B$10*'Method'!$B$11)/(X1233+'Method'!$B$10),"")</x:f>
      </x:c>
      <x:c r="L1233" s="10" t="str">
        <x:f>IF(ISNUMBER(J1233),COUNTIFS($J$7:$J$1929,"&gt;"&amp;J1233)+1,"")</x:f>
      </x:c>
      <x:c r="M1233" s="9" t="str">
        <x:v>Review required</x:v>
      </x:c>
      <x:c r="N1233" s="9" t="str">
        <x:v>Product, variant, gender or year terms differ between URLs; Concentration not explicit on both saved identities</x:v>
      </x:c>
      <x:c r="O1233" s="9" t="str">
        <x:v>https://www.parfumo.com/Perfumes/Serge_Lutens/la-fille-de-berlin-eau-de-parfum-1</x:v>
      </x:c>
      <x:c r="P1233" s="9" t="str">
        <x:v>https://www.fragrantica.com/perfume/Serge-Lutens/La-Fille-de-Berlin-17162.html</x:v>
      </x:c>
      <x:c r="Q1233" s="9" t="str">
        <x:v>https://media.parfumo.com/perfumes/0a/0a0a85-la-fille-de-berlin-eau-de-parfum-serge-lutens_1200.jpg?width=720&amp;aspect_ratio=1:1</x:v>
      </x:c>
      <x:c r="R1233" s="9" t="str">
        <x:v>https://fimgs.net/mdimg/perfume-thumbs/375x500.17162.jpg</x:v>
      </x:c>
      <x:c r="S1233" s="9" t="str">
        <x:v>La Fille de Berlin</x:v>
      </x:c>
      <x:c r="T1233" s="11" t="str">
        <x:v>2012</x:v>
      </x:c>
      <x:c r="U1233" s="10" t="n">
        <x:v>1604</x:v>
      </x:c>
      <x:c r="V1233" s="14" t="n">
        <x:f>IF(AND(ISNUMBER(G1233),G1233&gt;0),LOG10(G1233)*'Method'!$B$8,"")</x:f>
        <x:v>3.380284607250792</x:v>
      </x:c>
      <x:c r="W1233" s="14" t="n">
        <x:f>IF(AND(ISNUMBER(I1233),I1233&gt;0),LOG10(I1233)*'Method'!$B$9,"")</x:f>
        <x:v>3.031551747653744</x:v>
      </x:c>
      <x:c r="X1233" s="10" t="str">
        <x:f>IF(ISNUMBER(J1233),SUM(G1233,I1233),"")</x:f>
      </x:c>
      <x:c r="Y1233" s="10" t="str">
        <x:f>IF(ISNUMBER(K1233),COUNTIFS($K$7:$K$1929,"&gt;"&amp;K1233)+1,"")</x:f>
      </x:c>
      <x:c r="Z1233" s="9" t="str"/>
      <x:c r="AA1233" s="15" t="n">
        <x:v>46108</x:v>
      </x:c>
      <x:c r="AB1233" s="9" t="str">
        <x:v>Unknown</x:v>
      </x:c>
    </x:row>
    <x:row r="1234" ht="50" customHeight="1">
      <x:c r="A1234" s="10" t="n">
        <x:f>IF(ISNUMBER(F1234),RANK(F1234,$F$7:$F$1929,0),"")</x:f>
        <x:v>1203</x:v>
      </x:c>
      <x:c r="B1234" s="9" t="str">
        <x:v>Lattafa</x:v>
      </x:c>
      <x:c r="C1234" s="9" t="str">
        <x:v>Amethyst</x:v>
      </x:c>
      <x:c r="D1234" s="9" t="str">
        <x:v>Parfum</x:v>
      </x:c>
      <x:c r="E1234" s="11" t="n">
        <x:v>2021</x:v>
      </x:c>
      <x:c r="F1234" s="13" t="n">
        <x:v>7.6</x:v>
      </x:c>
      <x:c r="G1234" s="10" t="n">
        <x:v>646</x:v>
      </x:c>
      <x:c r="H1234" s="12" t="n">
        <x:v>4.04</x:v>
      </x:c>
      <x:c r="I1234" s="10" t="n">
        <x:v>3659</x:v>
      </x:c>
      <x:c r="J1234" s="12" t="str">
        <x:f>IF(AND(M1234="URL identity aligns",ISNUMBER(F1234),ISNUMBER(H1234),G1234&gt;0,I1234&gt;0,SUM(V1234:W1234)&gt;0),(F1234*V1234+((H1234-1)/4*10)*W1234)/SUM(V1234:W1234),"")</x:f>
      </x:c>
      <x:c r="K1234" s="12" t="str">
        <x:f>IF(ISNUMBER(J1234),(X1234*J1234+'Method'!$B$10*'Method'!$B$11)/(X1234+'Method'!$B$10),"")</x:f>
      </x:c>
      <x:c r="L1234" s="10" t="str">
        <x:f>IF(ISNUMBER(J1234),COUNTIFS($J$7:$J$1929,"&gt;"&amp;J1234)+1,"")</x:f>
      </x:c>
      <x:c r="M1234" s="9" t="str">
        <x:v>Review required</x:v>
      </x:c>
      <x:c r="N1234" s="9" t="str">
        <x:v>Brand differs between product URLs; Product, variant, gender or year terms differ between URLs; Concentration not explicit on both saved identities</x:v>
      </x:c>
      <x:c r="O1234" s="9" t="str">
        <x:v>https://www.parfumo.com/Perfumes/Lattafa/amethyst</x:v>
      </x:c>
      <x:c r="P1234" s="9" t="str">
        <x:v>https://www.fragrantica.com/perfume/Lattafa-Perfumes/Bade-e-Al-Oud-Amethyst-68214.html</x:v>
      </x:c>
      <x:c r="Q1234" s="9" t="str">
        <x:v>https://media.parfumo.com/perfumes/33/33e2ab-amethyst-lattafa_1200.jpg?width=720&amp;aspect_ratio=1:1</x:v>
      </x:c>
      <x:c r="R1234" s="9" t="str">
        <x:v>https://fimgs.net/mdimg/perfume-thumbs/375x500.68214.jpg</x:v>
      </x:c>
      <x:c r="S1234" s="9" t="str">
        <x:v>Amethyst</x:v>
      </x:c>
      <x:c r="T1234" s="11" t="str">
        <x:v>2021</x:v>
      </x:c>
      <x:c r="U1234" s="10" t="n">
        <x:v>1717</x:v>
      </x:c>
      <x:c r="V1234" s="14" t="n">
        <x:f>IF(AND(ISNUMBER(G1234),G1234&gt;0),LOG10(G1234)*'Method'!$B$8,"")</x:f>
        <x:v>3.3722790215940956</x:v>
      </x:c>
      <x:c r="W1234" s="14" t="n">
        <x:f>IF(AND(ISNUMBER(I1234),I1234&gt;0),LOG10(I1234)*'Method'!$B$9,"")</x:f>
        <x:v>2.850689927589288</x:v>
      </x:c>
      <x:c r="X1234" s="10" t="str">
        <x:f>IF(ISNUMBER(J1234),SUM(G1234,I1234),"")</x:f>
      </x:c>
      <x:c r="Y1234" s="10" t="str">
        <x:f>IF(ISNUMBER(K1234),COUNTIFS($K$7:$K$1929,"&gt;"&amp;K1234)+1,"")</x:f>
      </x:c>
      <x:c r="Z1234" s="9" t="str"/>
      <x:c r="AA1234" s="15" t="n">
        <x:v>46108</x:v>
      </x:c>
      <x:c r="AB1234" s="9" t="str">
        <x:v>Unknown</x:v>
      </x:c>
    </x:row>
    <x:row r="1235" ht="50" customHeight="1">
      <x:c r="A1235" s="10" t="n">
        <x:f>IF(ISNUMBER(F1235),RANK(F1235,$F$7:$F$1929,0),"")</x:f>
        <x:v>1203</x:v>
      </x:c>
      <x:c r="B1235" s="9" t="str">
        <x:v>Hermès</x:v>
      </x:c>
      <x:c r="C1235" s="9" t="str">
        <x:v>Un Jardin à Cythère</x:v>
      </x:c>
      <x:c r="D1235" s="9" t="str">
        <x:v>Eau de Toilette</x:v>
      </x:c>
      <x:c r="E1235" s="11" t="n">
        <x:v>2023</x:v>
      </x:c>
      <x:c r="F1235" s="13" t="n">
        <x:v>7.6</x:v>
      </x:c>
      <x:c r="G1235" s="10" t="n">
        <x:v>636</x:v>
      </x:c>
      <x:c r="H1235" s="12" t="n">
        <x:v>3.86</x:v>
      </x:c>
      <x:c r="I1235" s="10" t="n">
        <x:v>2910</x:v>
      </x:c>
      <x:c r="J1235" s="12" t="str">
        <x:f>IF(AND(M1235="URL identity aligns",ISNUMBER(F1235),ISNUMBER(H1235),G1235&gt;0,I1235&gt;0,SUM(V1235:W1235)&gt;0),(F1235*V1235+((H1235-1)/4*10)*W1235)/SUM(V1235:W1235),"")</x:f>
      </x:c>
      <x:c r="K1235" s="12" t="str">
        <x:f>IF(ISNUMBER(J1235),(X1235*J1235+'Method'!$B$10*'Method'!$B$11)/(X1235+'Method'!$B$10),"")</x:f>
      </x:c>
      <x:c r="L1235" s="10" t="str">
        <x:f>IF(ISNUMBER(J1235),COUNTIFS($J$7:$J$1929,"&gt;"&amp;J1235)+1,"")</x:f>
      </x:c>
      <x:c r="M1235" s="9" t="str">
        <x:v>Review required</x:v>
      </x:c>
      <x:c r="N1235" s="9" t="str">
        <x:v>Concentration not explicit on both saved identities</x:v>
      </x:c>
      <x:c r="O1235" s="9" t="str">
        <x:v>https://www.parfumo.com/Perfumes/Hermes/un-jardin-a-cythere-eau-de-toilette</x:v>
      </x:c>
      <x:c r="P1235" s="9" t="str">
        <x:v>https://www.fragrantica.com/perfume/Hermes/Un-Jardin-a-Cythere-79225.html</x:v>
      </x:c>
      <x:c r="Q1235" s="9" t="str">
        <x:v>https://media.parfumo.com/perfumes/87/87ea5e-un-jardin-a-cythere-hermes_1200.jpg?width=720&amp;aspect_ratio=1:1</x:v>
      </x:c>
      <x:c r="R1235" s="9" t="str">
        <x:v>https://fimgs.net/mdimg/perfume-thumbs/375x500.79225.jpg</x:v>
      </x:c>
      <x:c r="S1235" s="9" t="str">
        <x:v>Un Jardin à Cythère</x:v>
      </x:c>
      <x:c r="T1235" s="11" t="str">
        <x:v>2023</x:v>
      </x:c>
      <x:c r="U1235" s="10" t="n">
        <x:v>1513</x:v>
      </x:c>
      <x:c r="V1235" s="14" t="n">
        <x:f>IF(AND(ISNUMBER(G1235),G1235&gt;0),LOG10(G1235)*'Method'!$B$8,"")</x:f>
        <x:v>3.3641485387780916</x:v>
      </x:c>
      <x:c r="W1235" s="14" t="n">
        <x:f>IF(AND(ISNUMBER(I1235),I1235&gt;0),LOG10(I1235)*'Method'!$B$9,"")</x:f>
        <x:v>2.7711143911887284</x:v>
      </x:c>
      <x:c r="X1235" s="10" t="str">
        <x:f>IF(ISNUMBER(J1235),SUM(G1235,I1235),"")</x:f>
      </x:c>
      <x:c r="Y1235" s="10" t="str">
        <x:f>IF(ISNUMBER(K1235),COUNTIFS($K$7:$K$1929,"&gt;"&amp;K1235)+1,"")</x:f>
      </x:c>
      <x:c r="Z1235" s="9" t="str"/>
      <x:c r="AA1235" s="15" t="n">
        <x:v>46108</x:v>
      </x:c>
      <x:c r="AB1235" s="9" t="str">
        <x:v>Unknown</x:v>
      </x:c>
    </x:row>
    <x:row r="1236" ht="50" customHeight="1">
      <x:c r="A1236" s="10" t="n">
        <x:f>IF(ISNUMBER(F1236),RANK(F1236,$F$7:$F$1929,0),"")</x:f>
        <x:v>1203</x:v>
      </x:c>
      <x:c r="B1236" s="9" t="str">
        <x:v>Roja Parfums</x:v>
      </x:c>
      <x:c r="C1236" s="9" t="str">
        <x:v>Apex</x:v>
      </x:c>
      <x:c r="D1236" s="9" t="str">
        <x:v>Eau de Parfum</x:v>
      </x:c>
      <x:c r="E1236" s="11" t="n">
        <x:v>2022</x:v>
      </x:c>
      <x:c r="F1236" s="13" t="n">
        <x:v>7.6</x:v>
      </x:c>
      <x:c r="G1236" s="10" t="n">
        <x:v>633</x:v>
      </x:c>
      <x:c r="H1236" s="12" t="n">
        <x:v>3.87</x:v>
      </x:c>
      <x:c r="I1236" s="10" t="n">
        <x:v>1190</x:v>
      </x:c>
      <x:c r="J1236" s="12" t="str">
        <x:f>IF(AND(M1236="URL identity aligns",ISNUMBER(F1236),ISNUMBER(H1236),G1236&gt;0,I1236&gt;0,SUM(V1236:W1236)&gt;0),(F1236*V1236+((H1236-1)/4*10)*W1236)/SUM(V1236:W1236),"")</x:f>
      </x:c>
      <x:c r="K1236" s="12" t="str">
        <x:f>IF(ISNUMBER(J1236),(X1236*J1236+'Method'!$B$10*'Method'!$B$11)/(X1236+'Method'!$B$10),"")</x:f>
      </x:c>
      <x:c r="L1236" s="10" t="str">
        <x:f>IF(ISNUMBER(J1236),COUNTIFS($J$7:$J$1929,"&gt;"&amp;J1236)+1,"")</x:f>
      </x:c>
      <x:c r="M1236" s="9" t="str">
        <x:v>Review required</x:v>
      </x:c>
      <x:c r="N1236" s="9" t="str">
        <x:v>Concentration not explicit on both saved identities</x:v>
      </x:c>
      <x:c r="O1236" s="9" t="str">
        <x:v>https://www.parfumo.com/Perfumes/Roja_Parfums/apex-eau-de-parfum</x:v>
      </x:c>
      <x:c r="P1236" s="9" t="str">
        <x:v>https://www.fragrantica.com/perfume/Roja-Dove/Apex-72723.html</x:v>
      </x:c>
      <x:c r="Q1236" s="9" t="str">
        <x:v>https://media.parfumo.com/perfumes/89/892dd4-apex-eau-de-parfum-roja-parfums_1200.jpg?width=720&amp;aspect_ratio=1:1</x:v>
      </x:c>
      <x:c r="R1236" s="9" t="str">
        <x:v>https://fimgs.net/mdimg/perfume-thumbs/375x500.72723.jpg</x:v>
      </x:c>
      <x:c r="S1236" s="9" t="str">
        <x:v>Apex</x:v>
      </x:c>
      <x:c r="T1236" s="11" t="str">
        <x:v>2022</x:v>
      </x:c>
      <x:c r="U1236" s="10" t="n">
        <x:v>1887</x:v>
      </x:c>
      <x:c r="V1236" s="14" t="n">
        <x:f>IF(AND(ISNUMBER(G1236),G1236&gt;0),LOG10(G1236)*'Method'!$B$8,"")</x:f>
        <x:v>3.36168445202082</x:v>
      </x:c>
      <x:c r="W1236" s="14" t="n">
        <x:f>IF(AND(ISNUMBER(I1236),I1236&gt;0),LOG10(I1236)*'Method'!$B$9,"")</x:f>
        <x:v>2.460437569114024</x:v>
      </x:c>
      <x:c r="X1236" s="10" t="str">
        <x:f>IF(ISNUMBER(J1236),SUM(G1236,I1236),"")</x:f>
      </x:c>
      <x:c r="Y1236" s="10" t="str">
        <x:f>IF(ISNUMBER(K1236),COUNTIFS($K$7:$K$1929,"&gt;"&amp;K1236)+1,"")</x:f>
      </x:c>
      <x:c r="Z1236" s="9" t="str"/>
      <x:c r="AA1236" s="15" t="n">
        <x:v>46108</x:v>
      </x:c>
      <x:c r="AB1236" s="9" t="str">
        <x:v>Unknown</x:v>
      </x:c>
    </x:row>
    <x:row r="1237" ht="50" customHeight="1">
      <x:c r="A1237" s="10" t="n">
        <x:f>IF(ISNUMBER(F1237),RANK(F1237,$F$7:$F$1929,0),"")</x:f>
        <x:v>1203</x:v>
      </x:c>
      <x:c r="B1237" s="9" t="str">
        <x:v>Amouage</x:v>
      </x:c>
      <x:c r="C1237" s="9" t="str">
        <x:v>Gold Man</x:v>
      </x:c>
      <x:c r="D1237" s="9" t="str">
        <x:v>Not recorded</x:v>
      </x:c>
      <x:c r="E1237" s="11" t="n">
        <x:v>1983</x:v>
      </x:c>
      <x:c r="F1237" s="13" t="n">
        <x:v>7.6</x:v>
      </x:c>
      <x:c r="G1237" s="10" t="n">
        <x:v>587</x:v>
      </x:c>
      <x:c r="H1237" s="12" t="n">
        <x:v>3.9</x:v>
      </x:c>
      <x:c r="I1237" s="10" t="n">
        <x:v>2014</x:v>
      </x:c>
      <x:c r="J1237" s="12" t="str">
        <x:f>IF(AND(M1237="URL identity aligns",ISNUMBER(F1237),ISNUMBER(H1237),G1237&gt;0,I1237&gt;0,SUM(V1237:W1237)&gt;0),(F1237*V1237+((H1237-1)/4*10)*W1237)/SUM(V1237:W1237),"")</x:f>
      </x:c>
      <x:c r="K1237" s="12" t="str">
        <x:f>IF(ISNUMBER(J1237),(X1237*J1237+'Method'!$B$10*'Method'!$B$11)/(X1237+'Method'!$B$10),"")</x:f>
      </x:c>
      <x:c r="L1237" s="10" t="str">
        <x:f>IF(ISNUMBER(J1237),COUNTIFS($J$7:$J$1929,"&gt;"&amp;J1237)+1,"")</x:f>
      </x:c>
      <x:c r="M1237" s="9" t="str">
        <x:v>Review required</x:v>
      </x:c>
      <x:c r="N1237" s="9" t="str">
        <x:v>Product, variant, gender or year terms differ between URLs; Concentration not explicit on both saved identities</x:v>
      </x:c>
      <x:c r="O1237" s="9" t="str">
        <x:v>https://www.parfumo.com/Perfumes/Amouage/Amouage_Gold_Men</x:v>
      </x:c>
      <x:c r="P1237" s="9" t="str">
        <x:v>https://www.fragrantica.com/perfume/Amouage/Gold-Man-918.html</x:v>
      </x:c>
      <x:c r="Q1237" s="9" t="str">
        <x:v>https://media.parfumo.com/perfumes/d3/d3c9a4-gold-man-amouage_1200.jpg?width=720&amp;aspect_ratio=1:1</x:v>
      </x:c>
      <x:c r="R1237" s="9" t="str">
        <x:v>https://fimgs.net/mdimg/perfume-thumbs/375x500.918.jpg</x:v>
      </x:c>
      <x:c r="S1237" s="9" t="str">
        <x:v>Gold Man</x:v>
      </x:c>
      <x:c r="T1237" s="11" t="str">
        <x:v>1983</x:v>
      </x:c>
      <x:c r="U1237" s="10" t="n">
        <x:v>262</x:v>
      </x:c>
      <x:c r="V1237" s="14" t="n">
        <x:f>IF(AND(ISNUMBER(G1237),G1237&gt;0),LOG10(G1237)*'Method'!$B$8,"")</x:f>
        <x:v>3.322365721497132</x:v>
      </x:c>
      <x:c r="W1237" s="14" t="n">
        <x:f>IF(AND(ISNUMBER(I1237),I1237&gt;0),LOG10(I1237)*'Method'!$B$9,"")</x:f>
        <x:v>2.6432475729740803</x:v>
      </x:c>
      <x:c r="X1237" s="10" t="str">
        <x:f>IF(ISNUMBER(J1237),SUM(G1237,I1237),"")</x:f>
      </x:c>
      <x:c r="Y1237" s="10" t="str">
        <x:f>IF(ISNUMBER(K1237),COUNTIFS($K$7:$K$1929,"&gt;"&amp;K1237)+1,"")</x:f>
      </x:c>
      <x:c r="Z1237" s="9" t="str"/>
      <x:c r="AA1237" s="15" t="n">
        <x:v>46108</x:v>
      </x:c>
      <x:c r="AB1237" s="9" t="str">
        <x:v>Unknown</x:v>
      </x:c>
    </x:row>
    <x:row r="1238" ht="50" customHeight="1">
      <x:c r="A1238" s="10" t="n">
        <x:f>IF(ISNUMBER(F1238),RANK(F1238,$F$7:$F$1929,0),"")</x:f>
        <x:v>1203</x:v>
      </x:c>
      <x:c r="B1238" s="9" t="str">
        <x:v>Orto Parisi</x:v>
      </x:c>
      <x:c r="C1238" s="9" t="str">
        <x:v>Cuoium</x:v>
      </x:c>
      <x:c r="D1238" s="9" t="str">
        <x:v>Not recorded</x:v>
      </x:c>
      <x:c r="E1238" s="11" t="n">
        <x:v>2021</x:v>
      </x:c>
      <x:c r="F1238" s="13" t="n">
        <x:v>7.6</x:v>
      </x:c>
      <x:c r="G1238" s="10" t="n">
        <x:v>557</x:v>
      </x:c>
      <x:c r="H1238" s="12" t="n">
        <x:v>3.96</x:v>
      </x:c>
      <x:c r="I1238" s="10" t="n">
        <x:v>3234</x:v>
      </x:c>
      <x:c r="J1238" s="12" t="str">
        <x:f>IF(AND(M1238="URL identity aligns",ISNUMBER(F1238),ISNUMBER(H1238),G1238&gt;0,I1238&gt;0,SUM(V1238:W1238)&gt;0),(F1238*V1238+((H1238-1)/4*10)*W1238)/SUM(V1238:W1238),"")</x:f>
      </x:c>
      <x:c r="K1238" s="12" t="str">
        <x:f>IF(ISNUMBER(J1238),(X1238*J1238+'Method'!$B$10*'Method'!$B$11)/(X1238+'Method'!$B$10),"")</x:f>
      </x:c>
      <x:c r="L1238" s="10" t="str">
        <x:f>IF(ISNUMBER(J1238),COUNTIFS($J$7:$J$1929,"&gt;"&amp;J1238)+1,"")</x:f>
      </x:c>
      <x:c r="M1238" s="9" t="str">
        <x:v>Review required</x:v>
      </x:c>
      <x:c r="N1238" s="9" t="str">
        <x:v>Concentration not explicit on both saved identities</x:v>
      </x:c>
      <x:c r="O1238" s="9" t="str">
        <x:v>https://www.parfumo.com/Perfumes/Orto_Parisi/cuoium</x:v>
      </x:c>
      <x:c r="P1238" s="9" t="str">
        <x:v>https://www.fragrantica.com/perfume/Orto-Parisi/Cuoium-69923.html</x:v>
      </x:c>
      <x:c r="Q1238" s="9" t="str">
        <x:v>https://media.parfumo.com/perfumes/bc/bc82eb-cuoium-orto-parisi_1200.jpg?width=720&amp;aspect_ratio=1:1</x:v>
      </x:c>
      <x:c r="R1238" s="9" t="str">
        <x:v>https://fimgs.net/mdimg/perfume-thumbs/375x500.69923.jpg</x:v>
      </x:c>
      <x:c r="S1238" s="9" t="str">
        <x:v>Cuoium</x:v>
      </x:c>
      <x:c r="T1238" s="11" t="str">
        <x:v>2021</x:v>
      </x:c>
      <x:c r="U1238" s="10" t="n">
        <x:v>1005</x:v>
      </x:c>
      <x:c r="V1238" s="14" t="n">
        <x:f>IF(AND(ISNUMBER(G1238),G1238&gt;0),LOG10(G1238)*'Method'!$B$8,"")</x:f>
        <x:v>3.2950262342084757</x:v>
      </x:c>
      <x:c r="W1238" s="14" t="n">
        <x:f>IF(AND(ISNUMBER(I1238),I1238&gt;0),LOG10(I1238)*'Method'!$B$9,"")</x:f>
        <x:v>2.807792012456304</x:v>
      </x:c>
      <x:c r="X1238" s="10" t="str">
        <x:f>IF(ISNUMBER(J1238),SUM(G1238,I1238),"")</x:f>
      </x:c>
      <x:c r="Y1238" s="10" t="str">
        <x:f>IF(ISNUMBER(K1238),COUNTIFS($K$7:$K$1929,"&gt;"&amp;K1238)+1,"")</x:f>
      </x:c>
      <x:c r="Z1238" s="9" t="str"/>
      <x:c r="AA1238" s="15" t="n">
        <x:v>46108</x:v>
      </x:c>
      <x:c r="AB1238" s="9" t="str">
        <x:v>Unknown</x:v>
      </x:c>
    </x:row>
    <x:row r="1239" ht="50" customHeight="1">
      <x:c r="A1239" s="10" t="n">
        <x:f>IF(ISNUMBER(F1239),RANK(F1239,$F$7:$F$1929,0),"")</x:f>
        <x:v>1203</x:v>
      </x:c>
      <x:c r="B1239" s="9" t="str">
        <x:v>Armaf</x:v>
      </x:c>
      <x:c r="C1239" s="9" t="str">
        <x:v>Craze</x:v>
      </x:c>
      <x:c r="D1239" s="9" t="str">
        <x:v>Eau de Parfum</x:v>
      </x:c>
      <x:c r="E1239" s="11"/>
      <x:c r="F1239" s="13" t="n">
        <x:v>7.6</x:v>
      </x:c>
      <x:c r="G1239" s="10" t="n">
        <x:v>544</x:v>
      </x:c>
      <x:c r="H1239" s="12" t="n">
        <x:v>3.91</x:v>
      </x:c>
      <x:c r="I1239" s="10" t="n">
        <x:v>1660</x:v>
      </x:c>
      <x:c r="J1239" s="12" t="str">
        <x:f>IF(AND(M1239="URL identity aligns",ISNUMBER(F1239),ISNUMBER(H1239),G1239&gt;0,I1239&gt;0,SUM(V1239:W1239)&gt;0),(F1239*V1239+((H1239-1)/4*10)*W1239)/SUM(V1239:W1239),"")</x:f>
      </x:c>
      <x:c r="K1239" s="12" t="str">
        <x:f>IF(ISNUMBER(J1239),(X1239*J1239+'Method'!$B$10*'Method'!$B$11)/(X1239+'Method'!$B$10),"")</x:f>
      </x:c>
      <x:c r="L1239" s="10" t="str">
        <x:f>IF(ISNUMBER(J1239),COUNTIFS($J$7:$J$1929,"&gt;"&amp;J1239)+1,"")</x:f>
      </x:c>
      <x:c r="M1239" s="9" t="str">
        <x:v>Review required</x:v>
      </x:c>
      <x:c r="N1239" s="9" t="str">
        <x:v>Concentration not explicit on both saved identities</x:v>
      </x:c>
      <x:c r="O1239" s="9" t="str">
        <x:v>https://www.parfumo.com/Perfumes/Armaf/craze-eau-de-parfum</x:v>
      </x:c>
      <x:c r="P1239" s="9" t="str">
        <x:v>https://www.fragrantica.com/perfume/Armaf/Craze-47790.html</x:v>
      </x:c>
      <x:c r="Q1239" s="9" t="str">
        <x:v>https://media.parfumo.com/perfumes/64/64569c-craze-eau-de-parfum-armaf_1200.jpg?width=480&amp;aspect_ratio=1:1</x:v>
      </x:c>
      <x:c r="R1239" s="9" t="str">
        <x:v>https://fimgs.net/mdimg/perfume-thumbs/375x500.47790.jpg</x:v>
      </x:c>
      <x:c r="S1239" s="9" t="str">
        <x:v>Craze</x:v>
      </x:c>
      <x:c r="T1239" s="11" t="str"/>
      <x:c r="U1239" s="10" t="n">
        <x:v>1357</x:v>
      </x:c>
      <x:c r="V1239" s="14" t="n">
        <x:f>IF(AND(ISNUMBER(G1239),G1239&gt;0),LOG10(G1239)*'Method'!$B$8,"")</x:f>
        <x:v>3.282718679637816</x:v>
      </x:c>
      <x:c r="W1239" s="14" t="n">
        <x:f>IF(AND(ISNUMBER(I1239),I1239&gt;0),LOG10(I1239)*'Method'!$B$9,"")</x:f>
        <x:v>2.57608647043204</x:v>
      </x:c>
      <x:c r="X1239" s="10" t="str">
        <x:f>IF(ISNUMBER(J1239),SUM(G1239,I1239),"")</x:f>
      </x:c>
      <x:c r="Y1239" s="10" t="str">
        <x:f>IF(ISNUMBER(K1239),COUNTIFS($K$7:$K$1929,"&gt;"&amp;K1239)+1,"")</x:f>
      </x:c>
      <x:c r="Z1239" s="9" t="str"/>
      <x:c r="AA1239" s="15" t="n">
        <x:v>46108</x:v>
      </x:c>
      <x:c r="AB1239" s="9" t="str">
        <x:v>Unknown</x:v>
      </x:c>
    </x:row>
    <x:row r="1240" ht="50" customHeight="1">
      <x:c r="A1240" s="10" t="n">
        <x:f>IF(ISNUMBER(F1240),RANK(F1240,$F$7:$F$1929,0),"")</x:f>
        <x:v>1203</x:v>
      </x:c>
      <x:c r="B1240" s="9" t="str">
        <x:v>Lattafa</x:v>
      </x:c>
      <x:c r="C1240" s="9" t="str">
        <x:v>Oud Mood</x:v>
      </x:c>
      <x:c r="D1240" s="9" t="str">
        <x:v>Eau de Parfum</x:v>
      </x:c>
      <x:c r="E1240" s="11"/>
      <x:c r="F1240" s="13" t="n">
        <x:v>7.6</x:v>
      </x:c>
      <x:c r="G1240" s="10" t="n">
        <x:v>538</x:v>
      </x:c>
      <x:c r="H1240" s="12" t="n">
        <x:v>4.03</x:v>
      </x:c>
      <x:c r="I1240" s="10" t="n">
        <x:v>2077</x:v>
      </x:c>
      <x:c r="J1240" s="12" t="str">
        <x:f>IF(AND(M1240="URL identity aligns",ISNUMBER(F1240),ISNUMBER(H1240),G1240&gt;0,I1240&gt;0,SUM(V1240:W1240)&gt;0),(F1240*V1240+((H1240-1)/4*10)*W1240)/SUM(V1240:W1240),"")</x:f>
      </x:c>
      <x:c r="K1240" s="12" t="str">
        <x:f>IF(ISNUMBER(J1240),(X1240*J1240+'Method'!$B$10*'Method'!$B$11)/(X1240+'Method'!$B$10),"")</x:f>
      </x:c>
      <x:c r="L1240" s="10" t="str">
        <x:f>IF(ISNUMBER(J1240),COUNTIFS($J$7:$J$1929,"&gt;"&amp;J1240)+1,"")</x:f>
      </x:c>
      <x:c r="M1240" s="9" t="str">
        <x:v>Review required</x:v>
      </x:c>
      <x:c r="N1240" s="9" t="str">
        <x:v>Brand differs between product URLs; Concentration not explicit on both saved identities</x:v>
      </x:c>
      <x:c r="O1240" s="9" t="str">
        <x:v>https://www.parfumo.com/Perfumes/Lattafa/oud-mood-eau-de-parfum</x:v>
      </x:c>
      <x:c r="P1240" s="9" t="str">
        <x:v>https://www.fragrantica.com/perfume/Lattafa-Perfumes/Oud-Mood-46814.html</x:v>
      </x:c>
      <x:c r="Q1240" s="9" t="str">
        <x:v>https://media.parfumo.com/perfumes/c7/c74479-oud-mood-eau-de-parfum-lattafa_1200.jpg?width=720&amp;aspect_ratio=1:1</x:v>
      </x:c>
      <x:c r="R1240" s="9" t="str">
        <x:v>https://fimgs.net/mdimg/perfume-thumbs/375x500.46814.jpg</x:v>
      </x:c>
      <x:c r="S1240" s="9" t="str">
        <x:v>Oud Mood</x:v>
      </x:c>
      <x:c r="T1240" s="11" t="str"/>
      <x:c r="U1240" s="10" t="n">
        <x:v>87</x:v>
      </x:c>
      <x:c r="V1240" s="14" t="n">
        <x:f>IF(AND(ISNUMBER(G1240),G1240&gt;0),LOG10(G1240)*'Method'!$B$8,"")</x:f>
        <x:v>3.2769387307996682</x:v>
      </x:c>
      <x:c r="W1240" s="14" t="n">
        <x:f>IF(AND(ISNUMBER(I1240),I1240&gt;0),LOG10(I1240)*'Method'!$B$9,"")</x:f>
        <x:v>2.65394919722808</x:v>
      </x:c>
      <x:c r="X1240" s="10" t="str">
        <x:f>IF(ISNUMBER(J1240),SUM(G1240,I1240),"")</x:f>
      </x:c>
      <x:c r="Y1240" s="10" t="str">
        <x:f>IF(ISNUMBER(K1240),COUNTIFS($K$7:$K$1929,"&gt;"&amp;K1240)+1,"")</x:f>
      </x:c>
      <x:c r="Z1240" s="9" t="str"/>
      <x:c r="AA1240" s="15" t="n">
        <x:v>46108</x:v>
      </x:c>
      <x:c r="AB1240" s="9" t="str">
        <x:v>Unknown</x:v>
      </x:c>
    </x:row>
    <x:row r="1241" ht="50" customHeight="1">
      <x:c r="A1241" s="10" t="n">
        <x:f>IF(ISNUMBER(F1241),RANK(F1241,$F$7:$F$1929,0),"")</x:f>
        <x:v>1203</x:v>
      </x:c>
      <x:c r="B1241" s="9" t="str">
        <x:v>Hermes</x:v>
      </x:c>
      <x:c r="C1241" s="9" t="str">
        <x:v>H24</x:v>
      </x:c>
      <x:c r="D1241" s="9" t="str">
        <x:v>Eau de Parfum</x:v>
      </x:c>
      <x:c r="E1241" s="11" t="n">
        <x:v>2022</x:v>
      </x:c>
      <x:c r="F1241" s="13" t="n">
        <x:v>7.6</x:v>
      </x:c>
      <x:c r="G1241" s="10" t="n">
        <x:v>516</x:v>
      </x:c>
      <x:c r="H1241" s="12" t="n">
        <x:v>4.08</x:v>
      </x:c>
      <x:c r="I1241" s="10" t="n">
        <x:v>2374</x:v>
      </x:c>
      <x:c r="J1241" s="12" t="n">
        <x:f>IF(AND(M1241="URL identity aligns",ISNUMBER(F1241),ISNUMBER(H1241),G1241&gt;0,I1241&gt;0,SUM(V1241:W1241)&gt;0),(F1241*V1241+((H1241-1)/4*10)*W1241)/SUM(V1241:W1241),"")</x:f>
        <x:v>7.645342212338282</x:v>
      </x:c>
      <x:c r="K1241" s="12" t="n">
        <x:f>IF(ISNUMBER(J1241),(X1241*J1241+'Method'!$B$10*'Method'!$B$11)/(X1241+'Method'!$B$10),"")</x:f>
        <x:v>7.753702617808524</x:v>
      </x:c>
      <x:c r="L1241" s="10" t="n">
        <x:f>IF(ISNUMBER(J1241),COUNTIFS($J$7:$J$1929,"&gt;"&amp;J1241)+1,"")</x:f>
        <x:v>118</x:v>
      </x:c>
      <x:c r="M1241" s="9" t="str">
        <x:v>URL identity aligns</x:v>
      </x:c>
      <x:c r="N1241" s="9" t="str">
        <x:v>Brand, name tokens and concentration agree in saved URLs</x:v>
      </x:c>
      <x:c r="O1241" s="9" t="str">
        <x:v>https://www.parfumo.com/Perfumes/Hermes/h24-eau-de-parfum</x:v>
      </x:c>
      <x:c r="P1241" s="9" t="str">
        <x:v>https://www.fragrantica.com/perfume/Hermes/H24-Eau-de-Parfum-75811.html</x:v>
      </x:c>
      <x:c r="Q1241" s="9" t="str">
        <x:v>https://media.parfumo.com/perfumes/ed/ed03bf-h24-eau-de-parfum-hermes_1200.jpg?width=720&amp;aspect_ratio=1:1</x:v>
      </x:c>
      <x:c r="R1241" s="9" t="str">
        <x:v>https://fimgs.net/mdimg/perfume-thumbs/375x500.75811.jpg</x:v>
      </x:c>
      <x:c r="S1241" s="9" t="str">
        <x:v>H24 Hermès</x:v>
      </x:c>
      <x:c r="T1241" s="11" t="str">
        <x:v>2022</x:v>
      </x:c>
      <x:c r="U1241" s="10" t="n">
        <x:v>1836</x:v>
      </x:c>
      <x:c r="V1241" s="14" t="n">
        <x:f>IF(AND(ISNUMBER(G1241),G1241&gt;0),LOG10(G1241)*'Method'!$B$8,"")</x:f>
        <x:v>3.255179641952652</x:v>
      </x:c>
      <x:c r="W1241" s="14" t="n">
        <x:f>IF(AND(ISNUMBER(I1241),I1241&gt;0),LOG10(I1241)*'Method'!$B$9,"")</x:f>
        <x:v>2.7003845716948565</x:v>
      </x:c>
      <x:c r="X1241" s="10" t="n">
        <x:f>IF(ISNUMBER(J1241),SUM(G1241,I1241),"")</x:f>
        <x:v>2890</x:v>
      </x:c>
      <x:c r="Y1241" s="10" t="n">
        <x:f>IF(ISNUMBER(K1241),COUNTIFS($K$7:$K$1929,"&gt;"&amp;K1241)+1,"")</x:f>
        <x:v>127</x:v>
      </x:c>
      <x:c r="Z1241" s="9" t="str">
        <x:v>Removed repeated brand suffix from display name</x:v>
      </x:c>
      <x:c r="AA1241" s="15" t="n">
        <x:v>46108</x:v>
      </x:c>
      <x:c r="AB1241" s="9" t="str">
        <x:v>Unknown</x:v>
      </x:c>
    </x:row>
    <x:row r="1242" ht="50" customHeight="1">
      <x:c r="A1242" s="10" t="n">
        <x:f>IF(ISNUMBER(F1242),RANK(F1242,$F$7:$F$1929,0),"")</x:f>
        <x:v>1203</x:v>
      </x:c>
      <x:c r="B1242" s="9" t="str">
        <x:v>Serge Lutens</x:v>
      </x:c>
      <x:c r="C1242" s="9" t="str">
        <x:v>Gris clair...</x:v>
      </x:c>
      <x:c r="D1242" s="9" t="str">
        <x:v>Not recorded</x:v>
      </x:c>
      <x:c r="E1242" s="11" t="n">
        <x:v>2006</x:v>
      </x:c>
      <x:c r="F1242" s="13" t="n">
        <x:v>7.6</x:v>
      </x:c>
      <x:c r="G1242" s="10" t="n">
        <x:v>515</x:v>
      </x:c>
      <x:c r="H1242" s="12" t="n">
        <x:v>4.02</x:v>
      </x:c>
      <x:c r="I1242" s="10" t="n">
        <x:v>2261</x:v>
      </x:c>
      <x:c r="J1242" s="12" t="str">
        <x:f>IF(AND(M1242="URL identity aligns",ISNUMBER(F1242),ISNUMBER(H1242),G1242&gt;0,I1242&gt;0,SUM(V1242:W1242)&gt;0),(F1242*V1242+((H1242-1)/4*10)*W1242)/SUM(V1242:W1242),"")</x:f>
      </x:c>
      <x:c r="K1242" s="12" t="str">
        <x:f>IF(ISNUMBER(J1242),(X1242*J1242+'Method'!$B$10*'Method'!$B$11)/(X1242+'Method'!$B$10),"")</x:f>
      </x:c>
      <x:c r="L1242" s="10" t="str">
        <x:f>IF(ISNUMBER(J1242),COUNTIFS($J$7:$J$1929,"&gt;"&amp;J1242)+1,"")</x:f>
      </x:c>
      <x:c r="M1242" s="9" t="str">
        <x:v>Review required</x:v>
      </x:c>
      <x:c r="N1242" s="9" t="str">
        <x:v>Product, variant, gender or year terms differ between URLs; Concentration not explicit on both saved identities</x:v>
      </x:c>
      <x:c r="O1242" s="9" t="str">
        <x:v>https://www.parfumo.com/Perfumes/Serge_Lutens/Gris_clair__2006</x:v>
      </x:c>
      <x:c r="P1242" s="9" t="str">
        <x:v>https://www.fragrantica.com/perfume/Serge-Lutens/Gris-Clair-593.html</x:v>
      </x:c>
      <x:c r="Q1242" s="9" t="str">
        <x:v>https://media.parfumo.com/perfumes/61/617bc7-gris-clair-2006-serge-lutens_1200.jpg?width=720&amp;aspect_ratio=1:1</x:v>
      </x:c>
      <x:c r="R1242" s="9" t="str">
        <x:v>https://fimgs.net/mdimg/perfume-thumbs/375x500.593.jpg</x:v>
      </x:c>
      <x:c r="S1242" s="9" t="str">
        <x:v>Gris clair...</x:v>
      </x:c>
      <x:c r="T1242" s="11" t="str">
        <x:v>2006</x:v>
      </x:c>
      <x:c r="U1242" s="10" t="n">
        <x:v>838</x:v>
      </x:c>
      <x:c r="V1242" s="14" t="n">
        <x:f>IF(AND(ISNUMBER(G1242),G1242&gt;0),LOG10(G1242)*'Method'!$B$8,"")</x:f>
        <x:v>3.254168674849428</x:v>
      </x:c>
      <x:c r="W1242" s="14" t="n">
        <x:f>IF(AND(ISNUMBER(I1242),I1242&gt;0),LOG10(I1242)*'Method'!$B$9,"")</x:f>
        <x:v>2.6834404498762883</x:v>
      </x:c>
      <x:c r="X1242" s="10" t="str">
        <x:f>IF(ISNUMBER(J1242),SUM(G1242,I1242),"")</x:f>
      </x:c>
      <x:c r="Y1242" s="10" t="str">
        <x:f>IF(ISNUMBER(K1242),COUNTIFS($K$7:$K$1929,"&gt;"&amp;K1242)+1,"")</x:f>
      </x:c>
      <x:c r="Z1242" s="9" t="str"/>
      <x:c r="AA1242" s="15" t="n">
        <x:v>46108</x:v>
      </x:c>
      <x:c r="AB1242" s="9" t="str">
        <x:v>Unknown</x:v>
      </x:c>
    </x:row>
    <x:row r="1243" ht="50" customHeight="1">
      <x:c r="A1243" s="10" t="n">
        <x:f>IF(ISNUMBER(F1243),RANK(F1243,$F$7:$F$1929,0),"")</x:f>
        <x:v>1203</x:v>
      </x:c>
      <x:c r="B1243" s="9" t="str">
        <x:v>Kenzo</x:v>
      </x:c>
      <x:c r="C1243" s="9" t="str">
        <x:v>Kenzo pour Homme</x:v>
      </x:c>
      <x:c r="D1243" s="9" t="str">
        <x:v>Eau de Toilette</x:v>
      </x:c>
      <x:c r="E1243" s="11" t="n">
        <x:v>1991</x:v>
      </x:c>
      <x:c r="F1243" s="13" t="n">
        <x:v>7.6</x:v>
      </x:c>
      <x:c r="G1243" s="10" t="n">
        <x:v>502</x:v>
      </x:c>
      <x:c r="H1243" s="12" t="n">
        <x:v>4.07</x:v>
      </x:c>
      <x:c r="I1243" s="10" t="n">
        <x:v>3905</x:v>
      </x:c>
      <x:c r="J1243" s="12" t="str">
        <x:f>IF(AND(M1243="URL identity aligns",ISNUMBER(F1243),ISNUMBER(H1243),G1243&gt;0,I1243&gt;0,SUM(V1243:W1243)&gt;0),(F1243*V1243+((H1243-1)/4*10)*W1243)/SUM(V1243:W1243),"")</x:f>
      </x:c>
      <x:c r="K1243" s="12" t="str">
        <x:f>IF(ISNUMBER(J1243),(X1243*J1243+'Method'!$B$10*'Method'!$B$11)/(X1243+'Method'!$B$10),"")</x:f>
      </x:c>
      <x:c r="L1243" s="10" t="str">
        <x:f>IF(ISNUMBER(J1243),COUNTIFS($J$7:$J$1929,"&gt;"&amp;J1243)+1,"")</x:f>
      </x:c>
      <x:c r="M1243" s="9" t="str">
        <x:v>Review required</x:v>
      </x:c>
      <x:c r="N1243" s="9" t="str">
        <x:v>Concentration not explicit on both saved identities</x:v>
      </x:c>
      <x:c r="O1243" s="9" t="str">
        <x:v>https://www.parfumo.com/Perfumes/Kenzo/Kenzo_pour_Homme_Eau_de_Toilette</x:v>
      </x:c>
      <x:c r="P1243" s="9" t="str">
        <x:v>https://www.fragrantica.com/perfume/Kenzo/Kenzo-pour-Homme-77.html</x:v>
      </x:c>
      <x:c r="Q1243" s="9" t="str">
        <x:v>https://media.parfumo.com/perfumes/e1/e17da4-kenzo-pour-homme-eau-de-toilette-kenzo_1200.jpg?width=240&amp;aspect_ratio=1:1</x:v>
      </x:c>
      <x:c r="R1243" s="9" t="str">
        <x:v>https://fimgs.net/mdimg/perfume-thumbs/375x500.77.jpg</x:v>
      </x:c>
      <x:c r="S1243" s="9" t="str">
        <x:v>Kenzo pour Homme</x:v>
      </x:c>
      <x:c r="T1243" s="11" t="str">
        <x:v>1991</x:v>
      </x:c>
      <x:c r="U1243" s="10" t="n">
        <x:v>1632</x:v>
      </x:c>
      <x:c r="V1243" s="14" t="n">
        <x:f>IF(AND(ISNUMBER(G1243),G1243&gt;0),LOG10(G1243)*'Method'!$B$8,"")</x:f>
        <x:v>3.240844460574024</x:v>
      </x:c>
      <x:c r="W1243" s="14" t="n">
        <x:f>IF(AND(ISNUMBER(I1243),I1243&gt;0),LOG10(I1243)*'Method'!$B$9,"")</x:f>
        <x:v>2.873296830570656</x:v>
      </x:c>
      <x:c r="X1243" s="10" t="str">
        <x:f>IF(ISNUMBER(J1243),SUM(G1243,I1243),"")</x:f>
      </x:c>
      <x:c r="Y1243" s="10" t="str">
        <x:f>IF(ISNUMBER(K1243),COUNTIFS($K$7:$K$1929,"&gt;"&amp;K1243)+1,"")</x:f>
      </x:c>
      <x:c r="Z1243" s="9" t="str"/>
      <x:c r="AA1243" s="15" t="n">
        <x:v>46108</x:v>
      </x:c>
      <x:c r="AB1243" s="9" t="str">
        <x:v>Unknown</x:v>
      </x:c>
    </x:row>
    <x:row r="1244" ht="50" customHeight="1">
      <x:c r="A1244" s="10" t="n">
        <x:f>IF(ISNUMBER(F1244),RANK(F1244,$F$7:$F$1929,0),"")</x:f>
        <x:v>1203</x:v>
      </x:c>
      <x:c r="B1244" s="9" t="str">
        <x:v>Mancera</x:v>
      </x:c>
      <x:c r="C1244" s="9" t="str">
        <x:v>Sicily</x:v>
      </x:c>
      <x:c r="D1244" s="9" t="str">
        <x:v>Not recorded</x:v>
      </x:c>
      <x:c r="E1244" s="11" t="n">
        <x:v>2016</x:v>
      </x:c>
      <x:c r="F1244" s="13" t="n">
        <x:v>7.6</x:v>
      </x:c>
      <x:c r="G1244" s="10" t="n">
        <x:v>497</x:v>
      </x:c>
      <x:c r="H1244" s="12" t="n">
        <x:v>3.94</x:v>
      </x:c>
      <x:c r="I1244" s="10" t="n">
        <x:v>2824</x:v>
      </x:c>
      <x:c r="J1244" s="12" t="str">
        <x:f>IF(AND(M1244="URL identity aligns",ISNUMBER(F1244),ISNUMBER(H1244),G1244&gt;0,I1244&gt;0,SUM(V1244:W1244)&gt;0),(F1244*V1244+((H1244-1)/4*10)*W1244)/SUM(V1244:W1244),"")</x:f>
      </x:c>
      <x:c r="K1244" s="12" t="str">
        <x:f>IF(ISNUMBER(J1244),(X1244*J1244+'Method'!$B$10*'Method'!$B$11)/(X1244+'Method'!$B$10),"")</x:f>
      </x:c>
      <x:c r="L1244" s="10" t="str">
        <x:f>IF(ISNUMBER(J1244),COUNTIFS($J$7:$J$1929,"&gt;"&amp;J1244)+1,"")</x:f>
      </x:c>
      <x:c r="M1244" s="9" t="str">
        <x:v>Review required</x:v>
      </x:c>
      <x:c r="N1244" s="9" t="str">
        <x:v>Concentration not explicit on both saved identities</x:v>
      </x:c>
      <x:c r="O1244" s="9" t="str">
        <x:v>https://www.parfumo.com/Perfumes/Mancera/Sicily</x:v>
      </x:c>
      <x:c r="P1244" s="9" t="str">
        <x:v>https://www.fragrantica.com/perfume/Mancera/Sicily-42670.html</x:v>
      </x:c>
      <x:c r="Q1244" s="9" t="str">
        <x:v>https://media.parfumo.com/perfumes/0c/0c266b-sicily-mancera_1200.jpg?width=480&amp;aspect_ratio=1:1</x:v>
      </x:c>
      <x:c r="R1244" s="9" t="str">
        <x:v>https://fimgs.net/mdimg/perfume-thumbs/375x500.42670.jpg</x:v>
      </x:c>
      <x:c r="S1244" s="9" t="str">
        <x:v>Sicily</x:v>
      </x:c>
      <x:c r="T1244" s="11" t="str">
        <x:v>2016</x:v>
      </x:c>
      <x:c r="U1244" s="10" t="n">
        <x:v>998</x:v>
      </x:c>
      <x:c r="V1244" s="14" t="n">
        <x:f>IF(AND(ISNUMBER(G1244),G1244&gt;0),LOG10(G1244)*'Method'!$B$8,"")</x:f>
        <x:v>3.235627666479996</x:v>
      </x:c>
      <x:c r="W1244" s="14" t="n">
        <x:f>IF(AND(ISNUMBER(I1244),I1244&gt;0),LOG10(I1244)*'Method'!$B$9,"")</x:f>
        <x:v>2.7606917539038163</x:v>
      </x:c>
      <x:c r="X1244" s="10" t="str">
        <x:f>IF(ISNUMBER(J1244),SUM(G1244,I1244),"")</x:f>
      </x:c>
      <x:c r="Y1244" s="10" t="str">
        <x:f>IF(ISNUMBER(K1244),COUNTIFS($K$7:$K$1929,"&gt;"&amp;K1244)+1,"")</x:f>
      </x:c>
      <x:c r="Z1244" s="9" t="str"/>
      <x:c r="AA1244" s="15" t="n">
        <x:v>46108</x:v>
      </x:c>
      <x:c r="AB1244" s="9" t="str">
        <x:v>Unknown</x:v>
      </x:c>
    </x:row>
    <x:row r="1245" ht="50" customHeight="1">
      <x:c r="A1245" s="10" t="n">
        <x:f>IF(ISNUMBER(F1245),RANK(F1245,$F$7:$F$1929,0),"")</x:f>
        <x:v>1203</x:v>
      </x:c>
      <x:c r="B1245" s="9" t="str">
        <x:v>Dior</x:v>
      </x:c>
      <x:c r="C1245" s="9" t="str">
        <x:v>Homme Sport</x:v>
      </x:c>
      <x:c r="D1245" s="9" t="str">
        <x:v>Eau de Toilette</x:v>
      </x:c>
      <x:c r="E1245" s="11" t="n">
        <x:v>2012</x:v>
      </x:c>
      <x:c r="F1245" s="13" t="n">
        <x:v>7.6</x:v>
      </x:c>
      <x:c r="G1245" s="10" t="n">
        <x:v>496</x:v>
      </x:c>
      <x:c r="H1245" s="12" t="n">
        <x:v>4.34</x:v>
      </x:c>
      <x:c r="I1245" s="10" t="n">
        <x:v>2598</x:v>
      </x:c>
      <x:c r="J1245" s="12" t="str">
        <x:f>IF(AND(M1245="URL identity aligns",ISNUMBER(F1245),ISNUMBER(H1245),G1245&gt;0,I1245&gt;0,SUM(V1245:W1245)&gt;0),(F1245*V1245+((H1245-1)/4*10)*W1245)/SUM(V1245:W1245),"")</x:f>
      </x:c>
      <x:c r="K1245" s="12" t="str">
        <x:f>IF(ISNUMBER(J1245),(X1245*J1245+'Method'!$B$10*'Method'!$B$11)/(X1245+'Method'!$B$10),"")</x:f>
      </x:c>
      <x:c r="L1245" s="10" t="str">
        <x:f>IF(ISNUMBER(J1245),COUNTIFS($J$7:$J$1929,"&gt;"&amp;J1245)+1,"")</x:f>
      </x:c>
      <x:c r="M1245" s="9" t="str">
        <x:v>Review required</x:v>
      </x:c>
      <x:c r="N1245" s="9" t="str">
        <x:v>Concentration not explicit on both saved identities</x:v>
      </x:c>
      <x:c r="O1245" s="9" t="str">
        <x:v>https://www.parfumo.com/Perfumes/Dior/Dior_Homme_Sport_2012_Eau_de_Toilette</x:v>
      </x:c>
      <x:c r="P1245" s="9" t="str">
        <x:v>https://www.fragrantica.com/perfume/Dior/Dior-Homme-Sport-2012-14719.html</x:v>
      </x:c>
      <x:c r="Q1245" s="9" t="str">
        <x:v>https://media.parfumo.com/perfumes/cc/ccfebc-dior-homme-sport-2012-eau-de-toilette-dior_1200.jpg?width=240&amp;aspect_ratio=1:1</x:v>
      </x:c>
      <x:c r="R1245" s="9" t="str">
        <x:v>https://fimgs.net/mdimg/perfume-thumbs/375x500.14719.jpg</x:v>
      </x:c>
      <x:c r="S1245" s="9" t="str">
        <x:v>Homme Sport</x:v>
      </x:c>
      <x:c r="T1245" s="11" t="str">
        <x:v>2012</x:v>
      </x:c>
      <x:c r="U1245" s="10" t="n">
        <x:v>904</x:v>
      </x:c>
      <x:c r="V1245" s="14" t="n">
        <x:f>IF(AND(ISNUMBER(G1245),G1245&gt;0),LOG10(G1245)*'Method'!$B$8,"")</x:f>
        <x:v>3.2345780117882397</x:v>
      </x:c>
      <x:c r="W1245" s="14" t="n">
        <x:f>IF(AND(ISNUMBER(I1245),I1245&gt;0),LOG10(I1245)*'Method'!$B$9,"")</x:f>
        <x:v>2.731711317389608</x:v>
      </x:c>
      <x:c r="X1245" s="10" t="str">
        <x:f>IF(ISNUMBER(J1245),SUM(G1245,I1245),"")</x:f>
      </x:c>
      <x:c r="Y1245" s="10" t="str">
        <x:f>IF(ISNUMBER(K1245),COUNTIFS($K$7:$K$1929,"&gt;"&amp;K1245)+1,"")</x:f>
      </x:c>
      <x:c r="Z1245" s="9" t="str"/>
      <x:c r="AA1245" s="15" t="n">
        <x:v>46108</x:v>
      </x:c>
      <x:c r="AB1245" s="9" t="str">
        <x:v>Unknown</x:v>
      </x:c>
    </x:row>
    <x:row r="1246" ht="50" customHeight="1">
      <x:c r="A1246" s="10" t="n">
        <x:f>IF(ISNUMBER(F1246),RANK(F1246,$F$7:$F$1929,0),"")</x:f>
        <x:v>1203</x:v>
      </x:c>
      <x:c r="B1246" s="9" t="str">
        <x:v>Serge Lutens</x:v>
      </x:c>
      <x:c r="C1246" s="9" t="str">
        <x:v>Datura noir</x:v>
      </x:c>
      <x:c r="D1246" s="9" t="str">
        <x:v>Eau de Parfum</x:v>
      </x:c>
      <x:c r="E1246" s="11" t="n">
        <x:v>2001</x:v>
      </x:c>
      <x:c r="F1246" s="13" t="n">
        <x:v>7.6</x:v>
      </x:c>
      <x:c r="G1246" s="10" t="n">
        <x:v>494</x:v>
      </x:c>
      <x:c r="H1246" s="12" t="n">
        <x:v>4.03</x:v>
      </x:c>
      <x:c r="I1246" s="10" t="n">
        <x:v>5143</x:v>
      </x:c>
      <x:c r="J1246" s="12" t="str">
        <x:f>IF(AND(M1246="URL identity aligns",ISNUMBER(F1246),ISNUMBER(H1246),G1246&gt;0,I1246&gt;0,SUM(V1246:W1246)&gt;0),(F1246*V1246+((H1246-1)/4*10)*W1246)/SUM(V1246:W1246),"")</x:f>
      </x:c>
      <x:c r="K1246" s="12" t="str">
        <x:f>IF(ISNUMBER(J1246),(X1246*J1246+'Method'!$B$10*'Method'!$B$11)/(X1246+'Method'!$B$10),"")</x:f>
      </x:c>
      <x:c r="L1246" s="10" t="str">
        <x:f>IF(ISNUMBER(J1246),COUNTIFS($J$7:$J$1929,"&gt;"&amp;J1246)+1,"")</x:f>
      </x:c>
      <x:c r="M1246" s="9" t="str">
        <x:v>Review required</x:v>
      </x:c>
      <x:c r="N1246" s="9" t="str">
        <x:v>Concentration not explicit on both saved identities</x:v>
      </x:c>
      <x:c r="O1246" s="9" t="str">
        <x:v>https://www.parfumo.com/Perfumes/Serge_Lutens/Datura_noir_Eau_de_Parfum</x:v>
      </x:c>
      <x:c r="P1246" s="9" t="str">
        <x:v>https://www.fragrantica.com/perfume/Serge-Lutens/Datura-Noir-1269.html</x:v>
      </x:c>
      <x:c r="Q1246" s="9" t="str">
        <x:v>https://media.parfumo.com/perfumes/07/071b6e-datura-noir-eau-de-parfum-serge-lutens_1200.jpg?width=720&amp;aspect_ratio=1:1</x:v>
      </x:c>
      <x:c r="R1246" s="9" t="str">
        <x:v>https://fimgs.net/mdimg/perfume-thumbs/375x500.1269.jpg</x:v>
      </x:c>
      <x:c r="S1246" s="9" t="str">
        <x:v>Datura noir</x:v>
      </x:c>
      <x:c r="T1246" s="11" t="str">
        <x:v>2001</x:v>
      </x:c>
      <x:c r="U1246" s="10" t="n">
        <x:v>204</x:v>
      </x:c>
      <x:c r="V1246" s="14" t="n">
        <x:f>IF(AND(ISNUMBER(G1246),G1246&gt;0),LOG10(G1246)*'Method'!$B$8,"")</x:f>
        <x:v>3.23247233870838</x:v>
      </x:c>
      <x:c r="W1246" s="14" t="n">
        <x:f>IF(AND(ISNUMBER(I1246),I1246&gt;0),LOG10(I1246)*'Method'!$B$9,"")</x:f>
        <x:v>2.9689732194568723</x:v>
      </x:c>
      <x:c r="X1246" s="10" t="str">
        <x:f>IF(ISNUMBER(J1246),SUM(G1246,I1246),"")</x:f>
      </x:c>
      <x:c r="Y1246" s="10" t="str">
        <x:f>IF(ISNUMBER(K1246),COUNTIFS($K$7:$K$1929,"&gt;"&amp;K1246)+1,"")</x:f>
      </x:c>
      <x:c r="Z1246" s="9" t="str"/>
      <x:c r="AA1246" s="15" t="n">
        <x:v>46108</x:v>
      </x:c>
      <x:c r="AB1246" s="9" t="str">
        <x:v>Unknown</x:v>
      </x:c>
    </x:row>
    <x:row r="1247" ht="50" customHeight="1">
      <x:c r="A1247" s="10" t="n">
        <x:f>IF(ISNUMBER(F1247),RANK(F1247,$F$7:$F$1929,0),"")</x:f>
        <x:v>1203</x:v>
      </x:c>
      <x:c r="B1247" s="9" t="str">
        <x:v>Hermes</x:v>
      </x:c>
      <x:c r="C1247" s="9" t="str">
        <x:v>Terre d'Hermès Eau Très Fraîche</x:v>
      </x:c>
      <x:c r="D1247" s="9" t="str">
        <x:v>Eau Fraîche</x:v>
      </x:c>
      <x:c r="E1247" s="11" t="n">
        <x:v>2014</x:v>
      </x:c>
      <x:c r="F1247" s="13" t="n">
        <x:v>7.6</x:v>
      </x:c>
      <x:c r="G1247" s="10" t="n">
        <x:v>490</x:v>
      </x:c>
      <x:c r="H1247" s="12" t="n">
        <x:v>4.33</x:v>
      </x:c>
      <x:c r="I1247" s="10" t="n">
        <x:v>3231</x:v>
      </x:c>
      <x:c r="J1247" s="12" t="str">
        <x:f>IF(AND(M1247="URL identity aligns",ISNUMBER(F1247),ISNUMBER(H1247),G1247&gt;0,I1247&gt;0,SUM(V1247:W1247)&gt;0),(F1247*V1247+((H1247-1)/4*10)*W1247)/SUM(V1247:W1247),"")</x:f>
      </x:c>
      <x:c r="K1247" s="12" t="str">
        <x:f>IF(ISNUMBER(J1247),(X1247*J1247+'Method'!$B$10*'Method'!$B$11)/(X1247+'Method'!$B$10),"")</x:f>
      </x:c>
      <x:c r="L1247" s="10" t="str">
        <x:f>IF(ISNUMBER(J1247),COUNTIFS($J$7:$J$1929,"&gt;"&amp;J1247)+1,"")</x:f>
      </x:c>
      <x:c r="M1247" s="9" t="str">
        <x:v>Review required</x:v>
      </x:c>
      <x:c r="N1247" s="9" t="str">
        <x:v>Concentration not explicit on both saved identities</x:v>
      </x:c>
      <x:c r="O1247" s="9" t="str">
        <x:v>https://www.parfumo.com/Perfumes/Hermes/Terre_d_Hermes_Eau_Tres_Fraiche</x:v>
      </x:c>
      <x:c r="P1247" s="9" t="str">
        <x:v>https://www.fragrantica.com/perfume/Hermes/Terre-d-Hermes-Eau-Tres-Fraiche-24060.html</x:v>
      </x:c>
      <x:c r="Q1247" s="9" t="str">
        <x:v>https://media.parfumo.com/perfumes/cf/cf4437-terre-d-hermes-eau-tres-fraiche-hermes_1200.jpg?width=720&amp;aspect_ratio=1:1</x:v>
      </x:c>
      <x:c r="R1247" s="9" t="str">
        <x:v>https://fimgs.net/mdimg/perfume-thumbs/375x500.24060.jpg</x:v>
      </x:c>
      <x:c r="S1247" s="9" t="str">
        <x:v>Terre d'Hermès Eau Très Fraîche Hermès</x:v>
      </x:c>
      <x:c r="T1247" s="11" t="str">
        <x:v>2014</x:v>
      </x:c>
      <x:c r="U1247" s="10" t="n">
        <x:v>1840</x:v>
      </x:c>
      <x:c r="V1247" s="14" t="n">
        <x:f>IF(AND(ISNUMBER(G1247),G1247&gt;0),LOG10(G1247)*'Method'!$B$8,"")</x:f>
        <x:v>3.2282352960342116</x:v>
      </x:c>
      <x:c r="W1247" s="14" t="n">
        <x:f>IF(AND(ISNUMBER(I1247),I1247&gt;0),LOG10(I1247)*'Method'!$B$9,"")</x:f>
        <x:v>2.8074695664141123</x:v>
      </x:c>
      <x:c r="X1247" s="10" t="str">
        <x:f>IF(ISNUMBER(J1247),SUM(G1247,I1247),"")</x:f>
      </x:c>
      <x:c r="Y1247" s="10" t="str">
        <x:f>IF(ISNUMBER(K1247),COUNTIFS($K$7:$K$1929,"&gt;"&amp;K1247)+1,"")</x:f>
      </x:c>
      <x:c r="Z1247" s="9" t="str">
        <x:v>Removed repeated brand suffix from display name</x:v>
      </x:c>
      <x:c r="AA1247" s="15" t="n">
        <x:v>46108</x:v>
      </x:c>
      <x:c r="AB1247" s="9" t="str">
        <x:v>Unknown</x:v>
      </x:c>
    </x:row>
    <x:row r="1248" ht="50" customHeight="1">
      <x:c r="A1248" s="10" t="n">
        <x:f>IF(ISNUMBER(F1248),RANK(F1248,$F$7:$F$1929,0),"")</x:f>
        <x:v>1203</x:v>
      </x:c>
      <x:c r="B1248" s="9" t="str">
        <x:v>Memo Paris</x:v>
      </x:c>
      <x:c r="C1248" s="9" t="str">
        <x:v>Sintra</x:v>
      </x:c>
      <x:c r="D1248" s="9" t="str">
        <x:v>Not recorded</x:v>
      </x:c>
      <x:c r="E1248" s="11" t="n">
        <x:v>2020</x:v>
      </x:c>
      <x:c r="F1248" s="13" t="n">
        <x:v>7.6</x:v>
      </x:c>
      <x:c r="G1248" s="10" t="n">
        <x:v>489</x:v>
      </x:c>
      <x:c r="H1248" s="12" t="n">
        <x:v>3.76</x:v>
      </x:c>
      <x:c r="I1248" s="10" t="n">
        <x:v>2949</x:v>
      </x:c>
      <x:c r="J1248" s="12" t="str">
        <x:f>IF(AND(M1248="URL identity aligns",ISNUMBER(F1248),ISNUMBER(H1248),G1248&gt;0,I1248&gt;0,SUM(V1248:W1248)&gt;0),(F1248*V1248+((H1248-1)/4*10)*W1248)/SUM(V1248:W1248),"")</x:f>
      </x:c>
      <x:c r="K1248" s="12" t="str">
        <x:f>IF(ISNUMBER(J1248),(X1248*J1248+'Method'!$B$10*'Method'!$B$11)/(X1248+'Method'!$B$10),"")</x:f>
      </x:c>
      <x:c r="L1248" s="10" t="str">
        <x:f>IF(ISNUMBER(J1248),COUNTIFS($J$7:$J$1929,"&gt;"&amp;J1248)+1,"")</x:f>
      </x:c>
      <x:c r="M1248" s="9" t="str">
        <x:v>Review required</x:v>
      </x:c>
      <x:c r="N1248" s="9" t="str">
        <x:v>Concentration not explicit on both saved identities</x:v>
      </x:c>
      <x:c r="O1248" s="9" t="str">
        <x:v>https://www.parfumo.com/Perfumes/memo-paris/sintra</x:v>
      </x:c>
      <x:c r="P1248" s="9" t="str">
        <x:v>https://www.fragrantica.com/perfume/Memo-Paris/Sintra-62837.html</x:v>
      </x:c>
      <x:c r="Q1248" s="9" t="str">
        <x:v>https://media.parfumo.com/perfumes/e2/e234ce-sintra-memo-paris_1200.jpg?width=720&amp;aspect_ratio=1:1</x:v>
      </x:c>
      <x:c r="R1248" s="9" t="str">
        <x:v>https://fimgs.net/mdimg/perfume-thumbs/375x500.62837.jpg?t=1772621121</x:v>
      </x:c>
      <x:c r="S1248" s="9" t="str">
        <x:v>Sintra</x:v>
      </x:c>
      <x:c r="T1248" s="11" t="str">
        <x:v>2020</x:v>
      </x:c>
      <x:c r="U1248" s="10" t="n">
        <x:v>557</x:v>
      </x:c>
      <x:c r="V1248" s="14" t="n">
        <x:f>IF(AND(ISNUMBER(G1248),G1248&gt;0),LOG10(G1248)*'Method'!$B$8,"")</x:f>
        <x:v>3.227170630948344</x:v>
      </x:c>
      <x:c r="W1248" s="14" t="n">
        <x:f>IF(AND(ISNUMBER(I1248),I1248&gt;0),LOG10(I1248)*'Method'!$B$9,"")</x:f>
        <x:v>2.77573981804144</x:v>
      </x:c>
      <x:c r="X1248" s="10" t="str">
        <x:f>IF(ISNUMBER(J1248),SUM(G1248,I1248),"")</x:f>
      </x:c>
      <x:c r="Y1248" s="10" t="str">
        <x:f>IF(ISNUMBER(K1248),COUNTIFS($K$7:$K$1929,"&gt;"&amp;K1248)+1,"")</x:f>
      </x:c>
      <x:c r="Z1248" s="9" t="str"/>
      <x:c r="AA1248" s="15" t="n">
        <x:v>46108</x:v>
      </x:c>
      <x:c r="AB1248" s="9" t="str">
        <x:v>Unknown</x:v>
      </x:c>
    </x:row>
    <x:row r="1249" ht="50" customHeight="1">
      <x:c r="A1249" s="10" t="n">
        <x:f>IF(ISNUMBER(F1249),RANK(F1249,$F$7:$F$1929,0),"")</x:f>
        <x:v>1203</x:v>
      </x:c>
      <x:c r="B1249" s="9" t="str">
        <x:v>Versace</x:v>
      </x:c>
      <x:c r="C1249" s="9" t="str">
        <x:v>L'Homme</x:v>
      </x:c>
      <x:c r="D1249" s="9" t="str">
        <x:v>Eau de Toilette</x:v>
      </x:c>
      <x:c r="E1249" s="11" t="n">
        <x:v>1984</x:v>
      </x:c>
      <x:c r="F1249" s="13" t="n">
        <x:v>7.6</x:v>
      </x:c>
      <x:c r="G1249" s="10" t="n">
        <x:v>474</x:v>
      </x:c>
      <x:c r="H1249" s="12" t="n">
        <x:v>3.82</x:v>
      </x:c>
      <x:c r="I1249" s="10" t="n">
        <x:v>2656</x:v>
      </x:c>
      <x:c r="J1249" s="12" t="str">
        <x:f>IF(AND(M1249="URL identity aligns",ISNUMBER(F1249),ISNUMBER(H1249),G1249&gt;0,I1249&gt;0,SUM(V1249:W1249)&gt;0),(F1249*V1249+((H1249-1)/4*10)*W1249)/SUM(V1249:W1249),"")</x:f>
      </x:c>
      <x:c r="K1249" s="12" t="str">
        <x:f>IF(ISNUMBER(J1249),(X1249*J1249+'Method'!$B$10*'Method'!$B$11)/(X1249+'Method'!$B$10),"")</x:f>
      </x:c>
      <x:c r="L1249" s="10" t="str">
        <x:f>IF(ISNUMBER(J1249),COUNTIFS($J$7:$J$1929,"&gt;"&amp;J1249)+1,"")</x:f>
      </x:c>
      <x:c r="M1249" s="9" t="str">
        <x:v>Review required</x:v>
      </x:c>
      <x:c r="N1249" s="9" t="str">
        <x:v>Concentration not explicit on both saved identities</x:v>
      </x:c>
      <x:c r="O1249" s="9" t="str">
        <x:v>https://www.parfumo.com/Perfumes/Versace/Versace_L_Homme_Eau_de_Toilette</x:v>
      </x:c>
      <x:c r="P1249" s="9" t="str">
        <x:v>https://www.fragrantica.com/perfume/Versace/Versace-L-Homme-647.html</x:v>
      </x:c>
      <x:c r="Q1249" s="9" t="str">
        <x:v>https://media.parfumo.com/perfumes/1b/1be969-versace-l-homme-eau-de-toilette-versace_1200.jpg?width=720&amp;aspect_ratio=1:1</x:v>
      </x:c>
      <x:c r="R1249" s="9" t="str">
        <x:v>https://fimgs.net/mdimg/perfume-thumbs/375x500.647.jpg</x:v>
      </x:c>
      <x:c r="S1249" s="9" t="str">
        <x:v>L'Homme</x:v>
      </x:c>
      <x:c r="T1249" s="11" t="str">
        <x:v>1984</x:v>
      </x:c>
      <x:c r="U1249" s="10" t="n">
        <x:v>1921</x:v>
      </x:c>
      <x:c r="V1249" s="14" t="n">
        <x:f>IF(AND(ISNUMBER(G1249),G1249&gt;0),LOG10(G1249)*'Method'!$B$8,"")</x:f>
        <x:v>3.210934010008896</x:v>
      </x:c>
      <x:c r="W1249" s="14" t="n">
        <x:f>IF(AND(ISNUMBER(I1249),I1249&gt;0),LOG10(I1249)*'Method'!$B$9,"")</x:f>
        <x:v>2.7393824565567844</x:v>
      </x:c>
      <x:c r="X1249" s="10" t="str">
        <x:f>IF(ISNUMBER(J1249),SUM(G1249,I1249),"")</x:f>
      </x:c>
      <x:c r="Y1249" s="10" t="str">
        <x:f>IF(ISNUMBER(K1249),COUNTIFS($K$7:$K$1929,"&gt;"&amp;K1249)+1,"")</x:f>
      </x:c>
      <x:c r="Z1249" s="9" t="str"/>
      <x:c r="AA1249" s="15" t="n">
        <x:v>46108</x:v>
      </x:c>
      <x:c r="AB1249" s="9" t="str">
        <x:v>Unknown</x:v>
      </x:c>
    </x:row>
    <x:row r="1250" ht="50" customHeight="1">
      <x:c r="A1250" s="10" t="n">
        <x:f>IF(ISNUMBER(F1250),RANK(F1250,$F$7:$F$1929,0),"")</x:f>
        <x:v>1203</x:v>
      </x:c>
      <x:c r="B1250" s="9" t="str">
        <x:v>Armaf</x:v>
      </x:c>
      <x:c r="C1250" s="9" t="str">
        <x:v>Tres Nuit</x:v>
      </x:c>
      <x:c r="D1250" s="9" t="str">
        <x:v>Eau de Toilette</x:v>
      </x:c>
      <x:c r="E1250" s="11"/>
      <x:c r="F1250" s="13" t="n">
        <x:v>7.6</x:v>
      </x:c>
      <x:c r="G1250" s="10" t="n">
        <x:v>473</x:v>
      </x:c>
      <x:c r="H1250" s="12" t="n">
        <x:v>4.13</x:v>
      </x:c>
      <x:c r="I1250" s="10" t="n">
        <x:v>3291</x:v>
      </x:c>
      <x:c r="J1250" s="12" t="str">
        <x:f>IF(AND(M1250="URL identity aligns",ISNUMBER(F1250),ISNUMBER(H1250),G1250&gt;0,I1250&gt;0,SUM(V1250:W1250)&gt;0),(F1250*V1250+((H1250-1)/4*10)*W1250)/SUM(V1250:W1250),"")</x:f>
      </x:c>
      <x:c r="K1250" s="12" t="str">
        <x:f>IF(ISNUMBER(J1250),(X1250*J1250+'Method'!$B$10*'Method'!$B$11)/(X1250+'Method'!$B$10),"")</x:f>
      </x:c>
      <x:c r="L1250" s="10" t="str">
        <x:f>IF(ISNUMBER(J1250),COUNTIFS($J$7:$J$1929,"&gt;"&amp;J1250)+1,"")</x:f>
      </x:c>
      <x:c r="M1250" s="9" t="str">
        <x:v>Review required</x:v>
      </x:c>
      <x:c r="N1250" s="9" t="str">
        <x:v>Concentration not explicit on both saved identities</x:v>
      </x:c>
      <x:c r="O1250" s="9" t="str">
        <x:v>https://www.parfumo.com/Perfumes/Armaf/tres-nuit-eau-de-toilette</x:v>
      </x:c>
      <x:c r="P1250" s="9" t="str">
        <x:v>https://www.fragrantica.com/perfume/Armaf/Tres-Nuit-27711.html</x:v>
      </x:c>
      <x:c r="Q1250" s="9" t="str">
        <x:v>https://media.parfumo.com/perfumes/a3/a3f87a-tres-nuit-eau-de-toilette-armaf_1200.jpg?width=720&amp;aspect_ratio=1:1</x:v>
      </x:c>
      <x:c r="R1250" s="9" t="str">
        <x:v>https://fimgs.net/mdimg/perfume-thumbs/375x500.27711.jpg</x:v>
      </x:c>
      <x:c r="S1250" s="9" t="str">
        <x:v>Tres Nuit</x:v>
      </x:c>
      <x:c r="T1250" s="11" t="str"/>
      <x:c r="U1250" s="10" t="n">
        <x:v>1705</x:v>
      </x:c>
      <x:c r="V1250" s="14" t="n">
        <x:f>IF(AND(ISNUMBER(G1250),G1250&gt;0),LOG10(G1250)*'Method'!$B$8,"")</x:f>
        <x:v>3.2098333688853717</x:v>
      </x:c>
      <x:c r="W1250" s="14" t="n">
        <x:f>IF(AND(ISNUMBER(I1250),I1250&gt;0),LOG10(I1250)*'Method'!$B$9,"")</x:f>
        <x:v>2.813862305835496</x:v>
      </x:c>
      <x:c r="X1250" s="10" t="str">
        <x:f>IF(ISNUMBER(J1250),SUM(G1250,I1250),"")</x:f>
      </x:c>
      <x:c r="Y1250" s="10" t="str">
        <x:f>IF(ISNUMBER(K1250),COUNTIFS($K$7:$K$1929,"&gt;"&amp;K1250)+1,"")</x:f>
      </x:c>
      <x:c r="Z1250" s="9" t="str"/>
      <x:c r="AA1250" s="15" t="n">
        <x:v>46108</x:v>
      </x:c>
      <x:c r="AB1250" s="9" t="str">
        <x:v>Unknown</x:v>
      </x:c>
    </x:row>
    <x:row r="1251" ht="50" customHeight="1">
      <x:c r="A1251" s="10" t="n">
        <x:f>IF(ISNUMBER(F1251),RANK(F1251,$F$7:$F$1929,0),"")</x:f>
        <x:v>1203</x:v>
      </x:c>
      <x:c r="B1251" s="9" t="str">
        <x:v>Montale</x:v>
      </x:c>
      <x:c r="C1251" s="9" t="str">
        <x:v>Blue Amber</x:v>
      </x:c>
      <x:c r="D1251" s="9" t="str">
        <x:v>Not recorded</x:v>
      </x:c>
      <x:c r="E1251" s="11" t="n">
        <x:v>2006</x:v>
      </x:c>
      <x:c r="F1251" s="13" t="n">
        <x:v>7.6</x:v>
      </x:c>
      <x:c r="G1251" s="10" t="n">
        <x:v>472</x:v>
      </x:c>
      <x:c r="H1251" s="12" t="n">
        <x:v>4.03</x:v>
      </x:c>
      <x:c r="I1251" s="10" t="n">
        <x:v>1282</x:v>
      </x:c>
      <x:c r="J1251" s="12" t="str">
        <x:f>IF(AND(M1251="URL identity aligns",ISNUMBER(F1251),ISNUMBER(H1251),G1251&gt;0,I1251&gt;0,SUM(V1251:W1251)&gt;0),(F1251*V1251+((H1251-1)/4*10)*W1251)/SUM(V1251:W1251),"")</x:f>
      </x:c>
      <x:c r="K1251" s="12" t="str">
        <x:f>IF(ISNUMBER(J1251),(X1251*J1251+'Method'!$B$10*'Method'!$B$11)/(X1251+'Method'!$B$10),"")</x:f>
      </x:c>
      <x:c r="L1251" s="10" t="str">
        <x:f>IF(ISNUMBER(J1251),COUNTIFS($J$7:$J$1929,"&gt;"&amp;J1251)+1,"")</x:f>
      </x:c>
      <x:c r="M1251" s="9" t="str">
        <x:v>Review required</x:v>
      </x:c>
      <x:c r="N1251" s="9" t="str">
        <x:v>Concentration not explicit on both saved identities</x:v>
      </x:c>
      <x:c r="O1251" s="9" t="str">
        <x:v>https://www.parfumo.com/Perfumes/Montale/Blue_Amber</x:v>
      </x:c>
      <x:c r="P1251" s="9" t="str">
        <x:v>https://www.fragrantica.com/perfume/Montale/Blue-Amber-3759.html</x:v>
      </x:c>
      <x:c r="Q1251" s="9" t="str">
        <x:v>https://media.parfumo.com/perfumes/b8/b8993c-blue-amber-montale_1200.jpg?width=720&amp;aspect_ratio=1:1</x:v>
      </x:c>
      <x:c r="R1251" s="9" t="str">
        <x:v>https://fimgs.net/mdimg/perfume-thumbs/375x500.3759.jpg</x:v>
      </x:c>
      <x:c r="S1251" s="9" t="str">
        <x:v>Blue Amber</x:v>
      </x:c>
      <x:c r="T1251" s="11" t="str">
        <x:v>2006</x:v>
      </x:c>
      <x:c r="U1251" s="10" t="n">
        <x:v>10</x:v>
      </x:c>
      <x:c r="V1251" s="14" t="n">
        <x:f>IF(AND(ISNUMBER(G1251),G1251&gt;0),LOG10(G1251)*'Method'!$B$8,"")</x:f>
        <x:v>3.2087303983609083</x:v>
      </x:c>
      <x:c r="W1251" s="14" t="n">
        <x:f>IF(AND(ISNUMBER(I1251),I1251&gt;0),LOG10(I1251)*'Method'!$B$9,"")</x:f>
        <x:v>2.48631042014624</x:v>
      </x:c>
      <x:c r="X1251" s="10" t="str">
        <x:f>IF(ISNUMBER(J1251),SUM(G1251,I1251),"")</x:f>
      </x:c>
      <x:c r="Y1251" s="10" t="str">
        <x:f>IF(ISNUMBER(K1251),COUNTIFS($K$7:$K$1929,"&gt;"&amp;K1251)+1,"")</x:f>
      </x:c>
      <x:c r="Z1251" s="9" t="str"/>
      <x:c r="AA1251" s="15" t="n">
        <x:v>46108</x:v>
      </x:c>
      <x:c r="AB1251" s="9" t="str">
        <x:v>Unknown</x:v>
      </x:c>
    </x:row>
    <x:row r="1252" ht="50" customHeight="1">
      <x:c r="A1252" s="10" t="n">
        <x:f>IF(ISNUMBER(F1252),RANK(F1252,$F$7:$F$1929,0),"")</x:f>
        <x:v>1203</x:v>
      </x:c>
      <x:c r="B1252" s="9" t="str">
        <x:v>Matiere Premiere</x:v>
      </x:c>
      <x:c r="C1252" s="9" t="str">
        <x:v>Santal Austral</x:v>
      </x:c>
      <x:c r="D1252" s="9" t="str">
        <x:v>Eau de Parfum</x:v>
      </x:c>
      <x:c r="E1252" s="11" t="n">
        <x:v>2019</x:v>
      </x:c>
      <x:c r="F1252" s="13" t="n">
        <x:v>7.6</x:v>
      </x:c>
      <x:c r="G1252" s="10" t="n">
        <x:v>466</x:v>
      </x:c>
      <x:c r="H1252" s="12" t="n">
        <x:v>3.9</x:v>
      </x:c>
      <x:c r="I1252" s="10" t="n">
        <x:v>1571</x:v>
      </x:c>
      <x:c r="J1252" s="12" t="str">
        <x:f>IF(AND(M1252="URL identity aligns",ISNUMBER(F1252),ISNUMBER(H1252),G1252&gt;0,I1252&gt;0,SUM(V1252:W1252)&gt;0),(F1252*V1252+((H1252-1)/4*10)*W1252)/SUM(V1252:W1252),"")</x:f>
      </x:c>
      <x:c r="K1252" s="12" t="str">
        <x:f>IF(ISNUMBER(J1252),(X1252*J1252+'Method'!$B$10*'Method'!$B$11)/(X1252+'Method'!$B$10),"")</x:f>
      </x:c>
      <x:c r="L1252" s="10" t="str">
        <x:f>IF(ISNUMBER(J1252),COUNTIFS($J$7:$J$1929,"&gt;"&amp;J1252)+1,"")</x:f>
      </x:c>
      <x:c r="M1252" s="9" t="str">
        <x:v>Review required</x:v>
      </x:c>
      <x:c r="N1252" s="9" t="str">
        <x:v>Concentration not explicit on both saved identities</x:v>
      </x:c>
      <x:c r="O1252" s="9" t="str">
        <x:v>https://www.parfumo.com/Perfumes/matiere-premiere/santal-austral-eau-de-parfum</x:v>
      </x:c>
      <x:c r="P1252" s="9" t="str">
        <x:v>https://www.fragrantica.com/perfume/Matiere-Premiere/Santal-Austral-59061.html</x:v>
      </x:c>
      <x:c r="Q1252" s="9" t="str">
        <x:v>https://media.parfumo.com/perfumes/de/ded117-santal-austral-eau-de-parfum-matiere-premiere_1200.jpg?width=720&amp;aspect_ratio=1:1</x:v>
      </x:c>
      <x:c r="R1252" s="9" t="str">
        <x:v>https://fimgs.net/mdimg/perfume-thumbs/375x500.59061.jpg</x:v>
      </x:c>
      <x:c r="S1252" s="9" t="str">
        <x:v>Santal Austral Matière Première</x:v>
      </x:c>
      <x:c r="T1252" s="11" t="str">
        <x:v>2019</x:v>
      </x:c>
      <x:c r="U1252" s="10" t="n">
        <x:v>321</x:v>
      </x:c>
      <x:c r="V1252" s="14" t="n">
        <x:f>IF(AND(ISNUMBER(G1252),G1252&gt;0),LOG10(G1252)*'Method'!$B$8,"")</x:f>
        <x:v>3.202063100028</x:v>
      </x:c>
      <x:c r="W1252" s="14" t="n">
        <x:f>IF(AND(ISNUMBER(I1252),I1252&gt;0),LOG10(I1252)*'Method'!$B$9,"")</x:f>
        <x:v>2.556940948031976</x:v>
      </x:c>
      <x:c r="X1252" s="10" t="str">
        <x:f>IF(ISNUMBER(J1252),SUM(G1252,I1252),"")</x:f>
      </x:c>
      <x:c r="Y1252" s="10" t="str">
        <x:f>IF(ISNUMBER(K1252),COUNTIFS($K$7:$K$1929,"&gt;"&amp;K1252)+1,"")</x:f>
      </x:c>
      <x:c r="Z1252" s="9" t="str">
        <x:v>Removed repeated brand suffix from display name</x:v>
      </x:c>
      <x:c r="AA1252" s="15" t="n">
        <x:v>46108</x:v>
      </x:c>
      <x:c r="AB1252" s="9" t="str">
        <x:v>Unknown</x:v>
      </x:c>
    </x:row>
    <x:row r="1253" ht="50" customHeight="1">
      <x:c r="A1253" s="10" t="n">
        <x:f>IF(ISNUMBER(F1253),RANK(F1253,$F$7:$F$1929,0),"")</x:f>
        <x:v>1203</x:v>
      </x:c>
      <x:c r="B1253" s="9" t="str">
        <x:v>Maison Margiela</x:v>
      </x:c>
      <x:c r="C1253" s="9" t="str">
        <x:v>(untitled)</x:v>
      </x:c>
      <x:c r="D1253" s="9" t="str">
        <x:v>Not recorded</x:v>
      </x:c>
      <x:c r="E1253" s="11" t="n">
        <x:v>2010</x:v>
      </x:c>
      <x:c r="F1253" s="13" t="n">
        <x:v>7.6</x:v>
      </x:c>
      <x:c r="G1253" s="10" t="n">
        <x:v>464</x:v>
      </x:c>
      <x:c r="H1253" s="12" t="n">
        <x:v>4.13</x:v>
      </x:c>
      <x:c r="I1253" s="10" t="n">
        <x:v>1632</x:v>
      </x:c>
      <x:c r="J1253" s="12" t="str">
        <x:f>IF(AND(M1253="URL identity aligns",ISNUMBER(F1253),ISNUMBER(H1253),G1253&gt;0,I1253&gt;0,SUM(V1253:W1253)&gt;0),(F1253*V1253+((H1253-1)/4*10)*W1253)/SUM(V1253:W1253),"")</x:f>
      </x:c>
      <x:c r="K1253" s="12" t="str">
        <x:f>IF(ISNUMBER(J1253),(X1253*J1253+'Method'!$B$10*'Method'!$B$11)/(X1253+'Method'!$B$10),"")</x:f>
      </x:c>
      <x:c r="L1253" s="10" t="str">
        <x:f>IF(ISNUMBER(J1253),COUNTIFS($J$7:$J$1929,"&gt;"&amp;J1253)+1,"")</x:f>
      </x:c>
      <x:c r="M1253" s="9" t="str">
        <x:v>Review required</x:v>
      </x:c>
      <x:c r="N1253" s="9" t="str">
        <x:v>Brand differs between product URLs; Concentration not explicit on both saved identities</x:v>
      </x:c>
      <x:c r="O1253" s="9" t="str">
        <x:v>https://www.parfumo.com/Perfumes/Maison_Margiela/untitled</x:v>
      </x:c>
      <x:c r="P1253" s="9" t="str">
        <x:v>https://www.fragrantica.com/perfume/Maison-Martin-Margiela/untitled-7865.html</x:v>
      </x:c>
      <x:c r="Q1253" s="9" t="str">
        <x:v>https://media.parfumo.com/perfumes/3b/3b94fe-untitled-maison-margiela_1200.jpg?width=720&amp;aspect_ratio=1:1</x:v>
      </x:c>
      <x:c r="R1253" s="9" t="str">
        <x:v>https://fimgs.net/mdimg/perfume-thumbs/375x500.7865.jpg</x:v>
      </x:c>
      <x:c r="S1253" s="9" t="str">
        <x:v>(untitled)</x:v>
      </x:c>
      <x:c r="T1253" s="11" t="str">
        <x:v>2010</x:v>
      </x:c>
      <x:c r="U1253" s="10" t="n">
        <x:v>533</x:v>
      </x:c>
      <x:c r="V1253" s="14" t="n">
        <x:f>IF(AND(ISNUMBER(G1253),G1253&gt;0),LOG10(G1253)*'Method'!$B$8,"")</x:f>
        <x:v>3.199821576665856</x:v>
      </x:c>
      <x:c r="W1253" s="14" t="n">
        <x:f>IF(AND(ISNUMBER(I1253),I1253&gt;0),LOG10(I1253)*'Method'!$B$9,"")</x:f>
        <x:v>2.570176123534272</x:v>
      </x:c>
      <x:c r="X1253" s="10" t="str">
        <x:f>IF(ISNUMBER(J1253),SUM(G1253,I1253),"")</x:f>
      </x:c>
      <x:c r="Y1253" s="10" t="str">
        <x:f>IF(ISNUMBER(K1253),COUNTIFS($K$7:$K$1929,"&gt;"&amp;K1253)+1,"")</x:f>
      </x:c>
      <x:c r="Z1253" s="9" t="str"/>
      <x:c r="AA1253" s="15" t="n">
        <x:v>46108</x:v>
      </x:c>
      <x:c r="AB1253" s="9" t="str">
        <x:v>Unknown</x:v>
      </x:c>
    </x:row>
    <x:row r="1254" ht="50" customHeight="1">
      <x:c r="A1254" s="10" t="n">
        <x:f>IF(ISNUMBER(F1254),RANK(F1254,$F$7:$F$1929,0),"")</x:f>
        <x:v>1203</x:v>
      </x:c>
      <x:c r="B1254" s="9" t="str">
        <x:v>Maison Francis Kurkdjian</x:v>
      </x:c>
      <x:c r="C1254" s="9" t="str">
        <x:v>Aqua Vitae Forte</x:v>
      </x:c>
      <x:c r="D1254" s="9" t="str">
        <x:v>Not recorded</x:v>
      </x:c>
      <x:c r="E1254" s="11" t="n">
        <x:v>2015</x:v>
      </x:c>
      <x:c r="F1254" s="13" t="n">
        <x:v>7.6</x:v>
      </x:c>
      <x:c r="G1254" s="10" t="n">
        <x:v>461</x:v>
      </x:c>
      <x:c r="H1254" s="12" t="n">
        <x:v>3.91</x:v>
      </x:c>
      <x:c r="I1254" s="10" t="n">
        <x:v>1289</x:v>
      </x:c>
      <x:c r="J1254" s="12" t="str">
        <x:f>IF(AND(M1254="URL identity aligns",ISNUMBER(F1254),ISNUMBER(H1254),G1254&gt;0,I1254&gt;0,SUM(V1254:W1254)&gt;0),(F1254*V1254+((H1254-1)/4*10)*W1254)/SUM(V1254:W1254),"")</x:f>
      </x:c>
      <x:c r="K1254" s="12" t="str">
        <x:f>IF(ISNUMBER(J1254),(X1254*J1254+'Method'!$B$10*'Method'!$B$11)/(X1254+'Method'!$B$10),"")</x:f>
      </x:c>
      <x:c r="L1254" s="10" t="str">
        <x:f>IF(ISNUMBER(J1254),COUNTIFS($J$7:$J$1929,"&gt;"&amp;J1254)+1,"")</x:f>
      </x:c>
      <x:c r="M1254" s="9" t="str">
        <x:v>Review required</x:v>
      </x:c>
      <x:c r="N1254" s="9" t="str">
        <x:v>Concentration not explicit on both saved identities</x:v>
      </x:c>
      <x:c r="O1254" s="9" t="str">
        <x:v>https://www.parfumo.com/Perfumes/Maison_Francis_Kurkdjian/Aqua_Vitae_Forte</x:v>
      </x:c>
      <x:c r="P1254" s="9" t="str">
        <x:v>https://www.fragrantica.com/perfume/Maison-Francis-Kurkdjian/Aqua-Vitae-Forte-31404.html</x:v>
      </x:c>
      <x:c r="Q1254" s="9" t="str">
        <x:v>https://media.parfumo.com/perfumes/16/167497-aqua-vitae-forte-maison-francis-kurkdjian_1200.jpg?width=720&amp;aspect_ratio=1:1</x:v>
      </x:c>
      <x:c r="R1254" s="9" t="str">
        <x:v>https://fimgs.net/mdimg/perfume-thumbs/375x500.31404.jpg</x:v>
      </x:c>
      <x:c r="S1254" s="9" t="str">
        <x:v>Aqua Vitae Forte</x:v>
      </x:c>
      <x:c r="T1254" s="11" t="str">
        <x:v>2015</x:v>
      </x:c>
      <x:c r="U1254" s="10" t="n">
        <x:v>1548</x:v>
      </x:c>
      <x:c r="V1254" s="14" t="n">
        <x:f>IF(AND(ISNUMBER(G1254),G1254&gt;0),LOG10(G1254)*'Method'!$B$8,"")</x:f>
        <x:v>3.19644111046758</x:v>
      </x:c>
      <x:c r="W1254" s="14" t="n">
        <x:f>IF(AND(ISNUMBER(I1254),I1254&gt;0),LOG10(I1254)*'Method'!$B$9,"")</x:f>
        <x:v>2.48820233388272</x:v>
      </x:c>
      <x:c r="X1254" s="10" t="str">
        <x:f>IF(ISNUMBER(J1254),SUM(G1254,I1254),"")</x:f>
      </x:c>
      <x:c r="Y1254" s="10" t="str">
        <x:f>IF(ISNUMBER(K1254),COUNTIFS($K$7:$K$1929,"&gt;"&amp;K1254)+1,"")</x:f>
      </x:c>
      <x:c r="Z1254" s="9" t="str"/>
      <x:c r="AA1254" s="15" t="n">
        <x:v>46108</x:v>
      </x:c>
      <x:c r="AB1254" s="9" t="str">
        <x:v>Unknown</x:v>
      </x:c>
    </x:row>
    <x:row r="1255" ht="50" customHeight="1">
      <x:c r="A1255" s="10" t="n">
        <x:f>IF(ISNUMBER(F1255),RANK(F1255,$F$7:$F$1929,0),"")</x:f>
        <x:v>1203</x:v>
      </x:c>
      <x:c r="B1255" s="9" t="str">
        <x:v>Nasomatto</x:v>
      </x:c>
      <x:c r="C1255" s="9" t="str">
        <x:v>Absinth</x:v>
      </x:c>
      <x:c r="D1255" s="9" t="str">
        <x:v>Extrait de Parfum</x:v>
      </x:c>
      <x:c r="E1255" s="11" t="n">
        <x:v>2007</x:v>
      </x:c>
      <x:c r="F1255" s="13" t="n">
        <x:v>7.6</x:v>
      </x:c>
      <x:c r="G1255" s="10" t="n">
        <x:v>458</x:v>
      </x:c>
      <x:c r="H1255" s="12" t="n">
        <x:v>4.04</x:v>
      </x:c>
      <x:c r="I1255" s="10" t="n">
        <x:v>2000</x:v>
      </x:c>
      <x:c r="J1255" s="12" t="str">
        <x:f>IF(AND(M1255="URL identity aligns",ISNUMBER(F1255),ISNUMBER(H1255),G1255&gt;0,I1255&gt;0,SUM(V1255:W1255)&gt;0),(F1255*V1255+((H1255-1)/4*10)*W1255)/SUM(V1255:W1255),"")</x:f>
      </x:c>
      <x:c r="K1255" s="12" t="str">
        <x:f>IF(ISNUMBER(J1255),(X1255*J1255+'Method'!$B$10*'Method'!$B$11)/(X1255+'Method'!$B$10),"")</x:f>
      </x:c>
      <x:c r="L1255" s="10" t="str">
        <x:f>IF(ISNUMBER(J1255),COUNTIFS($J$7:$J$1929,"&gt;"&amp;J1255)+1,"")</x:f>
      </x:c>
      <x:c r="M1255" s="9" t="str">
        <x:v>Review required</x:v>
      </x:c>
      <x:c r="N1255" s="9" t="str">
        <x:v>Concentration not explicit on both saved identities</x:v>
      </x:c>
      <x:c r="O1255" s="9" t="str">
        <x:v>https://www.parfumo.com/Perfumes/Nasomatto/Absinth</x:v>
      </x:c>
      <x:c r="P1255" s="9" t="str">
        <x:v>https://www.fragrantica.com/perfume/Nasomatto/Absinth-4293.html</x:v>
      </x:c>
      <x:c r="Q1255" s="9" t="str">
        <x:v>https://media.parfumo.com/perfumes/a5/a57e4c-absinth-extrait-de-parfum-nasomatto_1200.jpg?width=720&amp;aspect_ratio=1:1</x:v>
      </x:c>
      <x:c r="R1255" s="9" t="str">
        <x:v>https://fimgs.net/mdimg/perfume-thumbs/375x500.4293.jpg</x:v>
      </x:c>
      <x:c r="S1255" s="9" t="str">
        <x:v>Absinth</x:v>
      </x:c>
      <x:c r="T1255" s="11" t="str">
        <x:v>2007</x:v>
      </x:c>
      <x:c r="U1255" s="10" t="n">
        <x:v>1252</x:v>
      </x:c>
      <x:c r="V1255" s="14" t="n">
        <x:f>IF(AND(ISNUMBER(G1255),G1255&gt;0),LOG10(G1255)*'Method'!$B$8,"")</x:f>
        <x:v>3.193038573604644</x:v>
      </x:c>
      <x:c r="W1255" s="14" t="n">
        <x:f>IF(AND(ISNUMBER(I1255),I1255&gt;0),LOG10(I1255)*'Method'!$B$9,"")</x:f>
        <x:v>2.640823996531184</x:v>
      </x:c>
      <x:c r="X1255" s="10" t="str">
        <x:f>IF(ISNUMBER(J1255),SUM(G1255,I1255),"")</x:f>
      </x:c>
      <x:c r="Y1255" s="10" t="str">
        <x:f>IF(ISNUMBER(K1255),COUNTIFS($K$7:$K$1929,"&gt;"&amp;K1255)+1,"")</x:f>
      </x:c>
      <x:c r="Z1255" s="9" t="str"/>
      <x:c r="AA1255" s="15" t="n">
        <x:v>46108</x:v>
      </x:c>
      <x:c r="AB1255" s="9" t="str">
        <x:v>Unknown</x:v>
      </x:c>
    </x:row>
    <x:row r="1256" ht="50" customHeight="1">
      <x:c r="A1256" s="10" t="n">
        <x:f>IF(ISNUMBER(F1256),RANK(F1256,$F$7:$F$1929,0),"")</x:f>
        <x:v>1203</x:v>
      </x:c>
      <x:c r="B1256" s="9" t="str">
        <x:v>Lattafa</x:v>
      </x:c>
      <x:c r="C1256" s="9" t="str">
        <x:v>Raghba Wood Intense</x:v>
      </x:c>
      <x:c r="D1256" s="9" t="str">
        <x:v>Intense</x:v>
      </x:c>
      <x:c r="E1256" s="11" t="n">
        <x:v>2014</x:v>
      </x:c>
      <x:c r="F1256" s="13" t="n">
        <x:v>7.6</x:v>
      </x:c>
      <x:c r="G1256" s="10" t="n">
        <x:v>458</x:v>
      </x:c>
      <x:c r="H1256" s="12" t="n">
        <x:v>4.1</x:v>
      </x:c>
      <x:c r="I1256" s="10" t="n">
        <x:v>2037</x:v>
      </x:c>
      <x:c r="J1256" s="12" t="str">
        <x:f>IF(AND(M1256="URL identity aligns",ISNUMBER(F1256),ISNUMBER(H1256),G1256&gt;0,I1256&gt;0,SUM(V1256:W1256)&gt;0),(F1256*V1256+((H1256-1)/4*10)*W1256)/SUM(V1256:W1256),"")</x:f>
      </x:c>
      <x:c r="K1256" s="12" t="str">
        <x:f>IF(ISNUMBER(J1256),(X1256*J1256+'Method'!$B$10*'Method'!$B$11)/(X1256+'Method'!$B$10),"")</x:f>
      </x:c>
      <x:c r="L1256" s="10" t="str">
        <x:f>IF(ISNUMBER(J1256),COUNTIFS($J$7:$J$1929,"&gt;"&amp;J1256)+1,"")</x:f>
      </x:c>
      <x:c r="M1256" s="9" t="str">
        <x:v>Review required</x:v>
      </x:c>
      <x:c r="N1256" s="9" t="str">
        <x:v>Brand differs between product URLs; Concentration not explicit on both saved identities</x:v>
      </x:c>
      <x:c r="O1256" s="9" t="str">
        <x:v>https://www.parfumo.com/Perfumes/Lattafa/Raghba_Wood_Intense</x:v>
      </x:c>
      <x:c r="P1256" s="9" t="str">
        <x:v>https://www.fragrantica.com/perfume/Lattafa-Perfumes/Raghba-Wood-Intense-28713.html</x:v>
      </x:c>
      <x:c r="Q1256" s="9" t="str">
        <x:v>https://media.parfumo.com/perfumes/ea/eaf4e6-raghba-wood-intense-lattafa_1200.jpg?width=480&amp;aspect_ratio=1:1</x:v>
      </x:c>
      <x:c r="R1256" s="9" t="str">
        <x:v>https://fimgs.net/mdimg/perfume-thumbs/375x500.28713.jpg</x:v>
      </x:c>
      <x:c r="S1256" s="9" t="str">
        <x:v>Raghba Wood Intense</x:v>
      </x:c>
      <x:c r="T1256" s="11" t="str">
        <x:v>2014</x:v>
      </x:c>
      <x:c r="U1256" s="10" t="n">
        <x:v>704</x:v>
      </x:c>
      <x:c r="V1256" s="14" t="n">
        <x:f>IF(AND(ISNUMBER(G1256),G1256&gt;0),LOG10(G1256)*'Method'!$B$8,"")</x:f>
        <x:v>3.193038573604644</x:v>
      </x:c>
      <x:c r="W1256" s="14" t="n">
        <x:f>IF(AND(ISNUMBER(I1256),I1256&gt;0),LOG10(I1256)*'Method'!$B$9,"")</x:f>
        <x:v>2.647192823200128</x:v>
      </x:c>
      <x:c r="X1256" s="10" t="str">
        <x:f>IF(ISNUMBER(J1256),SUM(G1256,I1256),"")</x:f>
      </x:c>
      <x:c r="Y1256" s="10" t="str">
        <x:f>IF(ISNUMBER(K1256),COUNTIFS($K$7:$K$1929,"&gt;"&amp;K1256)+1,"")</x:f>
      </x:c>
      <x:c r="Z1256" s="9" t="str"/>
      <x:c r="AA1256" s="15" t="n">
        <x:v>46108</x:v>
      </x:c>
      <x:c r="AB1256" s="9" t="str">
        <x:v>Unknown</x:v>
      </x:c>
    </x:row>
    <x:row r="1257" ht="50" customHeight="1">
      <x:c r="A1257" s="10" t="n">
        <x:f>IF(ISNUMBER(F1257),RANK(F1257,$F$7:$F$1929,0),"")</x:f>
        <x:v>1203</x:v>
      </x:c>
      <x:c r="B1257" s="9" t="str">
        <x:v>Tauer Perfumes</x:v>
      </x:c>
      <x:c r="C1257" s="9" t="str">
        <x:v>L'Air des Alpes Suisses</x:v>
      </x:c>
      <x:c r="D1257" s="9" t="str">
        <x:v>Parfum</x:v>
      </x:c>
      <x:c r="E1257" s="11" t="n">
        <x:v>2019</x:v>
      </x:c>
      <x:c r="F1257" s="13" t="n">
        <x:v>7.6</x:v>
      </x:c>
      <x:c r="G1257" s="10" t="n">
        <x:v>449</x:v>
      </x:c>
      <x:c r="H1257" s="12" t="n">
        <x:v>4.06</x:v>
      </x:c>
      <x:c r="I1257" s="10" t="n">
        <x:v>1037</x:v>
      </x:c>
      <x:c r="J1257" s="12" t="str">
        <x:f>IF(AND(M1257="URL identity aligns",ISNUMBER(F1257),ISNUMBER(H1257),G1257&gt;0,I1257&gt;0,SUM(V1257:W1257)&gt;0),(F1257*V1257+((H1257-1)/4*10)*W1257)/SUM(V1257:W1257),"")</x:f>
      </x:c>
      <x:c r="K1257" s="12" t="str">
        <x:f>IF(ISNUMBER(J1257),(X1257*J1257+'Method'!$B$10*'Method'!$B$11)/(X1257+'Method'!$B$10),"")</x:f>
      </x:c>
      <x:c r="L1257" s="10" t="str">
        <x:f>IF(ISNUMBER(J1257),COUNTIFS($J$7:$J$1929,"&gt;"&amp;J1257)+1,"")</x:f>
      </x:c>
      <x:c r="M1257" s="9" t="str">
        <x:v>Review required</x:v>
      </x:c>
      <x:c r="N1257" s="9" t="str">
        <x:v>Brand differs between product URLs; Export brand differs from Parfumo URL; Concentration not explicit on both saved identities</x:v>
      </x:c>
      <x:c r="O1257" s="9" t="str">
        <x:v>https://www.parfumo.com/Perfumes/Tauer/l-air-des-alpes-suisses</x:v>
      </x:c>
      <x:c r="P1257" s="9" t="str">
        <x:v>https://www.fragrantica.com/perfume/Tauer-Perfumes/L-Air-Des-Alpes-Suisses-56977.html</x:v>
      </x:c>
      <x:c r="Q1257" s="9" t="str">
        <x:v>https://media.parfumo.com/perfumes/2a/2abae7-l-air-des-alpes-suisses-tauer-perfumes_1200.jpg?width=480&amp;aspect_ratio=1:1</x:v>
      </x:c>
      <x:c r="R1257" s="9" t="str">
        <x:v>https://fimgs.net/mdimg/perfume-thumbs/375x500.56977.jpg</x:v>
      </x:c>
      <x:c r="S1257" s="9" t="str">
        <x:v>L'Air des Alpes Suisses</x:v>
      </x:c>
      <x:c r="T1257" s="11" t="str">
        <x:v>2019</x:v>
      </x:c>
      <x:c r="U1257" s="10" t="n">
        <x:v>965</x:v>
      </x:c>
      <x:c r="V1257" s="14" t="n">
        <x:f>IF(AND(ISNUMBER(G1257),G1257&gt;0),LOG10(G1257)*'Method'!$B$8,"")</x:f>
        <x:v>3.182695609203984</x:v>
      </x:c>
      <x:c r="W1257" s="14" t="n">
        <x:f>IF(AND(ISNUMBER(I1257),I1257&gt;0),LOG10(I1257)*'Method'!$B$9,"")</x:f>
        <x:v>2.4126230051112323</x:v>
      </x:c>
      <x:c r="X1257" s="10" t="str">
        <x:f>IF(ISNUMBER(J1257),SUM(G1257,I1257),"")</x:f>
      </x:c>
      <x:c r="Y1257" s="10" t="str">
        <x:f>IF(ISNUMBER(K1257),COUNTIFS($K$7:$K$1929,"&gt;"&amp;K1257)+1,"")</x:f>
      </x:c>
      <x:c r="Z1257" s="9" t="str"/>
      <x:c r="AA1257" s="15" t="n">
        <x:v>46108</x:v>
      </x:c>
      <x:c r="AB1257" s="9" t="str">
        <x:v>Unknown</x:v>
      </x:c>
    </x:row>
    <x:row r="1258" ht="50" customHeight="1">
      <x:c r="A1258" s="10" t="n">
        <x:f>IF(ISNUMBER(F1258),RANK(F1258,$F$7:$F$1929,0),"")</x:f>
        <x:v>1203</x:v>
      </x:c>
      <x:c r="B1258" s="9" t="str">
        <x:v>Tom Ford</x:v>
      </x:c>
      <x:c r="C1258" s="9" t="str">
        <x:v>Rose Prick</x:v>
      </x:c>
      <x:c r="D1258" s="9" t="str">
        <x:v>Eau de Parfum</x:v>
      </x:c>
      <x:c r="E1258" s="11" t="n">
        <x:v>2020</x:v>
      </x:c>
      <x:c r="F1258" s="13" t="n">
        <x:v>7.6</x:v>
      </x:c>
      <x:c r="G1258" s="10" t="n">
        <x:v>448</x:v>
      </x:c>
      <x:c r="H1258" s="12" t="n">
        <x:v>3.67</x:v>
      </x:c>
      <x:c r="I1258" s="10" t="n">
        <x:v>3295</x:v>
      </x:c>
      <x:c r="J1258" s="12" t="str">
        <x:f>IF(AND(M1258="URL identity aligns",ISNUMBER(F1258),ISNUMBER(H1258),G1258&gt;0,I1258&gt;0,SUM(V1258:W1258)&gt;0),(F1258*V1258+((H1258-1)/4*10)*W1258)/SUM(V1258:W1258),"")</x:f>
      </x:c>
      <x:c r="K1258" s="12" t="str">
        <x:f>IF(ISNUMBER(J1258),(X1258*J1258+'Method'!$B$10*'Method'!$B$11)/(X1258+'Method'!$B$10),"")</x:f>
      </x:c>
      <x:c r="L1258" s="10" t="str">
        <x:f>IF(ISNUMBER(J1258),COUNTIFS($J$7:$J$1929,"&gt;"&amp;J1258)+1,"")</x:f>
      </x:c>
      <x:c r="M1258" s="9" t="str">
        <x:v>Review required</x:v>
      </x:c>
      <x:c r="N1258" s="9" t="str">
        <x:v>Concentration not explicit on both saved identities</x:v>
      </x:c>
      <x:c r="O1258" s="9" t="str">
        <x:v>https://www.parfumo.com/Perfumes/Tom_Ford/rose-prick</x:v>
      </x:c>
      <x:c r="P1258" s="9" t="str">
        <x:v>https://www.fragrantica.com/perfume/Tom-Ford/Rose-Prick-58781.html</x:v>
      </x:c>
      <x:c r="Q1258" s="9" t="str">
        <x:v>https://media.parfumo.com/perfumes/44/4463e2-rose-prick-eau-de-parfum-tom-ford_1200.jpg?width=720&amp;aspect_ratio=1:1</x:v>
      </x:c>
      <x:c r="R1258" s="9" t="str">
        <x:v>https://fimgs.net/mdimg/perfume-thumbs/375x500.58781.jpg</x:v>
      </x:c>
      <x:c r="S1258" s="9" t="str">
        <x:v>Rose Prick</x:v>
      </x:c>
      <x:c r="T1258" s="11" t="str">
        <x:v>2020</x:v>
      </x:c>
      <x:c r="U1258" s="10" t="n">
        <x:v>1124</x:v>
      </x:c>
      <x:c r="V1258" s="14" t="n">
        <x:f>IF(AND(ISNUMBER(G1258),G1258&gt;0),LOG10(G1258)*'Method'!$B$8,"")</x:f>
        <x:v>3.181533616797768</x:v>
      </x:c>
      <x:c r="W1258" s="14" t="n">
        <x:f>IF(AND(ISNUMBER(I1258),I1258&gt;0),LOG10(I1258)*'Method'!$B$9,"")</x:f>
        <x:v>2.8142843351440243</x:v>
      </x:c>
      <x:c r="X1258" s="10" t="str">
        <x:f>IF(ISNUMBER(J1258),SUM(G1258,I1258),"")</x:f>
      </x:c>
      <x:c r="Y1258" s="10" t="str">
        <x:f>IF(ISNUMBER(K1258),COUNTIFS($K$7:$K$1929,"&gt;"&amp;K1258)+1,"")</x:f>
      </x:c>
      <x:c r="Z1258" s="9" t="str"/>
      <x:c r="AA1258" s="15" t="n">
        <x:v>46108</x:v>
      </x:c>
      <x:c r="AB1258" s="9" t="str">
        <x:v>Unknown</x:v>
      </x:c>
    </x:row>
    <x:row r="1259" ht="50" customHeight="1">
      <x:c r="A1259" s="10" t="n">
        <x:f>IF(ISNUMBER(F1259),RANK(F1259,$F$7:$F$1929,0),"")</x:f>
        <x:v>1203</x:v>
      </x:c>
      <x:c r="B1259" s="9" t="str">
        <x:v>Maison Francis Kurkdjian</x:v>
      </x:c>
      <x:c r="C1259" s="9" t="str">
        <x:v>Absolue Pour Le Soir</x:v>
      </x:c>
      <x:c r="D1259" s="9" t="str">
        <x:v>Absolu</x:v>
      </x:c>
      <x:c r="E1259" s="11" t="n">
        <x:v>2010</x:v>
      </x:c>
      <x:c r="F1259" s="13" t="n">
        <x:v>7.6</x:v>
      </x:c>
      <x:c r="G1259" s="10" t="n">
        <x:v>446</x:v>
      </x:c>
      <x:c r="H1259" s="12" t="n">
        <x:v>4.12</x:v>
      </x:c>
      <x:c r="I1259" s="10" t="n">
        <x:v>1335</x:v>
      </x:c>
      <x:c r="J1259" s="12" t="str">
        <x:f>IF(AND(M1259="URL identity aligns",ISNUMBER(F1259),ISNUMBER(H1259),G1259&gt;0,I1259&gt;0,SUM(V1259:W1259)&gt;0),(F1259*V1259+((H1259-1)/4*10)*W1259)/SUM(V1259:W1259),"")</x:f>
      </x:c>
      <x:c r="K1259" s="12" t="str">
        <x:f>IF(ISNUMBER(J1259),(X1259*J1259+'Method'!$B$10*'Method'!$B$11)/(X1259+'Method'!$B$10),"")</x:f>
      </x:c>
      <x:c r="L1259" s="10" t="str">
        <x:f>IF(ISNUMBER(J1259),COUNTIFS($J$7:$J$1929,"&gt;"&amp;J1259)+1,"")</x:f>
      </x:c>
      <x:c r="M1259" s="9" t="str">
        <x:v>Review required</x:v>
      </x:c>
      <x:c r="N1259" s="9" t="str">
        <x:v>Product, variant, gender or year terms differ between URLs; Concentration not explicit on both saved identities</x:v>
      </x:c>
      <x:c r="O1259" s="9" t="str">
        <x:v>https://www.parfumo.com/Perfumes/Maison_Francis_Kurkdjian/absolue-pour-le-soir-2010</x:v>
      </x:c>
      <x:c r="P1259" s="9" t="str">
        <x:v>https://www.fragrantica.com/perfume/Maison-Francis-Kurkdjian/Absolue-Pour-le-Soir-10469.html</x:v>
      </x:c>
      <x:c r="Q1259" s="9" t="str">
        <x:v>https://media.parfumo.com/perfumes/4f/4f3158-absolue-pour-le-soir-2010-maison-francis-kurkdjian_1200.jpg?width=720&amp;aspect_ratio=1:1</x:v>
      </x:c>
      <x:c r="R1259" s="9" t="str">
        <x:v>https://fimgs.net/mdimg/perfume-thumbs/375x500.10469.jpg</x:v>
      </x:c>
      <x:c r="S1259" s="9" t="str">
        <x:v>Absolue Pour Le Soir</x:v>
      </x:c>
      <x:c r="T1259" s="11" t="str">
        <x:v>2010</x:v>
      </x:c>
      <x:c r="U1259" s="10" t="n">
        <x:v>1135</x:v>
      </x:c>
      <x:c r="V1259" s="14" t="n">
        <x:f>IF(AND(ISNUMBER(G1259),G1259&gt;0),LOG10(G1259)*'Method'!$B$8,"")</x:f>
        <x:v>3.179201830454568</x:v>
      </x:c>
      <x:c r="W1259" s="14" t="n">
        <x:f>IF(AND(ISNUMBER(I1259),I1259&gt;0),LOG10(I1259)*'Method'!$B$9,"")</x:f>
        <x:v>2.5003850125604723</x:v>
      </x:c>
      <x:c r="X1259" s="10" t="str">
        <x:f>IF(ISNUMBER(J1259),SUM(G1259,I1259),"")</x:f>
      </x:c>
      <x:c r="Y1259" s="10" t="str">
        <x:f>IF(ISNUMBER(K1259),COUNTIFS($K$7:$K$1929,"&gt;"&amp;K1259)+1,"")</x:f>
      </x:c>
      <x:c r="Z1259" s="9" t="str"/>
      <x:c r="AA1259" s="15" t="n">
        <x:v>46108</x:v>
      </x:c>
      <x:c r="AB1259" s="9" t="str">
        <x:v>Unknown</x:v>
      </x:c>
    </x:row>
    <x:row r="1260" ht="50" customHeight="1">
      <x:c r="A1260" s="10" t="n">
        <x:f>IF(ISNUMBER(F1260),RANK(F1260,$F$7:$F$1929,0),"")</x:f>
        <x:v>1203</x:v>
      </x:c>
      <x:c r="B1260" s="9" t="str">
        <x:v>Memo Paris</x:v>
      </x:c>
      <x:c r="C1260" s="9" t="str">
        <x:v>Italian Leather</x:v>
      </x:c>
      <x:c r="D1260" s="9" t="str">
        <x:v>Eau de Parfum</x:v>
      </x:c>
      <x:c r="E1260" s="11" t="n">
        <x:v>2013</x:v>
      </x:c>
      <x:c r="F1260" s="13" t="n">
        <x:v>7.6</x:v>
      </x:c>
      <x:c r="G1260" s="10" t="n">
        <x:v>445</x:v>
      </x:c>
      <x:c r="H1260" s="12" t="n">
        <x:v>4.03</x:v>
      </x:c>
      <x:c r="I1260" s="10" t="n">
        <x:v>2809</x:v>
      </x:c>
      <x:c r="J1260" s="12" t="str">
        <x:f>IF(AND(M1260="URL identity aligns",ISNUMBER(F1260),ISNUMBER(H1260),G1260&gt;0,I1260&gt;0,SUM(V1260:W1260)&gt;0),(F1260*V1260+((H1260-1)/4*10)*W1260)/SUM(V1260:W1260),"")</x:f>
      </x:c>
      <x:c r="K1260" s="12" t="str">
        <x:f>IF(ISNUMBER(J1260),(X1260*J1260+'Method'!$B$10*'Method'!$B$11)/(X1260+'Method'!$B$10),"")</x:f>
      </x:c>
      <x:c r="L1260" s="10" t="str">
        <x:f>IF(ISNUMBER(J1260),COUNTIFS($J$7:$J$1929,"&gt;"&amp;J1260)+1,"")</x:f>
      </x:c>
      <x:c r="M1260" s="9" t="str">
        <x:v>Review required</x:v>
      </x:c>
      <x:c r="N1260" s="9" t="str">
        <x:v>Concentration not explicit on both saved identities</x:v>
      </x:c>
      <x:c r="O1260" s="9" t="str">
        <x:v>https://www.parfumo.com/Perfumes/memo-paris/italian-leather-eau-de-parfum</x:v>
      </x:c>
      <x:c r="P1260" s="9" t="str">
        <x:v>https://www.fragrantica.com/perfume/Memo-Paris/Italian-Leather-21771.html</x:v>
      </x:c>
      <x:c r="Q1260" s="9" t="str">
        <x:v>https://media.parfumo.com/perfumes/76/76edea-italian-leather-eau-de-parfum-memo-paris_1200.jpg?width=720&amp;aspect_ratio=1:1</x:v>
      </x:c>
      <x:c r="R1260" s="9" t="str">
        <x:v>https://fimgs.net/mdimg/perfume-thumbs/375x500.21771.jpg?t=1772620471</x:v>
      </x:c>
      <x:c r="S1260" s="9" t="str">
        <x:v>Italian Leather</x:v>
      </x:c>
      <x:c r="T1260" s="11" t="str">
        <x:v>2013</x:v>
      </x:c>
      <x:c r="U1260" s="10" t="n">
        <x:v>1598</x:v>
      </x:c>
      <x:c r="V1260" s="14" t="n">
        <x:f>IF(AND(ISNUMBER(G1260),G1260&gt;0),LOG10(G1260)*'Method'!$B$8,"")</x:f>
        <x:v>3.1780320131771163</x:v>
      </x:c>
      <x:c r="W1260" s="14" t="n">
        <x:f>IF(AND(ISNUMBER(I1260),I1260&gt;0),LOG10(I1260)*'Method'!$B$9,"")</x:f>
        <x:v>2.758841391361264</x:v>
      </x:c>
      <x:c r="X1260" s="10" t="str">
        <x:f>IF(ISNUMBER(J1260),SUM(G1260,I1260),"")</x:f>
      </x:c>
      <x:c r="Y1260" s="10" t="str">
        <x:f>IF(ISNUMBER(K1260),COUNTIFS($K$7:$K$1929,"&gt;"&amp;K1260)+1,"")</x:f>
      </x:c>
      <x:c r="Z1260" s="9" t="str"/>
      <x:c r="AA1260" s="15" t="n">
        <x:v>46108</x:v>
      </x:c>
      <x:c r="AB1260" s="9" t="str">
        <x:v>Unknown</x:v>
      </x:c>
    </x:row>
    <x:row r="1261" ht="50" customHeight="1">
      <x:c r="A1261" s="10" t="n">
        <x:f>IF(ISNUMBER(F1261),RANK(F1261,$F$7:$F$1929,0),"")</x:f>
        <x:v>1203</x:v>
      </x:c>
      <x:c r="B1261" s="9" t="str">
        <x:v>Montale</x:v>
      </x:c>
      <x:c r="C1261" s="9" t="str">
        <x:v>Sensual Instinct</x:v>
      </x:c>
      <x:c r="D1261" s="9" t="str">
        <x:v>Not recorded</x:v>
      </x:c>
      <x:c r="E1261" s="11" t="n">
        <x:v>2019</x:v>
      </x:c>
      <x:c r="F1261" s="13" t="n">
        <x:v>7.6</x:v>
      </x:c>
      <x:c r="G1261" s="10" t="n">
        <x:v>441</x:v>
      </x:c>
      <x:c r="H1261" s="12" t="n">
        <x:v>3.81</x:v>
      </x:c>
      <x:c r="I1261" s="10" t="n">
        <x:v>2052</x:v>
      </x:c>
      <x:c r="J1261" s="12" t="str">
        <x:f>IF(AND(M1261="URL identity aligns",ISNUMBER(F1261),ISNUMBER(H1261),G1261&gt;0,I1261&gt;0,SUM(V1261:W1261)&gt;0),(F1261*V1261+((H1261-1)/4*10)*W1261)/SUM(V1261:W1261),"")</x:f>
      </x:c>
      <x:c r="K1261" s="12" t="str">
        <x:f>IF(ISNUMBER(J1261),(X1261*J1261+'Method'!$B$10*'Method'!$B$11)/(X1261+'Method'!$B$10),"")</x:f>
      </x:c>
      <x:c r="L1261" s="10" t="str">
        <x:f>IF(ISNUMBER(J1261),COUNTIFS($J$7:$J$1929,"&gt;"&amp;J1261)+1,"")</x:f>
      </x:c>
      <x:c r="M1261" s="9" t="str">
        <x:v>Review required</x:v>
      </x:c>
      <x:c r="N1261" s="9" t="str">
        <x:v>Concentration not explicit on both saved identities</x:v>
      </x:c>
      <x:c r="O1261" s="9" t="str">
        <x:v>https://www.parfumo.com/Perfumes/Montale/Sensual_Instinct</x:v>
      </x:c>
      <x:c r="P1261" s="9" t="str">
        <x:v>https://www.fragrantica.com/perfume/Montale/Sensual-Instinct-53675.html</x:v>
      </x:c>
      <x:c r="Q1261" s="9" t="str">
        <x:v>https://media.parfumo.com/perfumes/02/022892-sensual-instinct-montale_1200.jpg?width=720&amp;aspect_ratio=1:1</x:v>
      </x:c>
      <x:c r="R1261" s="9" t="str">
        <x:v>https://fimgs.net/mdimg/perfume-thumbs/375x500.53675.jpg</x:v>
      </x:c>
      <x:c r="S1261" s="9" t="str">
        <x:v>Sensual Instinct</x:v>
      </x:c>
      <x:c r="T1261" s="11" t="str">
        <x:v>2019</x:v>
      </x:c>
      <x:c r="U1261" s="10" t="n">
        <x:v>1331</x:v>
      </x:c>
      <x:c r="V1261" s="14" t="n">
        <x:f>IF(AND(ISNUMBER(G1261),G1261&gt;0),LOG10(G1261)*'Method'!$B$8,"")</x:f>
        <x:v>3.1733263073614077</x:v>
      </x:c>
      <x:c r="W1261" s="14" t="n">
        <x:f>IF(AND(ISNUMBER(I1261),I1261&gt;0),LOG10(I1261)*'Method'!$B$9,"")</x:f>
        <x:v>2.6497418851518244</x:v>
      </x:c>
      <x:c r="X1261" s="10" t="str">
        <x:f>IF(ISNUMBER(J1261),SUM(G1261,I1261),"")</x:f>
      </x:c>
      <x:c r="Y1261" s="10" t="str">
        <x:f>IF(ISNUMBER(K1261),COUNTIFS($K$7:$K$1929,"&gt;"&amp;K1261)+1,"")</x:f>
      </x:c>
      <x:c r="Z1261" s="9" t="str"/>
      <x:c r="AA1261" s="15" t="n">
        <x:v>46108</x:v>
      </x:c>
      <x:c r="AB1261" s="9" t="str">
        <x:v>Unknown</x:v>
      </x:c>
    </x:row>
    <x:row r="1262" ht="50" customHeight="1">
      <x:c r="A1262" s="10" t="n">
        <x:f>IF(ISNUMBER(F1262),RANK(F1262,$F$7:$F$1929,0),"")</x:f>
        <x:v>1203</x:v>
      </x:c>
      <x:c r="B1262" s="9" t="str">
        <x:v>Jo Malone</x:v>
      </x:c>
      <x:c r="C1262" s="9" t="str">
        <x:v>Oud &amp; Bergamot</x:v>
      </x:c>
      <x:c r="D1262" s="9" t="str">
        <x:v>Not recorded</x:v>
      </x:c>
      <x:c r="E1262" s="11" t="n">
        <x:v>2010</x:v>
      </x:c>
      <x:c r="F1262" s="13" t="n">
        <x:v>7.6</x:v>
      </x:c>
      <x:c r="G1262" s="10" t="n">
        <x:v>414</x:v>
      </x:c>
      <x:c r="H1262" s="12" t="n">
        <x:v>4.15</x:v>
      </x:c>
      <x:c r="I1262" s="10" t="n">
        <x:v>3037</x:v>
      </x:c>
      <x:c r="J1262" s="12" t="str">
        <x:f>IF(AND(M1262="URL identity aligns",ISNUMBER(F1262),ISNUMBER(H1262),G1262&gt;0,I1262&gt;0,SUM(V1262:W1262)&gt;0),(F1262*V1262+((H1262-1)/4*10)*W1262)/SUM(V1262:W1262),"")</x:f>
      </x:c>
      <x:c r="K1262" s="12" t="str">
        <x:f>IF(ISNUMBER(J1262),(X1262*J1262+'Method'!$B$10*'Method'!$B$11)/(X1262+'Method'!$B$10),"")</x:f>
      </x:c>
      <x:c r="L1262" s="10" t="str">
        <x:f>IF(ISNUMBER(J1262),COUNTIFS($J$7:$J$1929,"&gt;"&amp;J1262)+1,"")</x:f>
      </x:c>
      <x:c r="M1262" s="9" t="str">
        <x:v>Review required</x:v>
      </x:c>
      <x:c r="N1262" s="9" t="str">
        <x:v>Brand differs between product URLs; Product, variant, gender or year terms differ between URLs; Concentration not explicit on both saved identities</x:v>
      </x:c>
      <x:c r="O1262" s="9" t="str">
        <x:v>https://www.parfumo.com/Perfumes/Jo_Malone/Oud__Bergamot_Cologne_Intense</x:v>
      </x:c>
      <x:c r="P1262" s="9" t="str">
        <x:v>https://www.fragrantica.com/perfume/Jo-Malone-London/Oud-Bergamot-12928.html</x:v>
      </x:c>
      <x:c r="Q1262" s="9" t="str">
        <x:v>https://media.parfumo.com/perfumes/b8/b8d4e5-oud-bergamot-jo-malone_1200.jpg?width=720&amp;aspect_ratio=1:1</x:v>
      </x:c>
      <x:c r="R1262" s="9" t="str">
        <x:v>https://fimgs.net/mdimg/perfume-thumbs/375x500.12928.jpg</x:v>
      </x:c>
      <x:c r="S1262" s="9" t="str">
        <x:v>Oud &amp; Bergamot</x:v>
      </x:c>
      <x:c r="T1262" s="11" t="str">
        <x:v>2010</x:v>
      </x:c>
      <x:c r="U1262" s="10" t="n">
        <x:v>1848</x:v>
      </x:c>
      <x:c r="V1262" s="14" t="n">
        <x:f>IF(AND(ISNUMBER(G1262),G1262&gt;0),LOG10(G1262)*'Method'!$B$8,"")</x:f>
        <x:v>3.1404004093450797</x:v>
      </x:c>
      <x:c r="W1262" s="14" t="n">
        <x:f>IF(AND(ISNUMBER(I1262),I1262&gt;0),LOG10(I1262)*'Method'!$B$9,"")</x:f>
        <x:v>2.7859558335346164</x:v>
      </x:c>
      <x:c r="X1262" s="10" t="str">
        <x:f>IF(ISNUMBER(J1262),SUM(G1262,I1262),"")</x:f>
      </x:c>
      <x:c r="Y1262" s="10" t="str">
        <x:f>IF(ISNUMBER(K1262),COUNTIFS($K$7:$K$1929,"&gt;"&amp;K1262)+1,"")</x:f>
      </x:c>
      <x:c r="Z1262" s="9" t="str"/>
      <x:c r="AA1262" s="15" t="n">
        <x:v>46108</x:v>
      </x:c>
      <x:c r="AB1262" s="9" t="str">
        <x:v>Unknown</x:v>
      </x:c>
    </x:row>
    <x:row r="1263" ht="50" customHeight="1">
      <x:c r="A1263" s="10" t="n">
        <x:f>IF(ISNUMBER(F1263),RANK(F1263,$F$7:$F$1929,0),"")</x:f>
        <x:v>1203</x:v>
      </x:c>
      <x:c r="B1263" s="9" t="str">
        <x:v>BDK Parfums</x:v>
      </x:c>
      <x:c r="C1263" s="9" t="str">
        <x:v>Tabac Rose</x:v>
      </x:c>
      <x:c r="D1263" s="9" t="str">
        <x:v>Parfum</x:v>
      </x:c>
      <x:c r="E1263" s="11" t="n">
        <x:v>2019</x:v>
      </x:c>
      <x:c r="F1263" s="13" t="n">
        <x:v>7.6</x:v>
      </x:c>
      <x:c r="G1263" s="10" t="n">
        <x:v>412</x:v>
      </x:c>
      <x:c r="H1263" s="12" t="n">
        <x:v>4.05</x:v>
      </x:c>
      <x:c r="I1263" s="10" t="n">
        <x:v>1522</x:v>
      </x:c>
      <x:c r="J1263" s="12" t="str">
        <x:f>IF(AND(M1263="URL identity aligns",ISNUMBER(F1263),ISNUMBER(H1263),G1263&gt;0,I1263&gt;0,SUM(V1263:W1263)&gt;0),(F1263*V1263+((H1263-1)/4*10)*W1263)/SUM(V1263:W1263),"")</x:f>
      </x:c>
      <x:c r="K1263" s="12" t="str">
        <x:f>IF(ISNUMBER(J1263),(X1263*J1263+'Method'!$B$10*'Method'!$B$11)/(X1263+'Method'!$B$10),"")</x:f>
      </x:c>
      <x:c r="L1263" s="10" t="str">
        <x:f>IF(ISNUMBER(J1263),COUNTIFS($J$7:$J$1929,"&gt;"&amp;J1263)+1,"")</x:f>
      </x:c>
      <x:c r="M1263" s="9" t="str">
        <x:v>Review required</x:v>
      </x:c>
      <x:c r="N1263" s="9" t="str">
        <x:v>Concentration not explicit on both saved identities</x:v>
      </x:c>
      <x:c r="O1263" s="9" t="str">
        <x:v>https://www.parfumo.com/Perfumes/bdk_Parfums/Tabac_Rose</x:v>
      </x:c>
      <x:c r="P1263" s="9" t="str">
        <x:v>https://www.fragrantica.com/perfume/BDK-Parfums/Tabac-Rose-61838.html</x:v>
      </x:c>
      <x:c r="Q1263" s="9" t="str">
        <x:v>https://media.parfumo.com/perfumes/0d/0d5721-tabac-rose-bdk-parfums_1200.jpg?width=720&amp;aspect_ratio=1:1</x:v>
      </x:c>
      <x:c r="R1263" s="9" t="str">
        <x:v>https://fimgs.net/mdimg/perfume-thumbs/375x500.61838.jpg</x:v>
      </x:c>
      <x:c r="S1263" s="9" t="str">
        <x:v>Tabac Rose</x:v>
      </x:c>
      <x:c r="T1263" s="11" t="str">
        <x:v>2019</x:v>
      </x:c>
      <x:c r="U1263" s="10" t="n">
        <x:v>1691</x:v>
      </x:c>
      <x:c r="V1263" s="14" t="n">
        <x:f>IF(AND(ISNUMBER(G1263),G1263&gt;0),LOG10(G1263)*'Method'!$B$8,"")</x:f>
        <x:v>3.137876659239756</x:v>
      </x:c>
      <x:c r="W1263" s="14" t="n">
        <x:f>IF(AND(ISNUMBER(I1263),I1263&gt;0),LOG10(I1263)*'Method'!$B$9,"")</x:f>
        <x:v>2.5459317219476403</x:v>
      </x:c>
      <x:c r="X1263" s="10" t="str">
        <x:f>IF(ISNUMBER(J1263),SUM(G1263,I1263),"")</x:f>
      </x:c>
      <x:c r="Y1263" s="10" t="str">
        <x:f>IF(ISNUMBER(K1263),COUNTIFS($K$7:$K$1929,"&gt;"&amp;K1263)+1,"")</x:f>
      </x:c>
      <x:c r="Z1263" s="9" t="str"/>
      <x:c r="AA1263" s="15" t="n">
        <x:v>46108</x:v>
      </x:c>
      <x:c r="AB1263" s="9" t="str">
        <x:v>Unknown</x:v>
      </x:c>
    </x:row>
    <x:row r="1264" ht="50" customHeight="1">
      <x:c r="A1264" s="10" t="n">
        <x:f>IF(ISNUMBER(F1264),RANK(F1264,$F$7:$F$1929,0),"")</x:f>
        <x:v>1203</x:v>
      </x:c>
      <x:c r="B1264" s="9" t="str">
        <x:v>Maison Francis Kurkdjian</x:v>
      </x:c>
      <x:c r="C1264" s="9" t="str">
        <x:v>Oud Silk Mood</x:v>
      </x:c>
      <x:c r="D1264" s="9" t="str">
        <x:v>Extrait de Parfum</x:v>
      </x:c>
      <x:c r="E1264" s="11" t="n">
        <x:v>2013</x:v>
      </x:c>
      <x:c r="F1264" s="13" t="n">
        <x:v>7.6</x:v>
      </x:c>
      <x:c r="G1264" s="10" t="n">
        <x:v>411</x:v>
      </x:c>
      <x:c r="H1264" s="12" t="n">
        <x:v>4.1</x:v>
      </x:c>
      <x:c r="I1264" s="10" t="n">
        <x:v>1163</x:v>
      </x:c>
      <x:c r="J1264" s="12" t="n">
        <x:f>IF(AND(M1264="URL identity aligns",ISNUMBER(F1264),ISNUMBER(H1264),G1264&gt;0,I1264&gt;0,SUM(V1264:W1264)&gt;0),(F1264*V1264+((H1264-1)/4*10)*W1264)/SUM(V1264:W1264),"")</x:f>
        <x:v>7.665819412755957</x:v>
      </x:c>
      <x:c r="K1264" s="12" t="n">
        <x:f>IF(ISNUMBER(J1264),(X1264*J1264+'Method'!$B$10*'Method'!$B$11)/(X1264+'Method'!$B$10),"")</x:f>
        <x:v>7.801367123549053</x:v>
      </x:c>
      <x:c r="L1264" s="10" t="n">
        <x:f>IF(ISNUMBER(J1264),COUNTIFS($J$7:$J$1929,"&gt;"&amp;J1264)+1,"")</x:f>
        <x:v>117</x:v>
      </x:c>
      <x:c r="M1264" s="9" t="str">
        <x:v>URL identity aligns</x:v>
      </x:c>
      <x:c r="N1264" s="9" t="str">
        <x:v>Brand, name tokens and concentration agree in saved URLs</x:v>
      </x:c>
      <x:c r="O1264" s="9" t="str">
        <x:v>https://www.parfumo.com/Perfumes/Maison_Francis_Kurkdjian/Oud_silk_mood</x:v>
      </x:c>
      <x:c r="P1264" s="9" t="str">
        <x:v>https://www.fragrantica.com/perfume/Maison-Francis-Kurkdjian/Oud-Silk-Mood-Extrait-de-Parfum-17659.html</x:v>
      </x:c>
      <x:c r="Q1264" s="9" t="str">
        <x:v>https://media.parfumo.com/perfumes/db/db16fc-oud-silk-mood-extrait-de-parfum-maison-francis-kurkdjian_1200.jpg?width=720&amp;aspect_ratio=1:1</x:v>
      </x:c>
      <x:c r="R1264" s="9" t="str">
        <x:v>https://fimgs.net/mdimg/perfume-thumbs/375x500.17659.jpg</x:v>
      </x:c>
      <x:c r="S1264" s="9" t="str">
        <x:v>Oud Silk Mood</x:v>
      </x:c>
      <x:c r="T1264" s="11" t="str">
        <x:v>2013</x:v>
      </x:c>
      <x:c r="U1264" s="10" t="n">
        <x:v>1867</x:v>
      </x:c>
      <x:c r="V1264" s="14" t="n">
        <x:f>IF(AND(ISNUMBER(G1264),G1264&gt;0),LOG10(G1264)*'Method'!$B$8,"")</x:f>
        <x:v>3.1366101862512843</x:v>
      </x:c>
      <x:c r="W1264" s="14" t="n">
        <x:f>IF(AND(ISNUMBER(I1264),I1264&gt;0),LOG10(I1264)*'Method'!$B$9,"")</x:f>
        <x:v>2.45246377178276</x:v>
      </x:c>
      <x:c r="X1264" s="10" t="n">
        <x:f>IF(ISNUMBER(J1264),SUM(G1264,I1264),"")</x:f>
        <x:v>1574</x:v>
      </x:c>
      <x:c r="Y1264" s="10" t="n">
        <x:f>IF(ISNUMBER(K1264),COUNTIFS($K$7:$K$1929,"&gt;"&amp;K1264)+1,"")</x:f>
        <x:v>120</x:v>
      </x:c>
      <x:c r="Z1264" s="9" t="str"/>
      <x:c r="AA1264" s="15" t="n">
        <x:v>46108</x:v>
      </x:c>
      <x:c r="AB1264" s="9" t="str">
        <x:v>Unknown</x:v>
      </x:c>
    </x:row>
    <x:row r="1265" ht="50" customHeight="1">
      <x:c r="A1265" s="10" t="n">
        <x:f>IF(ISNUMBER(F1265),RANK(F1265,$F$7:$F$1929,0),"")</x:f>
        <x:v>1203</x:v>
      </x:c>
      <x:c r="B1265" s="9" t="str">
        <x:v>Bond No. 9</x:v>
      </x:c>
      <x:c r="C1265" s="9" t="str">
        <x:v>Chinatown</x:v>
      </x:c>
      <x:c r="D1265" s="9" t="str">
        <x:v>Eau de Parfum</x:v>
      </x:c>
      <x:c r="E1265" s="11" t="n">
        <x:v>2005</x:v>
      </x:c>
      <x:c r="F1265" s="13" t="n">
        <x:v>7.6</x:v>
      </x:c>
      <x:c r="G1265" s="10" t="n">
        <x:v>402</x:v>
      </x:c>
      <x:c r="H1265" s="12" t="n">
        <x:v>4.03</x:v>
      </x:c>
      <x:c r="I1265" s="10" t="n">
        <x:v>2528</x:v>
      </x:c>
      <x:c r="J1265" s="12" t="str">
        <x:f>IF(AND(M1265="URL identity aligns",ISNUMBER(F1265),ISNUMBER(H1265),G1265&gt;0,I1265&gt;0,SUM(V1265:W1265)&gt;0),(F1265*V1265+((H1265-1)/4*10)*W1265)/SUM(V1265:W1265),"")</x:f>
      </x:c>
      <x:c r="K1265" s="12" t="str">
        <x:f>IF(ISNUMBER(J1265),(X1265*J1265+'Method'!$B$10*'Method'!$B$11)/(X1265+'Method'!$B$10),"")</x:f>
      </x:c>
      <x:c r="L1265" s="10" t="str">
        <x:f>IF(ISNUMBER(J1265),COUNTIFS($J$7:$J$1929,"&gt;"&amp;J1265)+1,"")</x:f>
      </x:c>
      <x:c r="M1265" s="9" t="str">
        <x:v>Review required</x:v>
      </x:c>
      <x:c r="N1265" s="9" t="str">
        <x:v>Concentration not explicit on both saved identities</x:v>
      </x:c>
      <x:c r="O1265" s="9" t="str">
        <x:v>https://www.parfumo.com/Perfumes/Bond_No_9/Chinatown</x:v>
      </x:c>
      <x:c r="P1265" s="9" t="str">
        <x:v>https://www.fragrantica.com/perfume/Bond-No-9/Chinatown-1300.html</x:v>
      </x:c>
      <x:c r="Q1265" s="9" t="str">
        <x:v>https://media.parfumo.com/perfumes/b6/b6aa38-chinatown-eau-de-parfum-bond-no-9_1200.jpg?width=720&amp;aspect_ratio=1:1</x:v>
      </x:c>
      <x:c r="R1265" s="9" t="str">
        <x:v>https://fimgs.net/mdimg/perfume-thumbs/375x500.1300.jpg</x:v>
      </x:c>
      <x:c r="S1265" s="9" t="str">
        <x:v>Chinatown</x:v>
      </x:c>
      <x:c r="T1265" s="11" t="str">
        <x:v>2005</x:v>
      </x:c>
      <x:c r="U1265" s="10" t="n">
        <x:v>453</x:v>
      </x:c>
      <x:c r="V1265" s="14" t="n">
        <x:f>IF(AND(ISNUMBER(G1265),G1265&gt;0),LOG10(G1265)*'Method'!$B$8,"")</x:f>
        <x:v>3.1250712637013636</x:v>
      </x:c>
      <x:c r="W1265" s="14" t="n">
        <x:f>IF(AND(ISNUMBER(I1265),I1265&gt;0),LOG10(I1265)*'Method'!$B$9,"")</x:f>
        <x:v>2.72222165568828</x:v>
      </x:c>
      <x:c r="X1265" s="10" t="str">
        <x:f>IF(ISNUMBER(J1265),SUM(G1265,I1265),"")</x:f>
      </x:c>
      <x:c r="Y1265" s="10" t="str">
        <x:f>IF(ISNUMBER(K1265),COUNTIFS($K$7:$K$1929,"&gt;"&amp;K1265)+1,"")</x:f>
      </x:c>
      <x:c r="Z1265" s="9" t="str"/>
      <x:c r="AA1265" s="15" t="n">
        <x:v>46108</x:v>
      </x:c>
      <x:c r="AB1265" s="9" t="str">
        <x:v>Unknown</x:v>
      </x:c>
    </x:row>
    <x:row r="1266" ht="50" customHeight="1">
      <x:c r="A1266" s="10" t="n">
        <x:f>IF(ISNUMBER(F1266),RANK(F1266,$F$7:$F$1929,0),"")</x:f>
        <x:v>1203</x:v>
      </x:c>
      <x:c r="B1266" s="9" t="str">
        <x:v>Amouage</x:v>
      </x:c>
      <x:c r="C1266" s="9" t="str">
        <x:v>Meander</x:v>
      </x:c>
      <x:c r="D1266" s="9" t="str">
        <x:v>Not recorded</x:v>
      </x:c>
      <x:c r="E1266" s="11" t="n">
        <x:v>2020</x:v>
      </x:c>
      <x:c r="F1266" s="13" t="n">
        <x:v>7.6</x:v>
      </x:c>
      <x:c r="G1266" s="10" t="n">
        <x:v>397</x:v>
      </x:c>
      <x:c r="H1266" s="12" t="n">
        <x:v>4.12</x:v>
      </x:c>
      <x:c r="I1266" s="10" t="n">
        <x:v>1905</x:v>
      </x:c>
      <x:c r="J1266" s="12" t="str">
        <x:f>IF(AND(M1266="URL identity aligns",ISNUMBER(F1266),ISNUMBER(H1266),G1266&gt;0,I1266&gt;0,SUM(V1266:W1266)&gt;0),(F1266*V1266+((H1266-1)/4*10)*W1266)/SUM(V1266:W1266),"")</x:f>
      </x:c>
      <x:c r="K1266" s="12" t="str">
        <x:f>IF(ISNUMBER(J1266),(X1266*J1266+'Method'!$B$10*'Method'!$B$11)/(X1266+'Method'!$B$10),"")</x:f>
      </x:c>
      <x:c r="L1266" s="10" t="str">
        <x:f>IF(ISNUMBER(J1266),COUNTIFS($J$7:$J$1929,"&gt;"&amp;J1266)+1,"")</x:f>
      </x:c>
      <x:c r="M1266" s="9" t="str">
        <x:v>Review required</x:v>
      </x:c>
      <x:c r="N1266" s="9" t="str">
        <x:v>Concentration not explicit on both saved identities</x:v>
      </x:c>
      <x:c r="O1266" s="9" t="str">
        <x:v>https://www.parfumo.com/Perfumes/Amouage/meander</x:v>
      </x:c>
      <x:c r="P1266" s="9" t="str">
        <x:v>https://www.fragrantica.com/perfume/Amouage/Meander-62859.html</x:v>
      </x:c>
      <x:c r="Q1266" s="9" t="str">
        <x:v>https://media.parfumo.com/perfumes/eb/ebbc2a-meander-amouage_1200.jpg?width=720&amp;aspect_ratio=1:1</x:v>
      </x:c>
      <x:c r="R1266" s="9" t="str">
        <x:v>https://fimgs.net/mdimg/perfume-thumbs/375x500.62859.jpg</x:v>
      </x:c>
      <x:c r="S1266" s="9" t="str">
        <x:v>Meander</x:v>
      </x:c>
      <x:c r="T1266" s="11" t="str">
        <x:v>2020</x:v>
      </x:c>
      <x:c r="U1266" s="10" t="n">
        <x:v>317</x:v>
      </x:c>
      <x:c r="V1266" s="14" t="n">
        <x:f>IF(AND(ISNUMBER(G1266),G1266&gt;0),LOG10(G1266)*'Method'!$B$8,"")</x:f>
        <x:v>3.118548608115744</x:v>
      </x:c>
      <x:c r="W1266" s="14" t="n">
        <x:f>IF(AND(ISNUMBER(I1266),I1266&gt;0),LOG10(I1266)*'Method'!$B$9,"")</x:f>
        <x:v>2.623915984009312</x:v>
      </x:c>
      <x:c r="X1266" s="10" t="str">
        <x:f>IF(ISNUMBER(J1266),SUM(G1266,I1266),"")</x:f>
      </x:c>
      <x:c r="Y1266" s="10" t="str">
        <x:f>IF(ISNUMBER(K1266),COUNTIFS($K$7:$K$1929,"&gt;"&amp;K1266)+1,"")</x:f>
      </x:c>
      <x:c r="Z1266" s="9" t="str"/>
      <x:c r="AA1266" s="15" t="n">
        <x:v>46108</x:v>
      </x:c>
      <x:c r="AB1266" s="9" t="str">
        <x:v>Unknown</x:v>
      </x:c>
    </x:row>
    <x:row r="1267" ht="50" customHeight="1">
      <x:c r="A1267" s="10" t="n">
        <x:f>IF(ISNUMBER(F1267),RANK(F1267,$F$7:$F$1929,0),"")</x:f>
        <x:v>1203</x:v>
      </x:c>
      <x:c r="B1267" s="9" t="str">
        <x:v>Dior</x:v>
      </x:c>
      <x:c r="C1267" s="9" t="str">
        <x:v>Rouge Trafalgar</x:v>
      </x:c>
      <x:c r="D1267" s="9" t="str">
        <x:v>Eau de Parfum</x:v>
      </x:c>
      <x:c r="E1267" s="11" t="n">
        <x:v>2020</x:v>
      </x:c>
      <x:c r="F1267" s="13" t="n">
        <x:v>7.6</x:v>
      </x:c>
      <x:c r="G1267" s="10" t="n">
        <x:v>389</x:v>
      </x:c>
      <x:c r="H1267" s="12" t="n">
        <x:v>4.55</x:v>
      </x:c>
      <x:c r="I1267" s="10" t="n">
        <x:v>572</x:v>
      </x:c>
      <x:c r="J1267" s="12" t="str">
        <x:f>IF(AND(M1267="URL identity aligns",ISNUMBER(F1267),ISNUMBER(H1267),G1267&gt;0,I1267&gt;0,SUM(V1267:W1267)&gt;0),(F1267*V1267+((H1267-1)/4*10)*W1267)/SUM(V1267:W1267),"")</x:f>
      </x:c>
      <x:c r="K1267" s="12" t="str">
        <x:f>IF(ISNUMBER(J1267),(X1267*J1267+'Method'!$B$10*'Method'!$B$11)/(X1267+'Method'!$B$10),"")</x:f>
      </x:c>
      <x:c r="L1267" s="10" t="str">
        <x:f>IF(ISNUMBER(J1267),COUNTIFS($J$7:$J$1929,"&gt;"&amp;J1267)+1,"")</x:f>
      </x:c>
      <x:c r="M1267" s="9" t="str">
        <x:v>Review required</x:v>
      </x:c>
      <x:c r="N1267" s="9" t="str">
        <x:v>Fragrantica URL assigned to more than one Parfumo product; Concentration differs between product URLs</x:v>
      </x:c>
      <x:c r="O1267" s="9" t="str">
        <x:v>https://www.parfumo.com/Perfumes/Dior/rouge-trafalgar-eau-de-parfum</x:v>
      </x:c>
      <x:c r="P1267" s="9" t="str">
        <x:v>https://www.fragrantica.com/perfume/Dior/Rouge-Trafalgar-Esprit-De-Parfum-95983.html</x:v>
      </x:c>
      <x:c r="Q1267" s="9" t="str">
        <x:v>https://media.parfumo.com/perfumes/56/568f44-rouge-trafalgar-eau-de-parfum-dior_1200.jpg?width=720&amp;aspect_ratio=1:1</x:v>
      </x:c>
      <x:c r="R1267" s="9" t="str">
        <x:v>https://fimgs.net/mdimg/perfume-thumbs/375x500.95983.jpg</x:v>
      </x:c>
      <x:c r="S1267" s="9" t="str">
        <x:v>Rouge Trafalgar</x:v>
      </x:c>
      <x:c r="T1267" s="11" t="str">
        <x:v>2020</x:v>
      </x:c>
      <x:c r="U1267" s="10" t="n">
        <x:v>1794</x:v>
      </x:c>
      <x:c r="V1267" s="14" t="n">
        <x:f>IF(AND(ISNUMBER(G1267),G1267&gt;0),LOG10(G1267)*'Method'!$B$8,"")</x:f>
        <x:v>3.107939521590852</x:v>
      </x:c>
      <x:c r="W1267" s="14" t="n">
        <x:f>IF(AND(ISNUMBER(I1267),I1267&gt;0),LOG10(I1267)*'Method'!$B$9,"")</x:f>
        <x:v>2.205916823034416</x:v>
      </x:c>
      <x:c r="X1267" s="10" t="str">
        <x:f>IF(ISNUMBER(J1267),SUM(G1267,I1267),"")</x:f>
      </x:c>
      <x:c r="Y1267" s="10" t="str">
        <x:f>IF(ISNUMBER(K1267),COUNTIFS($K$7:$K$1929,"&gt;"&amp;K1267)+1,"")</x:f>
      </x:c>
      <x:c r="Z1267" s="9" t="str"/>
      <x:c r="AA1267" s="15" t="n">
        <x:v>46108</x:v>
      </x:c>
      <x:c r="AB1267" s="9" t="str">
        <x:v>Unknown</x:v>
      </x:c>
    </x:row>
    <x:row r="1268" ht="50" customHeight="1">
      <x:c r="A1268" s="10" t="n">
        <x:f>IF(ISNUMBER(F1268),RANK(F1268,$F$7:$F$1929,0),"")</x:f>
        <x:v>1203</x:v>
      </x:c>
      <x:c r="B1268" s="9" t="str">
        <x:v>Louis Vuitton</x:v>
      </x:c>
      <x:c r="C1268" s="9" t="str">
        <x:v>Sun Song</x:v>
      </x:c>
      <x:c r="D1268" s="9" t="str">
        <x:v>Not recorded</x:v>
      </x:c>
      <x:c r="E1268" s="11" t="n">
        <x:v>2019</x:v>
      </x:c>
      <x:c r="F1268" s="13" t="n">
        <x:v>7.6</x:v>
      </x:c>
      <x:c r="G1268" s="10" t="n">
        <x:v>387</x:v>
      </x:c>
      <x:c r="H1268" s="12" t="n">
        <x:v>4.21</x:v>
      </x:c>
      <x:c r="I1268" s="10" t="n">
        <x:v>428</x:v>
      </x:c>
      <x:c r="J1268" s="12" t="str">
        <x:f>IF(AND(M1268="URL identity aligns",ISNUMBER(F1268),ISNUMBER(H1268),G1268&gt;0,I1268&gt;0,SUM(V1268:W1268)&gt;0),(F1268*V1268+((H1268-1)/4*10)*W1268)/SUM(V1268:W1268),"")</x:f>
      </x:c>
      <x:c r="K1268" s="12" t="str">
        <x:f>IF(ISNUMBER(J1268),(X1268*J1268+'Method'!$B$10*'Method'!$B$11)/(X1268+'Method'!$B$10),"")</x:f>
      </x:c>
      <x:c r="L1268" s="10" t="str">
        <x:f>IF(ISNUMBER(J1268),COUNTIFS($J$7:$J$1929,"&gt;"&amp;J1268)+1,"")</x:f>
      </x:c>
      <x:c r="M1268" s="9" t="str">
        <x:v>Review required</x:v>
      </x:c>
      <x:c r="N1268" s="9" t="str">
        <x:v>Concentration not explicit on both saved identities</x:v>
      </x:c>
      <x:c r="O1268" s="9" t="str">
        <x:v>https://www.parfumo.com/Perfumes/Louis_Vuitton/Sun_Song</x:v>
      </x:c>
      <x:c r="P1268" s="9" t="str">
        <x:v>https://www.fragrantica.com/perfume/Louis-Vuitton/Sun-Song-53945.html</x:v>
      </x:c>
      <x:c r="Q1268" s="9" t="str">
        <x:v>https://media.parfumo.com/perfumes/a0/a0eb52_sun-song-louis-vuitton_1200.jpg?width=720&amp;aspect_ratio=1:1</x:v>
      </x:c>
      <x:c r="R1268" s="9" t="str">
        <x:v>https://fimgs.net/mdimg/perfume-thumbs/375x500.53945.jpg</x:v>
      </x:c>
      <x:c r="S1268" s="9" t="str">
        <x:v>Sun Song</x:v>
      </x:c>
      <x:c r="T1268" s="11" t="str">
        <x:v>2019</x:v>
      </x:c>
      <x:c r="U1268" s="10" t="n">
        <x:v>969</x:v>
      </x:c>
      <x:c r="V1268" s="14" t="n">
        <x:f>IF(AND(ISNUMBER(G1268),G1268&gt;0),LOG10(G1268)*'Method'!$B$8,"")</x:f>
        <x:v>3.105253158022692</x:v>
      </x:c>
      <x:c r="W1268" s="14" t="n">
        <x:f>IF(AND(ISNUMBER(I1268),I1268&gt;0),LOG10(I1268)*'Method'!$B$9,"")</x:f>
        <x:v>2.1051550152105363</x:v>
      </x:c>
      <x:c r="X1268" s="10" t="str">
        <x:f>IF(ISNUMBER(J1268),SUM(G1268,I1268),"")</x:f>
      </x:c>
      <x:c r="Y1268" s="10" t="str">
        <x:f>IF(ISNUMBER(K1268),COUNTIFS($K$7:$K$1929,"&gt;"&amp;K1268)+1,"")</x:f>
      </x:c>
      <x:c r="Z1268" s="9" t="str"/>
      <x:c r="AA1268" s="15" t="n">
        <x:v>46108</x:v>
      </x:c>
      <x:c r="AB1268" s="9" t="str">
        <x:v>Unknown</x:v>
      </x:c>
    </x:row>
    <x:row r="1269" ht="50" customHeight="1">
      <x:c r="A1269" s="10" t="n">
        <x:f>IF(ISNUMBER(F1269),RANK(F1269,$F$7:$F$1929,0),"")</x:f>
        <x:v>1203</x:v>
      </x:c>
      <x:c r="B1269" s="9" t="str">
        <x:v>Xerjoff</x:v>
      </x:c>
      <x:c r="C1269" s="9" t="str">
        <x:v>Mamluk</x:v>
      </x:c>
      <x:c r="D1269" s="9" t="str">
        <x:v>Not recorded</x:v>
      </x:c>
      <x:c r="E1269" s="11" t="n">
        <x:v>2012</x:v>
      </x:c>
      <x:c r="F1269" s="13" t="n">
        <x:v>7.6</x:v>
      </x:c>
      <x:c r="G1269" s="10" t="n">
        <x:v>375</x:v>
      </x:c>
      <x:c r="H1269" s="12" t="n">
        <x:v>4.06</x:v>
      </x:c>
      <x:c r="I1269" s="10" t="n">
        <x:v>889</x:v>
      </x:c>
      <x:c r="J1269" s="12" t="str">
        <x:f>IF(AND(M1269="URL identity aligns",ISNUMBER(F1269),ISNUMBER(H1269),G1269&gt;0,I1269&gt;0,SUM(V1269:W1269)&gt;0),(F1269*V1269+((H1269-1)/4*10)*W1269)/SUM(V1269:W1269),"")</x:f>
      </x:c>
      <x:c r="K1269" s="12" t="str">
        <x:f>IF(ISNUMBER(J1269),(X1269*J1269+'Method'!$B$10*'Method'!$B$11)/(X1269+'Method'!$B$10),"")</x:f>
      </x:c>
      <x:c r="L1269" s="10" t="str">
        <x:f>IF(ISNUMBER(J1269),COUNTIFS($J$7:$J$1929,"&gt;"&amp;J1269)+1,"")</x:f>
      </x:c>
      <x:c r="M1269" s="9" t="str">
        <x:v>Review required</x:v>
      </x:c>
      <x:c r="N1269" s="9" t="str">
        <x:v>Concentration not explicit on both saved identities</x:v>
      </x:c>
      <x:c r="O1269" s="9" t="str">
        <x:v>https://www.parfumo.com/Perfumes/Xerjoff/mamluk</x:v>
      </x:c>
      <x:c r="P1269" s="9" t="str">
        <x:v>https://www.fragrantica.com/perfume/Xerjoff/Mamluk-14804.html</x:v>
      </x:c>
      <x:c r="Q1269" s="9" t="str">
        <x:v>https://media.parfumo.com/perfumes/9f/9f54f1-mamluk-xerjoff_1200.jpg?width=720&amp;aspect_ratio=1:1</x:v>
      </x:c>
      <x:c r="R1269" s="9" t="str">
        <x:v>https://fimgs.net/mdimg/perfume-thumbs/375x500.14804.jpg</x:v>
      </x:c>
      <x:c r="S1269" s="9" t="str">
        <x:v>Mamluk</x:v>
      </x:c>
      <x:c r="T1269" s="11" t="str">
        <x:v>2012</x:v>
      </x:c>
      <x:c r="U1269" s="10" t="n">
        <x:v>1449</x:v>
      </x:c>
      <x:c r="V1269" s="14" t="n">
        <x:f>IF(AND(ISNUMBER(G1269),G1269&gt;0),LOG10(G1269)*'Method'!$B$8,"")</x:f>
        <x:v>3.088837521273264</x:v>
      </x:c>
      <x:c r="W1269" s="14" t="n">
        <x:f>IF(AND(ISNUMBER(I1269),I1269&gt;0),LOG10(I1269)*'Method'!$B$9,"")</x:f>
        <x:v>2.359121408776168</x:v>
      </x:c>
      <x:c r="X1269" s="10" t="str">
        <x:f>IF(ISNUMBER(J1269),SUM(G1269,I1269),"")</x:f>
      </x:c>
      <x:c r="Y1269" s="10" t="str">
        <x:f>IF(ISNUMBER(K1269),COUNTIFS($K$7:$K$1929,"&gt;"&amp;K1269)+1,"")</x:f>
      </x:c>
      <x:c r="Z1269" s="9" t="str"/>
      <x:c r="AA1269" s="15" t="n">
        <x:v>46108</x:v>
      </x:c>
      <x:c r="AB1269" s="9" t="str">
        <x:v>Unknown</x:v>
      </x:c>
    </x:row>
    <x:row r="1270" ht="50" customHeight="1">
      <x:c r="A1270" s="10" t="n">
        <x:f>IF(ISNUMBER(F1270),RANK(F1270,$F$7:$F$1929,0),"")</x:f>
        <x:v>1203</x:v>
      </x:c>
      <x:c r="B1270" s="9" t="str">
        <x:v>Etat Libre d'Orange</x:v>
      </x:c>
      <x:c r="C1270" s="9" t="str">
        <x:v>Rien Intense Incense</x:v>
      </x:c>
      <x:c r="D1270" s="9" t="str">
        <x:v>Intense</x:v>
      </x:c>
      <x:c r="E1270" s="11" t="n">
        <x:v>2014</x:v>
      </x:c>
      <x:c r="F1270" s="13" t="n">
        <x:v>7.6</x:v>
      </x:c>
      <x:c r="G1270" s="10" t="n">
        <x:v>369</x:v>
      </x:c>
      <x:c r="H1270" s="12" t="n">
        <x:v>3.95</x:v>
      </x:c>
      <x:c r="I1270" s="10" t="n">
        <x:v>1954</x:v>
      </x:c>
      <x:c r="J1270" s="12" t="str">
        <x:f>IF(AND(M1270="URL identity aligns",ISNUMBER(F1270),ISNUMBER(H1270),G1270&gt;0,I1270&gt;0,SUM(V1270:W1270)&gt;0),(F1270*V1270+((H1270-1)/4*10)*W1270)/SUM(V1270:W1270),"")</x:f>
      </x:c>
      <x:c r="K1270" s="12" t="str">
        <x:f>IF(ISNUMBER(J1270),(X1270*J1270+'Method'!$B$10*'Method'!$B$11)/(X1270+'Method'!$B$10),"")</x:f>
      </x:c>
      <x:c r="L1270" s="10" t="str">
        <x:f>IF(ISNUMBER(J1270),COUNTIFS($J$7:$J$1929,"&gt;"&amp;J1270)+1,"")</x:f>
      </x:c>
      <x:c r="M1270" s="9" t="str">
        <x:v>Review required</x:v>
      </x:c>
      <x:c r="N1270" s="9" t="str">
        <x:v>Concentration not explicit on both saved identities</x:v>
      </x:c>
      <x:c r="O1270" s="9" t="str">
        <x:v>https://www.parfumo.com/Perfumes/Etat_Libre_d_Orange/Rien_Intense_Incense</x:v>
      </x:c>
      <x:c r="P1270" s="9" t="str">
        <x:v>https://www.fragrantica.com/perfume/Etat-Libre-d-Orange/Rien-Intense-Incense-24713.html</x:v>
      </x:c>
      <x:c r="Q1270" s="9" t="str">
        <x:v>https://media.parfumo.com/perfumes/6b/6bafe6-rien-intense-incense-etat-libre-d-orange_1200.jpg?width=720&amp;aspect_ratio=1:1</x:v>
      </x:c>
      <x:c r="R1270" s="9" t="str">
        <x:v>https://fimgs.net/mdimg/perfume-thumbs/375x500.24713.jpg</x:v>
      </x:c>
      <x:c r="S1270" s="9" t="str">
        <x:v>Rien Intense Incense</x:v>
      </x:c>
      <x:c r="T1270" s="11" t="str">
        <x:v>2014</x:v>
      </x:c>
      <x:c r="U1270" s="10" t="n">
        <x:v>1735</x:v>
      </x:c>
      <x:c r="V1270" s="14" t="n">
        <x:f>IF(AND(ISNUMBER(G1270),G1270&gt;0),LOG10(G1270)*'Method'!$B$8,"")</x:f>
        <x:v>3.080431639390872</x:v>
      </x:c>
      <x:c r="W1270" s="14" t="n">
        <x:f>IF(AND(ISNUMBER(I1270),I1270&gt;0),LOG10(I1270)*'Method'!$B$9,"")</x:f>
        <x:v>2.6327396475062</x:v>
      </x:c>
      <x:c r="X1270" s="10" t="str">
        <x:f>IF(ISNUMBER(J1270),SUM(G1270,I1270),"")</x:f>
      </x:c>
      <x:c r="Y1270" s="10" t="str">
        <x:f>IF(ISNUMBER(K1270),COUNTIFS($K$7:$K$1929,"&gt;"&amp;K1270)+1,"")</x:f>
      </x:c>
      <x:c r="Z1270" s="9" t="str"/>
      <x:c r="AA1270" s="15" t="n">
        <x:v>46108</x:v>
      </x:c>
      <x:c r="AB1270" s="9" t="str">
        <x:v>Unknown</x:v>
      </x:c>
    </x:row>
    <x:row r="1271" ht="50" customHeight="1">
      <x:c r="A1271" s="10" t="n">
        <x:f>IF(ISNUMBER(F1271),RANK(F1271,$F$7:$F$1929,0),"")</x:f>
        <x:v>1203</x:v>
      </x:c>
      <x:c r="B1271" s="9" t="str">
        <x:v>Bvlgari</x:v>
      </x:c>
      <x:c r="C1271" s="9" t="str">
        <x:v>Eau Parfumée au Thé Vert</x:v>
      </x:c>
      <x:c r="D1271" s="9" t="str">
        <x:v>Eau de Cologne</x:v>
      </x:c>
      <x:c r="E1271" s="11" t="n">
        <x:v>1992</x:v>
      </x:c>
      <x:c r="F1271" s="13" t="n">
        <x:v>7.6</x:v>
      </x:c>
      <x:c r="G1271" s="10" t="n">
        <x:v>357</x:v>
      </x:c>
      <x:c r="H1271" s="12" t="n">
        <x:v>4.03</x:v>
      </x:c>
      <x:c r="I1271" s="10" t="n">
        <x:v>2386</x:v>
      </x:c>
      <x:c r="J1271" s="12" t="str">
        <x:f>IF(AND(M1271="URL identity aligns",ISNUMBER(F1271),ISNUMBER(H1271),G1271&gt;0,I1271&gt;0,SUM(V1271:W1271)&gt;0),(F1271*V1271+((H1271-1)/4*10)*W1271)/SUM(V1271:W1271),"")</x:f>
      </x:c>
      <x:c r="K1271" s="12" t="str">
        <x:f>IF(ISNUMBER(J1271),(X1271*J1271+'Method'!$B$10*'Method'!$B$11)/(X1271+'Method'!$B$10),"")</x:f>
      </x:c>
      <x:c r="L1271" s="10" t="str">
        <x:f>IF(ISNUMBER(J1271),COUNTIFS($J$7:$J$1929,"&gt;"&amp;J1271)+1,"")</x:f>
      </x:c>
      <x:c r="M1271" s="9" t="str">
        <x:v>Review required</x:v>
      </x:c>
      <x:c r="N1271" s="9" t="str">
        <x:v>Concentration not explicit on both saved identities</x:v>
      </x:c>
      <x:c r="O1271" s="9" t="str">
        <x:v>https://www.parfumo.com/Perfumes/Bvlgari/eau-parfumee-au-the-vert-eau-de-cologne</x:v>
      </x:c>
      <x:c r="P1271" s="9" t="str">
        <x:v>https://www.fragrantica.com/perfume/Bvlgari/Eau-Parfumee-au-The-Vert-144.html</x:v>
      </x:c>
      <x:c r="Q1271" s="9" t="str">
        <x:v>https://media.parfumo.com/perfumes/f5/f50326-eau-parfumee-au-the-vert-bvlgari_1200.jpg?width=720&amp;aspect_ratio=1:1</x:v>
      </x:c>
      <x:c r="R1271" s="9" t="str">
        <x:v>https://fimgs.net/mdimg/perfume-thumbs/375x500.144.jpg</x:v>
      </x:c>
      <x:c r="S1271" s="9" t="str">
        <x:v>Eau Parfumée au Thé Vert</x:v>
      </x:c>
      <x:c r="T1271" s="11" t="str">
        <x:v>1992</x:v>
      </x:c>
      <x:c r="U1271" s="10" t="n">
        <x:v>1911</x:v>
      </x:c>
      <x:c r="V1271" s="14" t="n">
        <x:f>IF(AND(ISNUMBER(G1271),G1271&gt;0),LOG10(G1271)*'Method'!$B$8,"")</x:f>
        <x:v>3.063201859334628</x:v>
      </x:c>
      <x:c r="W1271" s="14" t="n">
        <x:f>IF(AND(ISNUMBER(I1271),I1271&gt;0),LOG10(I1271)*'Method'!$B$9,"")</x:f>
        <x:v>2.7021363514674563</x:v>
      </x:c>
      <x:c r="X1271" s="10" t="str">
        <x:f>IF(ISNUMBER(J1271),SUM(G1271,I1271),"")</x:f>
      </x:c>
      <x:c r="Y1271" s="10" t="str">
        <x:f>IF(ISNUMBER(K1271),COUNTIFS($K$7:$K$1929,"&gt;"&amp;K1271)+1,"")</x:f>
      </x:c>
      <x:c r="Z1271" s="9" t="str"/>
      <x:c r="AA1271" s="15" t="n">
        <x:v>46108</x:v>
      </x:c>
      <x:c r="AB1271" s="9" t="str">
        <x:v>Unknown</x:v>
      </x:c>
    </x:row>
    <x:row r="1272" ht="50" customHeight="1">
      <x:c r="A1272" s="10" t="n">
        <x:f>IF(ISNUMBER(F1272),RANK(F1272,$F$7:$F$1929,0),"")</x:f>
        <x:v>1203</x:v>
      </x:c>
      <x:c r="B1272" s="9" t="str">
        <x:v>Maison Margiela</x:v>
      </x:c>
      <x:c r="C1272" s="9" t="str">
        <x:v>Soul of the Forest</x:v>
      </x:c>
      <x:c r="D1272" s="9" t="str">
        <x:v>Not recorded</x:v>
      </x:c>
      <x:c r="E1272" s="11" t="n">
        <x:v>2016</x:v>
      </x:c>
      <x:c r="F1272" s="13" t="n">
        <x:v>7.6</x:v>
      </x:c>
      <x:c r="G1272" s="10" t="n">
        <x:v>351</x:v>
      </x:c>
      <x:c r="H1272" s="12" t="n">
        <x:v>4.04</x:v>
      </x:c>
      <x:c r="I1272" s="10" t="n">
        <x:v>1144</x:v>
      </x:c>
      <x:c r="J1272" s="12" t="str">
        <x:f>IF(AND(M1272="URL identity aligns",ISNUMBER(F1272),ISNUMBER(H1272),G1272&gt;0,I1272&gt;0,SUM(V1272:W1272)&gt;0),(F1272*V1272+((H1272-1)/4*10)*W1272)/SUM(V1272:W1272),"")</x:f>
      </x:c>
      <x:c r="K1272" s="12" t="str">
        <x:f>IF(ISNUMBER(J1272),(X1272*J1272+'Method'!$B$10*'Method'!$B$11)/(X1272+'Method'!$B$10),"")</x:f>
      </x:c>
      <x:c r="L1272" s="10" t="str">
        <x:f>IF(ISNUMBER(J1272),COUNTIFS($J$7:$J$1929,"&gt;"&amp;J1272)+1,"")</x:f>
      </x:c>
      <x:c r="M1272" s="9" t="str">
        <x:v>Review required</x:v>
      </x:c>
      <x:c r="N1272" s="9" t="str">
        <x:v>Brand differs between product URLs; Concentration not explicit on both saved identities</x:v>
      </x:c>
      <x:c r="O1272" s="9" t="str">
        <x:v>https://www.parfumo.com/Perfumes/Maison_Margiela/soul-of-the-forest</x:v>
      </x:c>
      <x:c r="P1272" s="9" t="str">
        <x:v>https://www.fragrantica.com/perfume/Maison-Martin-Margiela/Soul-Of-The-Forest-41185.html</x:v>
      </x:c>
      <x:c r="Q1272" s="9" t="str">
        <x:v>https://media.parfumo.com/perfumes/92/926bcb-soul-of-the-forest-maison-margiela_1200.jpg?width=720&amp;aspect_ratio=1:1</x:v>
      </x:c>
      <x:c r="R1272" s="9" t="str">
        <x:v>https://fimgs.net/mdimg/perfume-thumbs/375x500.41185.jpg</x:v>
      </x:c>
      <x:c r="S1272" s="9" t="str">
        <x:v>Soul of the Forest</x:v>
      </x:c>
      <x:c r="T1272" s="11" t="str">
        <x:v>2016</x:v>
      </x:c>
      <x:c r="U1272" s="10" t="n">
        <x:v>1085</x:v>
      </x:c>
      <x:c r="V1272" s="14" t="n">
        <x:f>IF(AND(ISNUMBER(G1272),G1272&gt;0),LOG10(G1272)*'Method'!$B$8,"")</x:f>
        <x:v>3.054368539758984</x:v>
      </x:c>
      <x:c r="W1272" s="14" t="n">
        <x:f>IF(AND(ISNUMBER(I1272),I1272&gt;0),LOG10(I1272)*'Method'!$B$9,"")</x:f>
        <x:v>2.4467408195656084</x:v>
      </x:c>
      <x:c r="X1272" s="10" t="str">
        <x:f>IF(ISNUMBER(J1272),SUM(G1272,I1272),"")</x:f>
      </x:c>
      <x:c r="Y1272" s="10" t="str">
        <x:f>IF(ISNUMBER(K1272),COUNTIFS($K$7:$K$1929,"&gt;"&amp;K1272)+1,"")</x:f>
      </x:c>
      <x:c r="Z1272" s="9" t="str"/>
      <x:c r="AA1272" s="15" t="n">
        <x:v>46108</x:v>
      </x:c>
      <x:c r="AB1272" s="9" t="str">
        <x:v>Unknown</x:v>
      </x:c>
    </x:row>
    <x:row r="1273" ht="50" customHeight="1">
      <x:c r="A1273" s="10" t="n">
        <x:f>IF(ISNUMBER(F1273),RANK(F1273,$F$7:$F$1929,0),"")</x:f>
        <x:v>1203</x:v>
      </x:c>
      <x:c r="B1273" s="9" t="str">
        <x:v>Armaf</x:v>
      </x:c>
      <x:c r="C1273" s="9" t="str">
        <x:v>Club de Nuit Iconic</x:v>
      </x:c>
      <x:c r="D1273" s="9" t="str">
        <x:v>Extrait de Parfum</x:v>
      </x:c>
      <x:c r="E1273" s="11" t="n">
        <x:v>2026</x:v>
      </x:c>
      <x:c r="F1273" s="13" t="n">
        <x:v>7.6</x:v>
      </x:c>
      <x:c r="G1273" s="10" t="n">
        <x:v>345</x:v>
      </x:c>
      <x:c r="H1273" s="12" t="n">
        <x:v>4.06</x:v>
      </x:c>
      <x:c r="I1273" s="10" t="n">
        <x:v>16</x:v>
      </x:c>
      <x:c r="J1273" s="12" t="n">
        <x:f>IF(AND(M1273="URL identity aligns",ISNUMBER(F1273),ISNUMBER(H1273),G1273&gt;0,I1273&gt;0,SUM(V1273:W1273)&gt;0),(F1273*V1273+((H1273-1)/4*10)*W1273)/SUM(V1273:W1273),"")</x:f>
        <x:v>7.612015130297336</x:v>
      </x:c>
      <x:c r="K1273" s="12" t="n">
        <x:f>IF(ISNUMBER(J1273),(X1273*J1273+'Method'!$B$10*'Method'!$B$11)/(X1273+'Method'!$B$10),"")</x:f>
        <x:v>7.860428641766757</x:v>
      </x:c>
      <x:c r="L1273" s="10" t="n">
        <x:f>IF(ISNUMBER(J1273),COUNTIFS($J$7:$J$1929,"&gt;"&amp;J1273)+1,"")</x:f>
        <x:v>120</x:v>
      </x:c>
      <x:c r="M1273" s="9" t="str">
        <x:v>URL identity aligns</x:v>
      </x:c>
      <x:c r="N1273" s="9" t="str">
        <x:v>Brand, name tokens and concentration agree in saved URLs</x:v>
      </x:c>
      <x:c r="O1273" s="9" t="str">
        <x:v>https://www.parfumo.com/Perfumes/Armaf/club-de-nuit-iconic</x:v>
      </x:c>
      <x:c r="P1273" s="9" t="str">
        <x:v>https://www.fragrantica.com/perfume/Armaf/Club-de-Nuit-Iconic-Extrait-de-Parfum-126952.html</x:v>
      </x:c>
      <x:c r="Q1273" s="9" t="str">
        <x:v>https://media.parfumo.com/perfumes/65/653de2_club-de-nuit-iconic-armaf_1200.jpg?width=720&amp;aspect_ratio=1:1</x:v>
      </x:c>
      <x:c r="R1273" s="9" t="str">
        <x:v>https://fimgs.net/mdimg/perfume-thumbs/375x500.126952.jpg?t=1772906549</x:v>
      </x:c>
      <x:c r="S1273" s="9" t="str">
        <x:v>Club de Nuit Iconic</x:v>
      </x:c>
      <x:c r="T1273" s="11" t="str">
        <x:v>2026</x:v>
      </x:c>
      <x:c r="U1273" s="10" t="n">
        <x:v>561</x:v>
      </x:c>
      <x:c r="V1273" s="14" t="n">
        <x:f>IF(AND(ISNUMBER(G1273),G1273&gt;0),LOG10(G1273)*'Method'!$B$8,"")</x:f>
        <x:v>3.045382914087924</x:v>
      </x:c>
      <x:c r="W1273" s="14" t="n">
        <x:f>IF(AND(ISNUMBER(I1273),I1273&gt;0),LOG10(I1273)*'Method'!$B$9,"")</x:f>
        <x:v>0.963295986124736</x:v>
      </x:c>
      <x:c r="X1273" s="10" t="n">
        <x:f>IF(ISNUMBER(J1273),SUM(G1273,I1273),"")</x:f>
        <x:v>361</x:v>
      </x:c>
      <x:c r="Y1273" s="10" t="n">
        <x:f>IF(ISNUMBER(K1273),COUNTIFS($K$7:$K$1929,"&gt;"&amp;K1273)+1,"")</x:f>
        <x:v>106</x:v>
      </x:c>
      <x:c r="Z1273" s="9" t="str"/>
      <x:c r="AA1273" s="15" t="n">
        <x:v>46108</x:v>
      </x:c>
      <x:c r="AB1273" s="9" t="str">
        <x:v>Unknown</x:v>
      </x:c>
    </x:row>
    <x:row r="1274" ht="50" customHeight="1">
      <x:c r="A1274" s="10" t="n">
        <x:f>IF(ISNUMBER(F1274),RANK(F1274,$F$7:$F$1929,0),"")</x:f>
        <x:v>1203</x:v>
      </x:c>
      <x:c r="B1274" s="9" t="str">
        <x:v>Xerjoff</x:v>
      </x:c>
      <x:c r="C1274" s="9" t="str">
        <x:v>Ceylon</x:v>
      </x:c>
      <x:c r="D1274" s="9" t="str">
        <x:v>Not recorded</x:v>
      </x:c>
      <x:c r="E1274" s="11" t="n">
        <x:v>2017</x:v>
      </x:c>
      <x:c r="F1274" s="13" t="n">
        <x:v>7.6</x:v>
      </x:c>
      <x:c r="G1274" s="10" t="n">
        <x:v>342</x:v>
      </x:c>
      <x:c r="H1274" s="12" t="n">
        <x:v>4.18</x:v>
      </x:c>
      <x:c r="I1274" s="10" t="n">
        <x:v>467</x:v>
      </x:c>
      <x:c r="J1274" s="12" t="str">
        <x:f>IF(AND(M1274="URL identity aligns",ISNUMBER(F1274),ISNUMBER(H1274),G1274&gt;0,I1274&gt;0,SUM(V1274:W1274)&gt;0),(F1274*V1274+((H1274-1)/4*10)*W1274)/SUM(V1274:W1274),"")</x:f>
      </x:c>
      <x:c r="K1274" s="12" t="str">
        <x:f>IF(ISNUMBER(J1274),(X1274*J1274+'Method'!$B$10*'Method'!$B$11)/(X1274+'Method'!$B$10),"")</x:f>
      </x:c>
      <x:c r="L1274" s="10" t="str">
        <x:f>IF(ISNUMBER(J1274),COUNTIFS($J$7:$J$1929,"&gt;"&amp;J1274)+1,"")</x:f>
      </x:c>
      <x:c r="M1274" s="9" t="str">
        <x:v>Review required</x:v>
      </x:c>
      <x:c r="N1274" s="9" t="str">
        <x:v>Concentration not explicit on both saved identities</x:v>
      </x:c>
      <x:c r="O1274" s="9" t="str">
        <x:v>https://www.parfumo.com/Perfumes/Xerjoff/ceylon</x:v>
      </x:c>
      <x:c r="P1274" s="9" t="str">
        <x:v>https://www.fragrantica.com/perfume/Xerjoff/Ceylon-46067.html</x:v>
      </x:c>
      <x:c r="Q1274" s="9" t="str">
        <x:v>https://media.parfumo.com/perfumes/87/877902-ceylon-xerjoff_1200.jpg?width=720&amp;aspect_ratio=1:1</x:v>
      </x:c>
      <x:c r="R1274" s="9" t="str">
        <x:v>https://fimgs.net/mdimg/perfume-thumbs/375x500.46067.jpg</x:v>
      </x:c>
      <x:c r="S1274" s="9" t="str">
        <x:v>Ceylon</x:v>
      </x:c>
      <x:c r="T1274" s="11" t="str">
        <x:v>2017</x:v>
      </x:c>
      <x:c r="U1274" s="10" t="n">
        <x:v>760</x:v>
      </x:c>
      <x:c r="V1274" s="14" t="n">
        <x:f>IF(AND(ISNUMBER(G1274),G1274&gt;0),LOG10(G1274)*'Method'!$B$8,"")</x:f>
        <x:v>3.0408313272673557</x:v>
      </x:c>
      <x:c r="W1274" s="14" t="n">
        <x:f>IF(AND(ISNUMBER(I1274),I1274&gt;0),LOG10(I1274)*'Method'!$B$9,"")</x:f>
        <x:v>2.135453504452888</x:v>
      </x:c>
      <x:c r="X1274" s="10" t="str">
        <x:f>IF(ISNUMBER(J1274),SUM(G1274,I1274),"")</x:f>
      </x:c>
      <x:c r="Y1274" s="10" t="str">
        <x:f>IF(ISNUMBER(K1274),COUNTIFS($K$7:$K$1929,"&gt;"&amp;K1274)+1,"")</x:f>
      </x:c>
      <x:c r="Z1274" s="9" t="str"/>
      <x:c r="AA1274" s="15" t="n">
        <x:v>46108</x:v>
      </x:c>
      <x:c r="AB1274" s="9" t="str">
        <x:v>Unknown</x:v>
      </x:c>
    </x:row>
    <x:row r="1275" ht="50" customHeight="1">
      <x:c r="A1275" s="10" t="n">
        <x:f>IF(ISNUMBER(F1275),RANK(F1275,$F$7:$F$1929,0),"")</x:f>
        <x:v>1203</x:v>
      </x:c>
      <x:c r="B1275" s="9" t="str">
        <x:v>Tiziana Terenzi</x:v>
      </x:c>
      <x:c r="C1275" s="9" t="str">
        <x:v>Delox</x:v>
      </x:c>
      <x:c r="D1275" s="9" t="str">
        <x:v>Extrait de Parfum</x:v>
      </x:c>
      <x:c r="E1275" s="11" t="n">
        <x:v>2017</x:v>
      </x:c>
      <x:c r="F1275" s="13" t="n">
        <x:v>7.6</x:v>
      </x:c>
      <x:c r="G1275" s="10" t="n">
        <x:v>339</x:v>
      </x:c>
      <x:c r="H1275" s="12" t="n">
        <x:v>4.06</x:v>
      </x:c>
      <x:c r="I1275" s="10" t="n">
        <x:v>1227</x:v>
      </x:c>
      <x:c r="J1275" s="12" t="str">
        <x:f>IF(AND(M1275="URL identity aligns",ISNUMBER(F1275),ISNUMBER(H1275),G1275&gt;0,I1275&gt;0,SUM(V1275:W1275)&gt;0),(F1275*V1275+((H1275-1)/4*10)*W1275)/SUM(V1275:W1275),"")</x:f>
      </x:c>
      <x:c r="K1275" s="12" t="str">
        <x:f>IF(ISNUMBER(J1275),(X1275*J1275+'Method'!$B$10*'Method'!$B$11)/(X1275+'Method'!$B$10),"")</x:f>
      </x:c>
      <x:c r="L1275" s="10" t="str">
        <x:f>IF(ISNUMBER(J1275),COUNTIFS($J$7:$J$1929,"&gt;"&amp;J1275)+1,"")</x:f>
      </x:c>
      <x:c r="M1275" s="9" t="str">
        <x:v>Review required</x:v>
      </x:c>
      <x:c r="N1275" s="9" t="str">
        <x:v>Concentration not explicit on both saved identities</x:v>
      </x:c>
      <x:c r="O1275" s="9" t="str">
        <x:v>https://www.parfumo.com/Perfumes/Tiziana_Terenzi/delox-extrait-de-parfum</x:v>
      </x:c>
      <x:c r="P1275" s="9" t="str">
        <x:v>https://www.fragrantica.com/perfume/Tiziana-Terenzi/Delox-44357.html</x:v>
      </x:c>
      <x:c r="Q1275" s="9" t="str">
        <x:v>https://media.parfumo.com/perfumes/b7/b75a6d-delox-extrait-de-parfum-tiziana-terenzi_1200.jpg?width=720&amp;aspect_ratio=1:1</x:v>
      </x:c>
      <x:c r="R1275" s="9" t="str">
        <x:v>https://fimgs.net/mdimg/perfume-thumbs/375x500.44357.jpg</x:v>
      </x:c>
      <x:c r="S1275" s="9" t="str">
        <x:v>Delox</x:v>
      </x:c>
      <x:c r="T1275" s="11" t="str">
        <x:v>2017</x:v>
      </x:c>
      <x:c r="U1275" s="10" t="n">
        <x:v>1141</x:v>
      </x:c>
      <x:c r="V1275" s="14" t="n">
        <x:f>IF(AND(ISNUMBER(G1275),G1275&gt;0),LOG10(G1275)*'Method'!$B$8,"")</x:f>
        <x:v>3.0362396378436958</x:v>
      </x:c>
      <x:c r="W1275" s="14" t="n">
        <x:f>IF(AND(ISNUMBER(I1275),I1275&gt;0),LOG10(I1275)*'Method'!$B$9,"")</x:f>
        <x:v>2.4710756501816</x:v>
      </x:c>
      <x:c r="X1275" s="10" t="str">
        <x:f>IF(ISNUMBER(J1275),SUM(G1275,I1275),"")</x:f>
      </x:c>
      <x:c r="Y1275" s="10" t="str">
        <x:f>IF(ISNUMBER(K1275),COUNTIFS($K$7:$K$1929,"&gt;"&amp;K1275)+1,"")</x:f>
      </x:c>
      <x:c r="Z1275" s="9" t="str"/>
      <x:c r="AA1275" s="15" t="n">
        <x:v>46108</x:v>
      </x:c>
      <x:c r="AB1275" s="9" t="str">
        <x:v>Unknown</x:v>
      </x:c>
    </x:row>
    <x:row r="1276" ht="50" customHeight="1">
      <x:c r="A1276" s="10" t="n">
        <x:f>IF(ISNUMBER(F1276),RANK(F1276,$F$7:$F$1929,0),"")</x:f>
        <x:v>1203</x:v>
      </x:c>
      <x:c r="B1276" s="9" t="str">
        <x:v>Montale</x:v>
      </x:c>
      <x:c r="C1276" s="9" t="str">
        <x:v>Herbal Aquatica</x:v>
      </x:c>
      <x:c r="D1276" s="9" t="str">
        <x:v>Not recorded</x:v>
      </x:c>
      <x:c r="E1276" s="11" t="n">
        <x:v>2022</x:v>
      </x:c>
      <x:c r="F1276" s="13" t="n">
        <x:v>7.6</x:v>
      </x:c>
      <x:c r="G1276" s="10" t="n">
        <x:v>334</x:v>
      </x:c>
      <x:c r="H1276" s="12" t="n">
        <x:v>3.85</x:v>
      </x:c>
      <x:c r="I1276" s="10" t="n">
        <x:v>542</x:v>
      </x:c>
      <x:c r="J1276" s="12" t="str">
        <x:f>IF(AND(M1276="URL identity aligns",ISNUMBER(F1276),ISNUMBER(H1276),G1276&gt;0,I1276&gt;0,SUM(V1276:W1276)&gt;0),(F1276*V1276+((H1276-1)/4*10)*W1276)/SUM(V1276:W1276),"")</x:f>
      </x:c>
      <x:c r="K1276" s="12" t="str">
        <x:f>IF(ISNUMBER(J1276),(X1276*J1276+'Method'!$B$10*'Method'!$B$11)/(X1276+'Method'!$B$10),"")</x:f>
      </x:c>
      <x:c r="L1276" s="10" t="str">
        <x:f>IF(ISNUMBER(J1276),COUNTIFS($J$7:$J$1929,"&gt;"&amp;J1276)+1,"")</x:f>
      </x:c>
      <x:c r="M1276" s="9" t="str">
        <x:v>Review required</x:v>
      </x:c>
      <x:c r="N1276" s="9" t="str">
        <x:v>Concentration not explicit on both saved identities</x:v>
      </x:c>
      <x:c r="O1276" s="9" t="str">
        <x:v>https://www.parfumo.com/Perfumes/Montale/herbal-aquatica</x:v>
      </x:c>
      <x:c r="P1276" s="9" t="str">
        <x:v>https://www.fragrantica.com/perfume/Montale/Herbal-Aquatica-78379.html</x:v>
      </x:c>
      <x:c r="Q1276" s="9" t="str">
        <x:v>https://media.parfumo.com/perfumes/51/511eef-herbal-aquatica-montale_1200.jpg?width=240&amp;aspect_ratio=1:1</x:v>
      </x:c>
      <x:c r="R1276" s="9" t="str">
        <x:v>https://fimgs.net/mdimg/perfume-thumbs/375x500.78379.jpg</x:v>
      </x:c>
      <x:c r="S1276" s="9" t="str">
        <x:v>Herbal Aquatica</x:v>
      </x:c>
      <x:c r="T1276" s="11" t="str">
        <x:v>2022</x:v>
      </x:c>
      <x:c r="U1276" s="10" t="n">
        <x:v>710</x:v>
      </x:c>
      <x:c r="V1276" s="14" t="n">
        <x:f>IF(AND(ISNUMBER(G1276),G1276&gt;0),LOG10(G1276)*'Method'!$B$8,"")</x:f>
        <x:v>3.0284957601738722</x:v>
      </x:c>
      <x:c r="W1276" s="14" t="n">
        <x:f>IF(AND(ISNUMBER(I1276),I1276&gt;0),LOG10(I1276)*'Method'!$B$9,"")</x:f>
        <x:v>2.1871994292307124</x:v>
      </x:c>
      <x:c r="X1276" s="10" t="str">
        <x:f>IF(ISNUMBER(J1276),SUM(G1276,I1276),"")</x:f>
      </x:c>
      <x:c r="Y1276" s="10" t="str">
        <x:f>IF(ISNUMBER(K1276),COUNTIFS($K$7:$K$1929,"&gt;"&amp;K1276)+1,"")</x:f>
      </x:c>
      <x:c r="Z1276" s="9" t="str"/>
      <x:c r="AA1276" s="15" t="n">
        <x:v>46108</x:v>
      </x:c>
      <x:c r="AB1276" s="9" t="str">
        <x:v>Unknown</x:v>
      </x:c>
    </x:row>
    <x:row r="1277" ht="50" customHeight="1">
      <x:c r="A1277" s="10" t="n">
        <x:f>IF(ISNUMBER(F1277),RANK(F1277,$F$7:$F$1929,0),"")</x:f>
        <x:v>1203</x:v>
      </x:c>
      <x:c r="B1277" s="9" t="str">
        <x:v>Hermès</x:v>
      </x:c>
      <x:c r="C1277" s="9" t="str">
        <x:v>Eau de Pamplemousse Rose</x:v>
      </x:c>
      <x:c r="D1277" s="9" t="str">
        <x:v>Not recorded</x:v>
      </x:c>
      <x:c r="E1277" s="11" t="n">
        <x:v>2009</x:v>
      </x:c>
      <x:c r="F1277" s="13" t="n">
        <x:v>7.6</x:v>
      </x:c>
      <x:c r="G1277" s="10" t="n">
        <x:v>332</x:v>
      </x:c>
      <x:c r="H1277" s="12" t="n">
        <x:v>4.11</x:v>
      </x:c>
      <x:c r="I1277" s="10" t="n">
        <x:v>1706</x:v>
      </x:c>
      <x:c r="J1277" s="12" t="str">
        <x:f>IF(AND(M1277="URL identity aligns",ISNUMBER(F1277),ISNUMBER(H1277),G1277&gt;0,I1277&gt;0,SUM(V1277:W1277)&gt;0),(F1277*V1277+((H1277-1)/4*10)*W1277)/SUM(V1277:W1277),"")</x:f>
      </x:c>
      <x:c r="K1277" s="12" t="str">
        <x:f>IF(ISNUMBER(J1277),(X1277*J1277+'Method'!$B$10*'Method'!$B$11)/(X1277+'Method'!$B$10),"")</x:f>
      </x:c>
      <x:c r="L1277" s="10" t="str">
        <x:f>IF(ISNUMBER(J1277),COUNTIFS($J$7:$J$1929,"&gt;"&amp;J1277)+1,"")</x:f>
      </x:c>
      <x:c r="M1277" s="9" t="str">
        <x:v>Review required</x:v>
      </x:c>
      <x:c r="N1277" s="9" t="str">
        <x:v>Concentration not explicit on both saved identities</x:v>
      </x:c>
      <x:c r="O1277" s="9" t="str">
        <x:v>https://www.parfumo.com/Perfumes/Hermes/Eau_de_Pamplemousse_Rose</x:v>
      </x:c>
      <x:c r="P1277" s="9" t="str">
        <x:v>https://www.fragrantica.com/perfume/Hermes/Eau-de-Pamplemousse-Rose-6064.html</x:v>
      </x:c>
      <x:c r="Q1277" s="9" t="str">
        <x:v>https://media.parfumo.com/perfumes/e1/e1360c-eau-de-pamplemousse-rose-hermes_1200.jpg?width=720&amp;aspect_ratio=1:1</x:v>
      </x:c>
      <x:c r="R1277" s="9" t="str">
        <x:v>https://fimgs.net/mdimg/perfume-thumbs/375x500.6064.jpg</x:v>
      </x:c>
      <x:c r="S1277" s="9" t="str">
        <x:v>Eau de Pamplemousse Rose</x:v>
      </x:c>
      <x:c r="T1277" s="11" t="str">
        <x:v>2009</x:v>
      </x:c>
      <x:c r="U1277" s="10" t="n">
        <x:v>499</x:v>
      </x:c>
      <x:c r="V1277" s="14" t="n">
        <x:f>IF(AND(ISNUMBER(G1277),G1277&gt;0),LOG10(G1277)*'Method'!$B$8,"")</x:f>
        <x:v>3.0253657004448478</x:v>
      </x:c>
      <x:c r="W1277" s="14" t="n">
        <x:f>IF(AND(ISNUMBER(I1277),I1277&gt;0),LOG10(I1277)*'Method'!$B$9,"")</x:f>
        <x:v>2.5855832214652</x:v>
      </x:c>
      <x:c r="X1277" s="10" t="str">
        <x:f>IF(ISNUMBER(J1277),SUM(G1277,I1277),"")</x:f>
      </x:c>
      <x:c r="Y1277" s="10" t="str">
        <x:f>IF(ISNUMBER(K1277),COUNTIFS($K$7:$K$1929,"&gt;"&amp;K1277)+1,"")</x:f>
      </x:c>
      <x:c r="Z1277" s="9" t="str"/>
      <x:c r="AA1277" s="15" t="n">
        <x:v>46108</x:v>
      </x:c>
      <x:c r="AB1277" s="9" t="str">
        <x:v>Unknown</x:v>
      </x:c>
    </x:row>
    <x:row r="1278" ht="50" customHeight="1">
      <x:c r="A1278" s="10" t="n">
        <x:f>IF(ISNUMBER(F1278),RANK(F1278,$F$7:$F$1929,0),"")</x:f>
        <x:v>1203</x:v>
      </x:c>
      <x:c r="B1278" s="9" t="str">
        <x:v>Serge Lutens</x:v>
      </x:c>
      <x:c r="C1278" s="9" t="str">
        <x:v>Muscs Koublaï Khän</x:v>
      </x:c>
      <x:c r="D1278" s="9" t="str">
        <x:v>Not recorded</x:v>
      </x:c>
      <x:c r="E1278" s="11" t="n">
        <x:v>1998</x:v>
      </x:c>
      <x:c r="F1278" s="13" t="n">
        <x:v>7.6</x:v>
      </x:c>
      <x:c r="G1278" s="10" t="n">
        <x:v>329</x:v>
      </x:c>
      <x:c r="H1278" s="12" t="n">
        <x:v>3.95</x:v>
      </x:c>
      <x:c r="I1278" s="10" t="n">
        <x:v>1595</x:v>
      </x:c>
      <x:c r="J1278" s="12" t="str">
        <x:f>IF(AND(M1278="URL identity aligns",ISNUMBER(F1278),ISNUMBER(H1278),G1278&gt;0,I1278&gt;0,SUM(V1278:W1278)&gt;0),(F1278*V1278+((H1278-1)/4*10)*W1278)/SUM(V1278:W1278),"")</x:f>
      </x:c>
      <x:c r="K1278" s="12" t="str">
        <x:f>IF(ISNUMBER(J1278),(X1278*J1278+'Method'!$B$10*'Method'!$B$11)/(X1278+'Method'!$B$10),"")</x:f>
      </x:c>
      <x:c r="L1278" s="10" t="str">
        <x:f>IF(ISNUMBER(J1278),COUNTIFS($J$7:$J$1929,"&gt;"&amp;J1278)+1,"")</x:f>
      </x:c>
      <x:c r="M1278" s="9" t="str">
        <x:v>Review required</x:v>
      </x:c>
      <x:c r="N1278" s="9" t="str">
        <x:v>Concentration not explicit on both saved identities</x:v>
      </x:c>
      <x:c r="O1278" s="9" t="str">
        <x:v>https://www.parfumo.com/Perfumes/Serge_Lutens/Muscs_Koublai_Khan</x:v>
      </x:c>
      <x:c r="P1278" s="9" t="str">
        <x:v>https://www.fragrantica.com/perfume/Serge-Lutens/Muscs-Koublai-Khan-4090.html</x:v>
      </x:c>
      <x:c r="Q1278" s="9" t="str">
        <x:v>https://media.parfumo.com/perfumes/50/503ff6-muscs-koublai-khan-serge-lutens_1200.jpg?width=480&amp;aspect_ratio=1:1</x:v>
      </x:c>
      <x:c r="R1278" s="9" t="str">
        <x:v>https://fimgs.net/mdimg/perfume-thumbs/375x500.4090.jpg</x:v>
      </x:c>
      <x:c r="S1278" s="9" t="str">
        <x:v>Muscs Koublaï Khän</x:v>
      </x:c>
      <x:c r="T1278" s="11" t="str">
        <x:v>1998</x:v>
      </x:c>
      <x:c r="U1278" s="10" t="n">
        <x:v>1006</x:v>
      </x:c>
      <x:c r="V1278" s="14" t="n">
        <x:f>IF(AND(ISNUMBER(G1278),G1278&gt;0),LOG10(G1278)*'Method'!$B$8,"")</x:f>
        <x:v>3.0206350775399637</x:v>
      </x:c>
      <x:c r="W1278" s="14" t="n">
        <x:f>IF(AND(ISNUMBER(I1278),I1278&gt;0),LOG10(I1278)*'Method'!$B$9,"")</x:f>
        <x:v>2.56220854991456</x:v>
      </x:c>
      <x:c r="X1278" s="10" t="str">
        <x:f>IF(ISNUMBER(J1278),SUM(G1278,I1278),"")</x:f>
      </x:c>
      <x:c r="Y1278" s="10" t="str">
        <x:f>IF(ISNUMBER(K1278),COUNTIFS($K$7:$K$1929,"&gt;"&amp;K1278)+1,"")</x:f>
      </x:c>
      <x:c r="Z1278" s="9" t="str"/>
      <x:c r="AA1278" s="15" t="n">
        <x:v>46108</x:v>
      </x:c>
      <x:c r="AB1278" s="9" t="str">
        <x:v>Unknown</x:v>
      </x:c>
    </x:row>
    <x:row r="1279" ht="50" customHeight="1">
      <x:c r="A1279" s="10" t="n">
        <x:f>IF(ISNUMBER(F1279),RANK(F1279,$F$7:$F$1929,0),"")</x:f>
        <x:v>1203</x:v>
      </x:c>
      <x:c r="B1279" s="9" t="str">
        <x:v>Tom Ford</x:v>
      </x:c>
      <x:c r="C1279" s="9" t="str">
        <x:v>Bois Pacifique</x:v>
      </x:c>
      <x:c r="D1279" s="9" t="str">
        <x:v>Not recorded</x:v>
      </x:c>
      <x:c r="E1279" s="11" t="n">
        <x:v>2024</x:v>
      </x:c>
      <x:c r="F1279" s="13" t="n">
        <x:v>7.6</x:v>
      </x:c>
      <x:c r="G1279" s="10" t="n">
        <x:v>323</x:v>
      </x:c>
      <x:c r="H1279" s="12" t="n">
        <x:v>4.1</x:v>
      </x:c>
      <x:c r="I1279" s="10" t="n">
        <x:v>1322</x:v>
      </x:c>
      <x:c r="J1279" s="12" t="str">
        <x:f>IF(AND(M1279="URL identity aligns",ISNUMBER(F1279),ISNUMBER(H1279),G1279&gt;0,I1279&gt;0,SUM(V1279:W1279)&gt;0),(F1279*V1279+((H1279-1)/4*10)*W1279)/SUM(V1279:W1279),"")</x:f>
      </x:c>
      <x:c r="K1279" s="12" t="str">
        <x:f>IF(ISNUMBER(J1279),(X1279*J1279+'Method'!$B$10*'Method'!$B$11)/(X1279+'Method'!$B$10),"")</x:f>
      </x:c>
      <x:c r="L1279" s="10" t="str">
        <x:f>IF(ISNUMBER(J1279),COUNTIFS($J$7:$J$1929,"&gt;"&amp;J1279)+1,"")</x:f>
      </x:c>
      <x:c r="M1279" s="9" t="str">
        <x:v>Review required</x:v>
      </x:c>
      <x:c r="N1279" s="9" t="str">
        <x:v>Concentration not explicit on both saved identities</x:v>
      </x:c>
      <x:c r="O1279" s="9" t="str">
        <x:v>https://www.parfumo.com/Perfumes/Tom_Ford/bois-pacifique</x:v>
      </x:c>
      <x:c r="P1279" s="9" t="str">
        <x:v>https://www.fragrantica.com/perfume/Tom-Ford/Bois-Pacifique-100411.html</x:v>
      </x:c>
      <x:c r="Q1279" s="9" t="str">
        <x:v>https://media.parfumo.com/perfumes/98/981c14-bois-pacifique-tom-ford_1200.jpg?width=720&amp;aspect_ratio=1:1</x:v>
      </x:c>
      <x:c r="R1279" s="9" t="str">
        <x:v>https://fimgs.net/mdimg/perfume-thumbs/375x500.100411.jpg</x:v>
      </x:c>
      <x:c r="S1279" s="9" t="str">
        <x:v>Bois Pacifique</x:v>
      </x:c>
      <x:c r="T1279" s="11" t="str">
        <x:v>2024</x:v>
      </x:c>
      <x:c r="U1279" s="10" t="n">
        <x:v>1633</x:v>
      </x:c>
      <x:c r="V1279" s="14" t="n">
        <x:f>IF(AND(ISNUMBER(G1279),G1279&gt;0),LOG10(G1279)*'Method'!$B$8,"")</x:f>
        <x:v>3.01104302679732</x:v>
      </x:c>
      <x:c r="W1279" s="14" t="n">
        <x:f>IF(AND(ISNUMBER(I1279),I1279&gt;0),LOG10(I1279)*'Method'!$B$9,"")</x:f>
        <x:v>2.496985164119696</x:v>
      </x:c>
      <x:c r="X1279" s="10" t="str">
        <x:f>IF(ISNUMBER(J1279),SUM(G1279,I1279),"")</x:f>
      </x:c>
      <x:c r="Y1279" s="10" t="str">
        <x:f>IF(ISNUMBER(K1279),COUNTIFS($K$7:$K$1929,"&gt;"&amp;K1279)+1,"")</x:f>
      </x:c>
      <x:c r="Z1279" s="9" t="str"/>
      <x:c r="AA1279" s="15" t="n">
        <x:v>46108</x:v>
      </x:c>
      <x:c r="AB1279" s="9" t="str">
        <x:v>Unknown</x:v>
      </x:c>
    </x:row>
    <x:row r="1280" ht="50" customHeight="1">
      <x:c r="A1280" s="10" t="n">
        <x:f>IF(ISNUMBER(F1280),RANK(F1280,$F$7:$F$1929,0),"")</x:f>
        <x:v>1203</x:v>
      </x:c>
      <x:c r="B1280" s="9" t="str">
        <x:v>Giorgio Armani</x:v>
      </x:c>
      <x:c r="C1280" s="9" t="str">
        <x:v>Armani Privé - Vert Malachite</x:v>
      </x:c>
      <x:c r="D1280" s="9" t="str">
        <x:v>Not recorded</x:v>
      </x:c>
      <x:c r="E1280" s="11" t="n">
        <x:v>2016</x:v>
      </x:c>
      <x:c r="F1280" s="13" t="n">
        <x:v>7.6</x:v>
      </x:c>
      <x:c r="G1280" s="10" t="n">
        <x:v>320</x:v>
      </x:c>
      <x:c r="H1280" s="12" t="n">
        <x:v>4.13</x:v>
      </x:c>
      <x:c r="I1280" s="10" t="n">
        <x:v>1866</x:v>
      </x:c>
      <x:c r="J1280" s="12" t="str">
        <x:f>IF(AND(M1280="URL identity aligns",ISNUMBER(F1280),ISNUMBER(H1280),G1280&gt;0,I1280&gt;0,SUM(V1280:W1280)&gt;0),(F1280*V1280+((H1280-1)/4*10)*W1280)/SUM(V1280:W1280),"")</x:f>
      </x:c>
      <x:c r="K1280" s="12" t="str">
        <x:f>IF(ISNUMBER(J1280),(X1280*J1280+'Method'!$B$10*'Method'!$B$11)/(X1280+'Method'!$B$10),"")</x:f>
      </x:c>
      <x:c r="L1280" s="10" t="str">
        <x:f>IF(ISNUMBER(J1280),COUNTIFS($J$7:$J$1929,"&gt;"&amp;J1280)+1,"")</x:f>
      </x:c>
      <x:c r="M1280" s="9" t="str">
        <x:v>Review required</x:v>
      </x:c>
      <x:c r="N1280" s="9" t="str">
        <x:v>Concentration not explicit on both saved identities</x:v>
      </x:c>
      <x:c r="O1280" s="9" t="str">
        <x:v>https://www.parfumo.com/Perfumes/Giorgio_Armani/Armani_Prive__Vert_Malachite</x:v>
      </x:c>
      <x:c r="P1280" s="9" t="str">
        <x:v>https://www.fragrantica.com/perfume/Giorgio-Armani/Armani-Prive-Vert-Malachite-34588.html</x:v>
      </x:c>
      <x:c r="Q1280" s="9" t="str">
        <x:v>https://media.parfumo.com/perfumes/ad/adc59f-armani-prive-vert-malachite-giorgio-armani_1200.jpg?width=480&amp;aspect_ratio=1:1</x:v>
      </x:c>
      <x:c r="R1280" s="9" t="str">
        <x:v>https://fimgs.net/mdimg/perfume-thumbs/375x500.34588.jpg</x:v>
      </x:c>
      <x:c r="S1280" s="9" t="str">
        <x:v>Armani Privé - Vert Malachite</x:v>
      </x:c>
      <x:c r="T1280" s="11" t="str">
        <x:v>2016</x:v>
      </x:c>
      <x:c r="U1280" s="10" t="n">
        <x:v>331</x:v>
      </x:c>
      <x:c r="V1280" s="14" t="n">
        <x:f>IF(AND(ISNUMBER(G1280),G1280&gt;0),LOG10(G1280)*'Method'!$B$8,"")</x:f>
        <x:v>3.0061799739838917</x:v>
      </x:c>
      <x:c r="W1280" s="14" t="n">
        <x:f>IF(AND(ISNUMBER(I1280),I1280&gt;0),LOG10(I1280)*'Method'!$B$9,"")</x:f>
        <x:v>2.6167293115283843</x:v>
      </x:c>
      <x:c r="X1280" s="10" t="str">
        <x:f>IF(ISNUMBER(J1280),SUM(G1280,I1280),"")</x:f>
      </x:c>
      <x:c r="Y1280" s="10" t="str">
        <x:f>IF(ISNUMBER(K1280),COUNTIFS($K$7:$K$1929,"&gt;"&amp;K1280)+1,"")</x:f>
      </x:c>
      <x:c r="Z1280" s="9" t="str"/>
      <x:c r="AA1280" s="15" t="n">
        <x:v>46108</x:v>
      </x:c>
      <x:c r="AB1280" s="9" t="str">
        <x:v>Unknown</x:v>
      </x:c>
    </x:row>
    <x:row r="1281" ht="50" customHeight="1">
      <x:c r="A1281" s="10" t="n">
        <x:f>IF(ISNUMBER(F1281),RANK(F1281,$F$7:$F$1929,0),"")</x:f>
        <x:v>1203</x:v>
      </x:c>
      <x:c r="B1281" s="9" t="str">
        <x:v>Byredo</x:v>
      </x:c>
      <x:c r="C1281" s="9" t="str">
        <x:v>De Los Santos</x:v>
      </x:c>
      <x:c r="D1281" s="9" t="str">
        <x:v>Not recorded</x:v>
      </x:c>
      <x:c r="E1281" s="11" t="n">
        <x:v>2022</x:v>
      </x:c>
      <x:c r="F1281" s="13" t="n">
        <x:v>7.6</x:v>
      </x:c>
      <x:c r="G1281" s="10" t="n">
        <x:v>320</x:v>
      </x:c>
      <x:c r="H1281" s="12" t="n">
        <x:v>3.85</x:v>
      </x:c>
      <x:c r="I1281" s="10" t="n">
        <x:v>1622</x:v>
      </x:c>
      <x:c r="J1281" s="12" t="str">
        <x:f>IF(AND(M1281="URL identity aligns",ISNUMBER(F1281),ISNUMBER(H1281),G1281&gt;0,I1281&gt;0,SUM(V1281:W1281)&gt;0),(F1281*V1281+((H1281-1)/4*10)*W1281)/SUM(V1281:W1281),"")</x:f>
      </x:c>
      <x:c r="K1281" s="12" t="str">
        <x:f>IF(ISNUMBER(J1281),(X1281*J1281+'Method'!$B$10*'Method'!$B$11)/(X1281+'Method'!$B$10),"")</x:f>
      </x:c>
      <x:c r="L1281" s="10" t="str">
        <x:f>IF(ISNUMBER(J1281),COUNTIFS($J$7:$J$1929,"&gt;"&amp;J1281)+1,"")</x:f>
      </x:c>
      <x:c r="M1281" s="9" t="str">
        <x:v>Review required</x:v>
      </x:c>
      <x:c r="N1281" s="9" t="str">
        <x:v>Concentration not explicit on both saved identities</x:v>
      </x:c>
      <x:c r="O1281" s="9" t="str">
        <x:v>https://www.parfumo.com/Perfumes/Byredo/de-los-santos</x:v>
      </x:c>
      <x:c r="P1281" s="9" t="str">
        <x:v>https://www.fragrantica.com/perfume/Byredo/De-Los-Santos-72693.html</x:v>
      </x:c>
      <x:c r="Q1281" s="9" t="str">
        <x:v>https://media.parfumo.com/perfumes/1b/1bafa5-de-los-santos-byredo_1200.jpg?width=720&amp;aspect_ratio=1:1</x:v>
      </x:c>
      <x:c r="R1281" s="9" t="str">
        <x:v>https://fimgs.net/mdimg/perfume-thumbs/375x500.72693.jpg</x:v>
      </x:c>
      <x:c r="S1281" s="9" t="str">
        <x:v>De Los Santos</x:v>
      </x:c>
      <x:c r="T1281" s="11" t="str">
        <x:v>2022</x:v>
      </x:c>
      <x:c r="U1281" s="10" t="n">
        <x:v>647</x:v>
      </x:c>
      <x:c r="V1281" s="14" t="n">
        <x:f>IF(AND(ISNUMBER(G1281),G1281&gt;0),LOG10(G1281)*'Method'!$B$8,"")</x:f>
        <x:v>3.0061799739838917</x:v>
      </x:c>
      <x:c r="W1281" s="14" t="n">
        <x:f>IF(AND(ISNUMBER(I1281),I1281&gt;0),LOG10(I1281)*'Method'!$B$9,"")</x:f>
        <x:v>2.568040679900112</x:v>
      </x:c>
      <x:c r="X1281" s="10" t="str">
        <x:f>IF(ISNUMBER(J1281),SUM(G1281,I1281),"")</x:f>
      </x:c>
      <x:c r="Y1281" s="10" t="str">
        <x:f>IF(ISNUMBER(K1281),COUNTIFS($K$7:$K$1929,"&gt;"&amp;K1281)+1,"")</x:f>
      </x:c>
      <x:c r="Z1281" s="9" t="str"/>
      <x:c r="AA1281" s="15" t="n">
        <x:v>46108</x:v>
      </x:c>
      <x:c r="AB1281" s="9" t="str">
        <x:v>Unknown</x:v>
      </x:c>
    </x:row>
    <x:row r="1282" ht="50" customHeight="1">
      <x:c r="A1282" s="10" t="n">
        <x:f>IF(ISNUMBER(F1282),RANK(F1282,$F$7:$F$1929,0),"")</x:f>
        <x:v>1203</x:v>
      </x:c>
      <x:c r="B1282" s="9" t="str">
        <x:v>Tiziana Terenzi</x:v>
      </x:c>
      <x:c r="C1282" s="9" t="str">
        <x:v>Foconero</x:v>
      </x:c>
      <x:c r="D1282" s="9" t="str">
        <x:v>Extrait de Parfum</x:v>
      </x:c>
      <x:c r="E1282" s="11" t="n">
        <x:v>2017</x:v>
      </x:c>
      <x:c r="F1282" s="13" t="n">
        <x:v>7.6</x:v>
      </x:c>
      <x:c r="G1282" s="10" t="n">
        <x:v>320</x:v>
      </x:c>
      <x:c r="H1282" s="12" t="n">
        <x:v>3.91</x:v>
      </x:c>
      <x:c r="I1282" s="10" t="n">
        <x:v>651</x:v>
      </x:c>
      <x:c r="J1282" s="12" t="str">
        <x:f>IF(AND(M1282="URL identity aligns",ISNUMBER(F1282),ISNUMBER(H1282),G1282&gt;0,I1282&gt;0,SUM(V1282:W1282)&gt;0),(F1282*V1282+((H1282-1)/4*10)*W1282)/SUM(V1282:W1282),"")</x:f>
      </x:c>
      <x:c r="K1282" s="12" t="str">
        <x:f>IF(ISNUMBER(J1282),(X1282*J1282+'Method'!$B$10*'Method'!$B$11)/(X1282+'Method'!$B$10),"")</x:f>
      </x:c>
      <x:c r="L1282" s="10" t="str">
        <x:f>IF(ISNUMBER(J1282),COUNTIFS($J$7:$J$1929,"&gt;"&amp;J1282)+1,"")</x:f>
      </x:c>
      <x:c r="M1282" s="9" t="str">
        <x:v>Review required</x:v>
      </x:c>
      <x:c r="N1282" s="9" t="str">
        <x:v>Concentration not explicit on both saved identities</x:v>
      </x:c>
      <x:c r="O1282" s="9" t="str">
        <x:v>https://www.parfumo.com/Perfumes/Tiziana_Terenzi/foconero-extrait-de-parfum</x:v>
      </x:c>
      <x:c r="P1282" s="9" t="str">
        <x:v>https://www.fragrantica.com/perfume/Tiziana-Terenzi/Foconero-44358.html</x:v>
      </x:c>
      <x:c r="Q1282" s="9" t="str">
        <x:v>https://media.parfumo.com/perfumes/12/12b977-foconero-extrait-de-parfum-tiziana-terenzi_1200.jpg?width=720&amp;aspect_ratio=1:1</x:v>
      </x:c>
      <x:c r="R1282" s="9" t="str">
        <x:v>https://fimgs.net/mdimg/perfume-thumbs/375x500.44358.jpg</x:v>
      </x:c>
      <x:c r="S1282" s="9" t="str">
        <x:v>Foconero</x:v>
      </x:c>
      <x:c r="T1282" s="11" t="str">
        <x:v>2017</x:v>
      </x:c>
      <x:c r="U1282" s="10" t="n">
        <x:v>1333</x:v>
      </x:c>
      <x:c r="V1282" s="14" t="n">
        <x:f>IF(AND(ISNUMBER(G1282),G1282&gt;0),LOG10(G1282)*'Method'!$B$8,"")</x:f>
        <x:v>3.0061799739838917</x:v>
      </x:c>
      <x:c r="W1282" s="14" t="n">
        <x:f>IF(AND(ISNUMBER(I1282),I1282&gt;0),LOG10(I1282)*'Method'!$B$9,"")</x:f>
        <x:v>2.250864790854552</x:v>
      </x:c>
      <x:c r="X1282" s="10" t="str">
        <x:f>IF(ISNUMBER(J1282),SUM(G1282,I1282),"")</x:f>
      </x:c>
      <x:c r="Y1282" s="10" t="str">
        <x:f>IF(ISNUMBER(K1282),COUNTIFS($K$7:$K$1929,"&gt;"&amp;K1282)+1,"")</x:f>
      </x:c>
      <x:c r="Z1282" s="9" t="str"/>
      <x:c r="AA1282" s="15" t="n">
        <x:v>46108</x:v>
      </x:c>
      <x:c r="AB1282" s="9" t="str">
        <x:v>Unknown</x:v>
      </x:c>
    </x:row>
    <x:row r="1283" ht="50" customHeight="1">
      <x:c r="A1283" s="10" t="n">
        <x:f>IF(ISNUMBER(F1283),RANK(F1283,$F$7:$F$1929,0),"")</x:f>
        <x:v>1203</x:v>
      </x:c>
      <x:c r="B1283" s="9" t="str">
        <x:v>Giorgio Armani</x:v>
      </x:c>
      <x:c r="C1283" s="9" t="str">
        <x:v>Acqua di Giò Elixir</x:v>
      </x:c>
      <x:c r="D1283" s="9" t="str">
        <x:v>Elixir</x:v>
      </x:c>
      <x:c r="E1283" s="11" t="n">
        <x:v>2025</x:v>
      </x:c>
      <x:c r="F1283" s="13" t="n">
        <x:v>7.6</x:v>
      </x:c>
      <x:c r="G1283" s="10" t="n">
        <x:v>310</x:v>
      </x:c>
      <x:c r="H1283" s="12" t="n">
        <x:v>4.13</x:v>
      </x:c>
      <x:c r="I1283" s="10" t="n">
        <x:v>1331</x:v>
      </x:c>
      <x:c r="J1283" s="12" t="str">
        <x:f>IF(AND(M1283="URL identity aligns",ISNUMBER(F1283),ISNUMBER(H1283),G1283&gt;0,I1283&gt;0,SUM(V1283:W1283)&gt;0),(F1283*V1283+((H1283-1)/4*10)*W1283)/SUM(V1283:W1283),"")</x:f>
      </x:c>
      <x:c r="K1283" s="12" t="str">
        <x:f>IF(ISNUMBER(J1283),(X1283*J1283+'Method'!$B$10*'Method'!$B$11)/(X1283+'Method'!$B$10),"")</x:f>
      </x:c>
      <x:c r="L1283" s="10" t="str">
        <x:f>IF(ISNUMBER(J1283),COUNTIFS($J$7:$J$1929,"&gt;"&amp;J1283)+1,"")</x:f>
      </x:c>
      <x:c r="M1283" s="9" t="str">
        <x:v>Review required</x:v>
      </x:c>
      <x:c r="N1283" s="9" t="str">
        <x:v>Concentration not explicit on both saved identities</x:v>
      </x:c>
      <x:c r="O1283" s="9" t="str">
        <x:v>https://www.parfumo.com/Perfumes/Giorgio_Armani/acqua-di-gio-elixir</x:v>
      </x:c>
      <x:c r="P1283" s="9" t="str">
        <x:v>https://www.fragrantica.com/perfume/Giorgio-Armani/Acqua-di-Gio-Elixir-101438.html</x:v>
      </x:c>
      <x:c r="Q1283" s="9" t="str">
        <x:v>https://media.parfumo.com/perfumes/e6/e6492d-acqua-di-gio-elixir-giorgio-armani_1200.jpg?width=720&amp;aspect_ratio=1:1</x:v>
      </x:c>
      <x:c r="R1283" s="9" t="str">
        <x:v>https://fimgs.net/mdimg/perfume-thumbs/375x500.101438.jpg</x:v>
      </x:c>
      <x:c r="S1283" s="9" t="str">
        <x:v>Acqua di Giò Elixir</x:v>
      </x:c>
      <x:c r="T1283" s="11" t="str">
        <x:v>2025</x:v>
      </x:c>
      <x:c r="U1283" s="10" t="n">
        <x:v>593</x:v>
      </x:c>
      <x:c r="V1283" s="14" t="n">
        <x:f>IF(AND(ISNUMBER(G1283),G1283&gt;0),LOG10(G1283)*'Method'!$B$8,"")</x:f>
        <x:v>2.9896340326011237</x:v>
      </x:c>
      <x:c r="W1283" s="14" t="n">
        <x:f>IF(AND(ISNUMBER(I1283),I1283&gt;0),LOG10(I1283)*'Method'!$B$9,"")</x:f>
        <x:v>2.499342444379744</x:v>
      </x:c>
      <x:c r="X1283" s="10" t="str">
        <x:f>IF(ISNUMBER(J1283),SUM(G1283,I1283),"")</x:f>
      </x:c>
      <x:c r="Y1283" s="10" t="str">
        <x:f>IF(ISNUMBER(K1283),COUNTIFS($K$7:$K$1929,"&gt;"&amp;K1283)+1,"")</x:f>
      </x:c>
      <x:c r="Z1283" s="9" t="str"/>
      <x:c r="AA1283" s="15" t="n">
        <x:v>46108</x:v>
      </x:c>
      <x:c r="AB1283" s="9" t="str">
        <x:v>Unknown</x:v>
      </x:c>
    </x:row>
    <x:row r="1284" ht="50" customHeight="1">
      <x:c r="A1284" s="10" t="n">
        <x:f>IF(ISNUMBER(F1284),RANK(F1284,$F$7:$F$1929,0),"")</x:f>
        <x:v>1203</x:v>
      </x:c>
      <x:c r="B1284" s="9" t="str">
        <x:v>Nasomatto</x:v>
      </x:c>
      <x:c r="C1284" s="9" t="str">
        <x:v>Nudiflorum</x:v>
      </x:c>
      <x:c r="D1284" s="9" t="str">
        <x:v>Extrait de Parfum</x:v>
      </x:c>
      <x:c r="E1284" s="11" t="n">
        <x:v>2018</x:v>
      </x:c>
      <x:c r="F1284" s="13" t="n">
        <x:v>7.6</x:v>
      </x:c>
      <x:c r="G1284" s="10" t="n">
        <x:v>306</x:v>
      </x:c>
      <x:c r="H1284" s="12" t="n">
        <x:v>3.88</x:v>
      </x:c>
      <x:c r="I1284" s="10" t="n">
        <x:v>2393</x:v>
      </x:c>
      <x:c r="J1284" s="12" t="str">
        <x:f>IF(AND(M1284="URL identity aligns",ISNUMBER(F1284),ISNUMBER(H1284),G1284&gt;0,I1284&gt;0,SUM(V1284:W1284)&gt;0),(F1284*V1284+((H1284-1)/4*10)*W1284)/SUM(V1284:W1284),"")</x:f>
      </x:c>
      <x:c r="K1284" s="12" t="str">
        <x:f>IF(ISNUMBER(J1284),(X1284*J1284+'Method'!$B$10*'Method'!$B$11)/(X1284+'Method'!$B$10),"")</x:f>
      </x:c>
      <x:c r="L1284" s="10" t="str">
        <x:f>IF(ISNUMBER(J1284),COUNTIFS($J$7:$J$1929,"&gt;"&amp;J1284)+1,"")</x:f>
      </x:c>
      <x:c r="M1284" s="9" t="str">
        <x:v>Review required</x:v>
      </x:c>
      <x:c r="N1284" s="9" t="str">
        <x:v>Concentration not explicit on both saved identities</x:v>
      </x:c>
      <x:c r="O1284" s="9" t="str">
        <x:v>https://www.parfumo.com/Perfumes/Nasomatto/Nudiflorum</x:v>
      </x:c>
      <x:c r="P1284" s="9" t="str">
        <x:v>https://www.fragrantica.com/perfume/Nasomatto/Nudiflorum-49223.html</x:v>
      </x:c>
      <x:c r="Q1284" s="9" t="str">
        <x:v>https://media.parfumo.com/perfumes/28/283eee-nudiflorum-extrait-de-parfum-nasomatto_1200.jpg?width=720&amp;aspect_ratio=1:1</x:v>
      </x:c>
      <x:c r="R1284" s="9" t="str">
        <x:v>https://fimgs.net/mdimg/perfume-thumbs/375x500.49223.jpg</x:v>
      </x:c>
      <x:c r="S1284" s="9" t="str">
        <x:v>Nudiflorum</x:v>
      </x:c>
      <x:c r="T1284" s="11" t="str">
        <x:v>2018</x:v>
      </x:c>
      <x:c r="U1284" s="10" t="n">
        <x:v>1209</x:v>
      </x:c>
      <x:c r="V1284" s="14" t="n">
        <x:f>IF(AND(ISNUMBER(G1284),G1284&gt;0),LOG10(G1284)*'Method'!$B$8,"")</x:f>
        <x:v>2.982865711777896</x:v>
      </x:c>
      <x:c r="W1284" s="14" t="n">
        <x:f>IF(AND(ISNUMBER(I1284),I1284&gt;0),LOG10(I1284)*'Method'!$B$9,"")</x:f>
        <x:v>2.703154158890752</x:v>
      </x:c>
      <x:c r="X1284" s="10" t="str">
        <x:f>IF(ISNUMBER(J1284),SUM(G1284,I1284),"")</x:f>
      </x:c>
      <x:c r="Y1284" s="10" t="str">
        <x:f>IF(ISNUMBER(K1284),COUNTIFS($K$7:$K$1929,"&gt;"&amp;K1284)+1,"")</x:f>
      </x:c>
      <x:c r="Z1284" s="9" t="str"/>
      <x:c r="AA1284" s="15" t="n">
        <x:v>46108</x:v>
      </x:c>
      <x:c r="AB1284" s="9" t="str">
        <x:v>Unknown</x:v>
      </x:c>
    </x:row>
    <x:row r="1285" ht="50" customHeight="1">
      <x:c r="A1285" s="10" t="n">
        <x:f>IF(ISNUMBER(F1285),RANK(F1285,$F$7:$F$1929,0),"")</x:f>
        <x:v>1203</x:v>
      </x:c>
      <x:c r="B1285" s="9" t="str">
        <x:v>Lattafa</x:v>
      </x:c>
      <x:c r="C1285" s="9" t="str">
        <x:v>Sheikh Shuyukh Luxe Edition</x:v>
      </x:c>
      <x:c r="D1285" s="9" t="str">
        <x:v>Eau de Parfum</x:v>
      </x:c>
      <x:c r="E1285" s="11" t="n">
        <x:v>2015</x:v>
      </x:c>
      <x:c r="F1285" s="13" t="n">
        <x:v>7.6</x:v>
      </x:c>
      <x:c r="G1285" s="10" t="n">
        <x:v>305</x:v>
      </x:c>
      <x:c r="H1285" s="12" t="n">
        <x:v>3.92</x:v>
      </x:c>
      <x:c r="I1285" s="10" t="n">
        <x:v>1356</x:v>
      </x:c>
      <x:c r="J1285" s="12" t="str">
        <x:f>IF(AND(M1285="URL identity aligns",ISNUMBER(F1285),ISNUMBER(H1285),G1285&gt;0,I1285&gt;0,SUM(V1285:W1285)&gt;0),(F1285*V1285+((H1285-1)/4*10)*W1285)/SUM(V1285:W1285),"")</x:f>
      </x:c>
      <x:c r="K1285" s="12" t="str">
        <x:f>IF(ISNUMBER(J1285),(X1285*J1285+'Method'!$B$10*'Method'!$B$11)/(X1285+'Method'!$B$10),"")</x:f>
      </x:c>
      <x:c r="L1285" s="10" t="str">
        <x:f>IF(ISNUMBER(J1285),COUNTIFS($J$7:$J$1929,"&gt;"&amp;J1285)+1,"")</x:f>
      </x:c>
      <x:c r="M1285" s="9" t="str">
        <x:v>Review required</x:v>
      </x:c>
      <x:c r="N1285" s="9" t="str">
        <x:v>Brand differs between product URLs; Product, variant, gender or year terms differ between URLs; Concentration not explicit on both saved identities</x:v>
      </x:c>
      <x:c r="O1285" s="9" t="str">
        <x:v>https://www.parfumo.com/Perfumes/Lattafa/sheikh-shuyukh-luxe-edition-eau-de-parfum</x:v>
      </x:c>
      <x:c r="P1285" s="9" t="str">
        <x:v>https://www.fragrantica.com/perfume/Lattafa-Perfumes/Sheikh-Al-Shuyukh-Luxe-Edition-31327.html</x:v>
      </x:c>
      <x:c r="Q1285" s="9" t="str">
        <x:v>https://media.parfumo.com/perfumes/e0/e0b8f7-sheikh-shuyukh-luxe-edition-lattafa_1200.jpg?width=720&amp;aspect_ratio=1:1</x:v>
      </x:c>
      <x:c r="R1285" s="9" t="str">
        <x:v>https://fimgs.net/mdimg/perfume-thumbs/375x500.31327.jpg</x:v>
      </x:c>
      <x:c r="S1285" s="9" t="str">
        <x:v>Sheikh Shuyukh Luxe Edition</x:v>
      </x:c>
      <x:c r="T1285" s="11" t="str">
        <x:v>2015</x:v>
      </x:c>
      <x:c r="U1285" s="10" t="n">
        <x:v>1500</x:v>
      </x:c>
      <x:c r="V1285" s="14" t="n">
        <x:f>IF(AND(ISNUMBER(G1285),G1285&gt;0),LOG10(G1285)*'Method'!$B$8,"")</x:f>
        <x:v>2.9811598072161476</x:v>
      </x:c>
      <x:c r="W1285" s="14" t="n">
        <x:f>IF(AND(ISNUMBER(I1285),I1285&gt;0),LOG10(I1285)*'Method'!$B$9,"")</x:f>
        <x:v>2.5058077516248325</x:v>
      </x:c>
      <x:c r="X1285" s="10" t="str">
        <x:f>IF(ISNUMBER(J1285),SUM(G1285,I1285),"")</x:f>
      </x:c>
      <x:c r="Y1285" s="10" t="str">
        <x:f>IF(ISNUMBER(K1285),COUNTIFS($K$7:$K$1929,"&gt;"&amp;K1285)+1,"")</x:f>
      </x:c>
      <x:c r="Z1285" s="9" t="str"/>
      <x:c r="AA1285" s="15" t="n">
        <x:v>46108</x:v>
      </x:c>
      <x:c r="AB1285" s="9" t="str">
        <x:v>Unknown</x:v>
      </x:c>
    </x:row>
    <x:row r="1286" ht="50" customHeight="1">
      <x:c r="A1286" s="10" t="n">
        <x:f>IF(ISNUMBER(F1286),RANK(F1286,$F$7:$F$1929,0),"")</x:f>
        <x:v>1203</x:v>
      </x:c>
      <x:c r="B1286" s="9" t="str">
        <x:v>Bvlgari</x:v>
      </x:c>
      <x:c r="C1286" s="9" t="str">
        <x:v>Eau Parfumée au Thé Blanc</x:v>
      </x:c>
      <x:c r="D1286" s="9" t="str">
        <x:v>Eau de Cologne</x:v>
      </x:c>
      <x:c r="E1286" s="11" t="n">
        <x:v>2003</x:v>
      </x:c>
      <x:c r="F1286" s="13" t="n">
        <x:v>7.6</x:v>
      </x:c>
      <x:c r="G1286" s="10" t="n">
        <x:v>304</x:v>
      </x:c>
      <x:c r="H1286" s="12" t="n">
        <x:v>4.17</x:v>
      </x:c>
      <x:c r="I1286" s="10" t="n">
        <x:v>2466</x:v>
      </x:c>
      <x:c r="J1286" s="12" t="str">
        <x:f>IF(AND(M1286="URL identity aligns",ISNUMBER(F1286),ISNUMBER(H1286),G1286&gt;0,I1286&gt;0,SUM(V1286:W1286)&gt;0),(F1286*V1286+((H1286-1)/4*10)*W1286)/SUM(V1286:W1286),"")</x:f>
      </x:c>
      <x:c r="K1286" s="12" t="str">
        <x:f>IF(ISNUMBER(J1286),(X1286*J1286+'Method'!$B$10*'Method'!$B$11)/(X1286+'Method'!$B$10),"")</x:f>
      </x:c>
      <x:c r="L1286" s="10" t="str">
        <x:f>IF(ISNUMBER(J1286),COUNTIFS($J$7:$J$1929,"&gt;"&amp;J1286)+1,"")</x:f>
      </x:c>
      <x:c r="M1286" s="9" t="str">
        <x:v>Review required</x:v>
      </x:c>
      <x:c r="N1286" s="9" t="str">
        <x:v>Concentration not explicit on both saved identities</x:v>
      </x:c>
      <x:c r="O1286" s="9" t="str">
        <x:v>https://www.parfumo.com/Perfumes/Bvlgari/eau-parfumee-au-the-blanc-eau-de-cologne</x:v>
      </x:c>
      <x:c r="P1286" s="9" t="str">
        <x:v>https://www.fragrantica.com/perfume/Bvlgari/Eau-Parfumee-au-The-Blanc-145.html</x:v>
      </x:c>
      <x:c r="Q1286" s="9" t="str">
        <x:v>https://media.parfumo.com/perfumes/af/afe8a5-eau-parfumee-au-the-blanc-bvlgari_1200.jpg?width=720&amp;aspect_ratio=1:1</x:v>
      </x:c>
      <x:c r="R1286" s="9" t="str">
        <x:v>https://fimgs.net/mdimg/perfume-thumbs/375x500.145.jpg</x:v>
      </x:c>
      <x:c r="S1286" s="9" t="str">
        <x:v>Eau Parfumée au Thé Blanc</x:v>
      </x:c>
      <x:c r="T1286" s="11" t="str">
        <x:v>2003</x:v>
      </x:c>
      <x:c r="U1286" s="10" t="n">
        <x:v>1116</x:v>
      </x:c>
      <x:c r="V1286" s="14" t="n">
        <x:f>IF(AND(ISNUMBER(G1286),G1286&gt;0),LOG10(G1286)*'Method'!$B$8,"")</x:f>
        <x:v>2.9794483003304997</x:v>
      </x:c>
      <x:c r="W1286" s="14" t="n">
        <x:f>IF(AND(ISNUMBER(I1286),I1286&gt;0),LOG10(I1286)*'Method'!$B$9,"")</x:f>
        <x:v>2.713594457807768</x:v>
      </x:c>
      <x:c r="X1286" s="10" t="str">
        <x:f>IF(ISNUMBER(J1286),SUM(G1286,I1286),"")</x:f>
      </x:c>
      <x:c r="Y1286" s="10" t="str">
        <x:f>IF(ISNUMBER(K1286),COUNTIFS($K$7:$K$1929,"&gt;"&amp;K1286)+1,"")</x:f>
      </x:c>
      <x:c r="Z1286" s="9" t="str"/>
      <x:c r="AA1286" s="15" t="n">
        <x:v>46108</x:v>
      </x:c>
      <x:c r="AB1286" s="9" t="str">
        <x:v>Unknown</x:v>
      </x:c>
    </x:row>
    <x:row r="1287" ht="50" customHeight="1">
      <x:c r="A1287" s="10" t="n">
        <x:f>IF(ISNUMBER(F1287),RANK(F1287,$F$7:$F$1929,0),"")</x:f>
        <x:v>1203</x:v>
      </x:c>
      <x:c r="B1287" s="9" t="str">
        <x:v>Serge Lutens</x:v>
      </x:c>
      <x:c r="C1287" s="9" t="str">
        <x:v>Bornéo 1834</x:v>
      </x:c>
      <x:c r="D1287" s="9" t="str">
        <x:v>Not recorded</x:v>
      </x:c>
      <x:c r="E1287" s="11" t="n">
        <x:v>2005</x:v>
      </x:c>
      <x:c r="F1287" s="13" t="n">
        <x:v>7.6</x:v>
      </x:c>
      <x:c r="G1287" s="10" t="n">
        <x:v>302</x:v>
      </x:c>
      <x:c r="H1287" s="12" t="n">
        <x:v>4.24</x:v>
      </x:c>
      <x:c r="I1287" s="10" t="n">
        <x:v>1509</x:v>
      </x:c>
      <x:c r="J1287" s="12" t="str">
        <x:f>IF(AND(M1287="URL identity aligns",ISNUMBER(F1287),ISNUMBER(H1287),G1287&gt;0,I1287&gt;0,SUM(V1287:W1287)&gt;0),(F1287*V1287+((H1287-1)/4*10)*W1287)/SUM(V1287:W1287),"")</x:f>
      </x:c>
      <x:c r="K1287" s="12" t="str">
        <x:f>IF(ISNUMBER(J1287),(X1287*J1287+'Method'!$B$10*'Method'!$B$11)/(X1287+'Method'!$B$10),"")</x:f>
      </x:c>
      <x:c r="L1287" s="10" t="str">
        <x:f>IF(ISNUMBER(J1287),COUNTIFS($J$7:$J$1929,"&gt;"&amp;J1287)+1,"")</x:f>
      </x:c>
      <x:c r="M1287" s="9" t="str">
        <x:v>Review required</x:v>
      </x:c>
      <x:c r="N1287" s="9" t="str">
        <x:v>Concentration not explicit on both saved identities</x:v>
      </x:c>
      <x:c r="O1287" s="9" t="str">
        <x:v>https://www.parfumo.com/Perfumes/Serge_Lutens/Borneo_1834</x:v>
      </x:c>
      <x:c r="P1287" s="9" t="str">
        <x:v>https://www.fragrantica.com/perfume/Serge-Lutens/Borneo-1834-5201.html</x:v>
      </x:c>
      <x:c r="Q1287" s="9" t="str">
        <x:v>https://media.parfumo.com/perfumes/bd/bd6285-borneo-1834-serge-lutens_1200.jpg?width=480&amp;aspect_ratio=1:1</x:v>
      </x:c>
      <x:c r="R1287" s="9" t="str">
        <x:v>https://fimgs.net/mdimg/perfume-thumbs/375x500.5201.jpg</x:v>
      </x:c>
      <x:c r="S1287" s="9" t="str">
        <x:v>Bornéo 1834</x:v>
      </x:c>
      <x:c r="T1287" s="11" t="str">
        <x:v>2005</x:v>
      </x:c>
      <x:c r="U1287" s="10" t="n">
        <x:v>852</x:v>
      </x:c>
      <x:c r="V1287" s="14" t="n">
        <x:f>IF(AND(ISNUMBER(G1287),G1287&gt;0),LOG10(G1287)*'Method'!$B$8,"")</x:f>
        <x:v>2.97600833154858</x:v>
      </x:c>
      <x:c r="W1287" s="14" t="n">
        <x:f>IF(AND(ISNUMBER(I1287),I1287&gt;0),LOG10(I1287)*'Method'!$B$9,"")</x:f>
        <x:v>2.542951391820472</x:v>
      </x:c>
      <x:c r="X1287" s="10" t="str">
        <x:f>IF(ISNUMBER(J1287),SUM(G1287,I1287),"")</x:f>
      </x:c>
      <x:c r="Y1287" s="10" t="str">
        <x:f>IF(ISNUMBER(K1287),COUNTIFS($K$7:$K$1929,"&gt;"&amp;K1287)+1,"")</x:f>
      </x:c>
      <x:c r="Z1287" s="9" t="str"/>
      <x:c r="AA1287" s="15" t="n">
        <x:v>46108</x:v>
      </x:c>
      <x:c r="AB1287" s="9" t="str">
        <x:v>Unknown</x:v>
      </x:c>
    </x:row>
    <x:row r="1288" ht="50" customHeight="1">
      <x:c r="A1288" s="10" t="n">
        <x:f>IF(ISNUMBER(F1288),RANK(F1288,$F$7:$F$1929,0),"")</x:f>
        <x:v>1203</x:v>
      </x:c>
      <x:c r="B1288" s="9" t="str">
        <x:v>Giorgio Armani</x:v>
      </x:c>
      <x:c r="C1288" s="9" t="str">
        <x:v>Eau pour Homme</x:v>
      </x:c>
      <x:c r="D1288" s="9" t="str">
        <x:v>Eau de Toilette</x:v>
      </x:c>
      <x:c r="E1288" s="11" t="n">
        <x:v>2013</x:v>
      </x:c>
      <x:c r="F1288" s="13" t="n">
        <x:v>7.6</x:v>
      </x:c>
      <x:c r="G1288" s="10" t="n">
        <x:v>299</x:v>
      </x:c>
      <x:c r="H1288" s="12" t="n">
        <x:v>4.17</x:v>
      </x:c>
      <x:c r="I1288" s="10" t="n">
        <x:v>1144</x:v>
      </x:c>
      <x:c r="J1288" s="12" t="str">
        <x:f>IF(AND(M1288="URL identity aligns",ISNUMBER(F1288),ISNUMBER(H1288),G1288&gt;0,I1288&gt;0,SUM(V1288:W1288)&gt;0),(F1288*V1288+((H1288-1)/4*10)*W1288)/SUM(V1288:W1288),"")</x:f>
      </x:c>
      <x:c r="K1288" s="12" t="str">
        <x:f>IF(ISNUMBER(J1288),(X1288*J1288+'Method'!$B$10*'Method'!$B$11)/(X1288+'Method'!$B$10),"")</x:f>
      </x:c>
      <x:c r="L1288" s="10" t="str">
        <x:f>IF(ISNUMBER(J1288),COUNTIFS($J$7:$J$1929,"&gt;"&amp;J1288)+1,"")</x:f>
      </x:c>
      <x:c r="M1288" s="9" t="str">
        <x:v>Review required</x:v>
      </x:c>
      <x:c r="N1288" s="9" t="str">
        <x:v>Product, variant, gender or year terms differ between URLs; Concentration not explicit on both saved identities</x:v>
      </x:c>
      <x:c r="O1288" s="9" t="str">
        <x:v>https://www.parfumo.com/Perfumes/Giorgio_Armani/eau-pour-homme-2013-eau-de-toilette</x:v>
      </x:c>
      <x:c r="P1288" s="9" t="str">
        <x:v>https://www.fragrantica.com/perfume/Giorgio-Armani/Armani-Eau-Pour-Homme-new-17230.html</x:v>
      </x:c>
      <x:c r="Q1288" s="9" t="str">
        <x:v>https://media.parfumo.com/perfumes/c6/c63e70-eau-pour-homme-2013-eau-de-toilette-giorgio-armani_1200.jpg?width=720&amp;aspect_ratio=1:1</x:v>
      </x:c>
      <x:c r="R1288" s="9" t="str">
        <x:v>https://fimgs.net/mdimg/perfume-thumbs/375x500.17230.jpg</x:v>
      </x:c>
      <x:c r="S1288" s="9" t="str">
        <x:v>Eau pour Homme</x:v>
      </x:c>
      <x:c r="T1288" s="11" t="str">
        <x:v>2013</x:v>
      </x:c>
      <x:c r="U1288" s="10" t="n">
        <x:v>1824</x:v>
      </x:c>
      <x:c r="V1288" s="14" t="n">
        <x:f>IF(AND(ISNUMBER(G1288),G1288&gt;0),LOG10(G1288)*'Method'!$B$8,"")</x:f>
        <x:v>2.9708054259893157</x:v>
      </x:c>
      <x:c r="W1288" s="14" t="n">
        <x:f>IF(AND(ISNUMBER(I1288),I1288&gt;0),LOG10(I1288)*'Method'!$B$9,"")</x:f>
        <x:v>2.4467408195656084</x:v>
      </x:c>
      <x:c r="X1288" s="10" t="str">
        <x:f>IF(ISNUMBER(J1288),SUM(G1288,I1288),"")</x:f>
      </x:c>
      <x:c r="Y1288" s="10" t="str">
        <x:f>IF(ISNUMBER(K1288),COUNTIFS($K$7:$K$1929,"&gt;"&amp;K1288)+1,"")</x:f>
      </x:c>
      <x:c r="Z1288" s="9" t="str"/>
      <x:c r="AA1288" s="15" t="n">
        <x:v>46108</x:v>
      </x:c>
      <x:c r="AB1288" s="9" t="str">
        <x:v>Unknown</x:v>
      </x:c>
    </x:row>
    <x:row r="1289" ht="50" customHeight="1">
      <x:c r="A1289" s="10" t="n">
        <x:f>IF(ISNUMBER(F1289),RANK(F1289,$F$7:$F$1929,0),"")</x:f>
        <x:v>1203</x:v>
      </x:c>
      <x:c r="B1289" s="9" t="str">
        <x:v>BDK Parfums</x:v>
      </x:c>
      <x:c r="C1289" s="9" t="str">
        <x:v>Tubéreuse Impériale</x:v>
      </x:c>
      <x:c r="D1289" s="9" t="str">
        <x:v>Eau de Parfum</x:v>
      </x:c>
      <x:c r="E1289" s="11" t="n">
        <x:v>2016</x:v>
      </x:c>
      <x:c r="F1289" s="13" t="n">
        <x:v>7.6</x:v>
      </x:c>
      <x:c r="G1289" s="10" t="n">
        <x:v>285</x:v>
      </x:c>
      <x:c r="H1289" s="12" t="n">
        <x:v>4.01</x:v>
      </x:c>
      <x:c r="I1289" s="10" t="n">
        <x:v>1422</x:v>
      </x:c>
      <x:c r="J1289" s="12" t="str">
        <x:f>IF(AND(M1289="URL identity aligns",ISNUMBER(F1289),ISNUMBER(H1289),G1289&gt;0,I1289&gt;0,SUM(V1289:W1289)&gt;0),(F1289*V1289+((H1289-1)/4*10)*W1289)/SUM(V1289:W1289),"")</x:f>
      </x:c>
      <x:c r="K1289" s="12" t="str">
        <x:f>IF(ISNUMBER(J1289),(X1289*J1289+'Method'!$B$10*'Method'!$B$11)/(X1289+'Method'!$B$10),"")</x:f>
      </x:c>
      <x:c r="L1289" s="10" t="str">
        <x:f>IF(ISNUMBER(J1289),COUNTIFS($J$7:$J$1929,"&gt;"&amp;J1289)+1,"")</x:f>
      </x:c>
      <x:c r="M1289" s="9" t="str">
        <x:v>Review required</x:v>
      </x:c>
      <x:c r="N1289" s="9" t="str">
        <x:v>Concentration not explicit on both saved identities</x:v>
      </x:c>
      <x:c r="O1289" s="9" t="str">
        <x:v>https://www.parfumo.com/Perfumes/bdk_Parfums/tubereuse-imperiale-eau-de-parfum</x:v>
      </x:c>
      <x:c r="P1289" s="9" t="str">
        <x:v>https://www.fragrantica.com/perfume/BDK-Parfums/Tubereuse-Imperiale-39474.html</x:v>
      </x:c>
      <x:c r="Q1289" s="9" t="str">
        <x:v>https://media.parfumo.com/perfumes/a9/a9a091-tubereuse-imperiale-eau-de-parfum-bdk-parfums_1200.jpg?width=720&amp;aspect_ratio=1:1</x:v>
      </x:c>
      <x:c r="R1289" s="9" t="str">
        <x:v>https://fimgs.net/mdimg/perfume-thumbs/375x500.39474.jpg</x:v>
      </x:c>
      <x:c r="S1289" s="9" t="str">
        <x:v>Tubéreuse Impériale</x:v>
      </x:c>
      <x:c r="T1289" s="11" t="str">
        <x:v>2016</x:v>
      </x:c>
      <x:c r="U1289" s="10" t="n">
        <x:v>841</x:v>
      </x:c>
      <x:c r="V1289" s="14" t="n">
        <x:f>IF(AND(ISNUMBER(G1289),G1289&gt;0),LOG10(G1289)*'Method'!$B$8,"")</x:f>
        <x:v>2.945813832010212</x:v>
      </x:c>
      <x:c r="W1289" s="14" t="n">
        <x:f>IF(AND(ISNUMBER(I1289),I1289&gt;0),LOG10(I1289)*'Method'!$B$9,"")</x:f>
        <x:v>2.522319677115</x:v>
      </x:c>
      <x:c r="X1289" s="10" t="str">
        <x:f>IF(ISNUMBER(J1289),SUM(G1289,I1289),"")</x:f>
      </x:c>
      <x:c r="Y1289" s="10" t="str">
        <x:f>IF(ISNUMBER(K1289),COUNTIFS($K$7:$K$1929,"&gt;"&amp;K1289)+1,"")</x:f>
      </x:c>
      <x:c r="Z1289" s="9" t="str"/>
      <x:c r="AA1289" s="15" t="n">
        <x:v>46108</x:v>
      </x:c>
      <x:c r="AB1289" s="9" t="str">
        <x:v>Unknown</x:v>
      </x:c>
    </x:row>
    <x:row r="1290" ht="50" customHeight="1">
      <x:c r="A1290" s="10" t="n">
        <x:f>IF(ISNUMBER(F1290),RANK(F1290,$F$7:$F$1929,0),"")</x:f>
        <x:v>1203</x:v>
      </x:c>
      <x:c r="B1290" s="9" t="str">
        <x:v>Lorenzo Pazzaglia</x:v>
      </x:c>
      <x:c r="C1290" s="9" t="str">
        <x:v>Summer Hammer</x:v>
      </x:c>
      <x:c r="D1290" s="9" t="str">
        <x:v>Not recorded</x:v>
      </x:c>
      <x:c r="E1290" s="11" t="n">
        <x:v>2023</x:v>
      </x:c>
      <x:c r="F1290" s="13" t="n">
        <x:v>7.6</x:v>
      </x:c>
      <x:c r="G1290" s="10" t="n">
        <x:v>284</x:v>
      </x:c>
      <x:c r="H1290" s="12" t="n">
        <x:v>4.04</x:v>
      </x:c>
      <x:c r="I1290" s="10" t="n">
        <x:v>1611</x:v>
      </x:c>
      <x:c r="J1290" s="12" t="str">
        <x:f>IF(AND(M1290="URL identity aligns",ISNUMBER(F1290),ISNUMBER(H1290),G1290&gt;0,I1290&gt;0,SUM(V1290:W1290)&gt;0),(F1290*V1290+((H1290-1)/4*10)*W1290)/SUM(V1290:W1290),"")</x:f>
      </x:c>
      <x:c r="K1290" s="12" t="str">
        <x:f>IF(ISNUMBER(J1290),(X1290*J1290+'Method'!$B$10*'Method'!$B$11)/(X1290+'Method'!$B$10),"")</x:f>
      </x:c>
      <x:c r="L1290" s="10" t="str">
        <x:f>IF(ISNUMBER(J1290),COUNTIFS($J$7:$J$1929,"&gt;"&amp;J1290)+1,"")</x:f>
      </x:c>
      <x:c r="M1290" s="9" t="str">
        <x:v>Review required</x:v>
      </x:c>
      <x:c r="N1290" s="9" t="str">
        <x:v>Concentration not explicit on both saved identities</x:v>
      </x:c>
      <x:c r="O1290" s="9" t="str">
        <x:v>https://www.parfumo.com/Perfumes/lorenzo-pazzaglia/summer-hammer</x:v>
      </x:c>
      <x:c r="P1290" s="9" t="str">
        <x:v>https://www.fragrantica.com/perfume/Lorenzo-Pazzaglia/Summer-Hammer-81476.html</x:v>
      </x:c>
      <x:c r="Q1290" s="9" t="str">
        <x:v>https://media.parfumo.com/perfumes/03/031779-summer-hammer-lorenzo-pazzaglia_1200.jpg?width=720&amp;aspect_ratio=1:1</x:v>
      </x:c>
      <x:c r="R1290" s="9" t="str">
        <x:v>https://fimgs.net/mdimg/perfume-thumbs/375x500.81476.jpg</x:v>
      </x:c>
      <x:c r="S1290" s="9" t="str">
        <x:v>Summer Hammer</x:v>
      </x:c>
      <x:c r="T1290" s="11" t="str">
        <x:v>2023</x:v>
      </x:c>
      <x:c r="U1290" s="10" t="n">
        <x:v>235</x:v>
      </x:c>
      <x:c r="V1290" s="14" t="n">
        <x:f>IF(AND(ISNUMBER(G1290),G1290&gt;0),LOG10(G1290)*'Method'!$B$8,"")</x:f>
        <x:v>2.943982008056448</x:v>
      </x:c>
      <x:c r="W1290" s="14" t="n">
        <x:f>IF(AND(ISNUMBER(I1290),I1290&gt;0),LOG10(I1290)*'Method'!$B$9,"")</x:f>
        <x:v>2.5656764323353762</x:v>
      </x:c>
      <x:c r="X1290" s="10" t="str">
        <x:f>IF(ISNUMBER(J1290),SUM(G1290,I1290),"")</x:f>
      </x:c>
      <x:c r="Y1290" s="10" t="str">
        <x:f>IF(ISNUMBER(K1290),COUNTIFS($K$7:$K$1929,"&gt;"&amp;K1290)+1,"")</x:f>
      </x:c>
      <x:c r="Z1290" s="9" t="str"/>
      <x:c r="AA1290" s="15" t="n">
        <x:v>46108</x:v>
      </x:c>
      <x:c r="AB1290" s="9" t="str">
        <x:v>Unknown</x:v>
      </x:c>
    </x:row>
    <x:row r="1291" ht="50" customHeight="1">
      <x:c r="A1291" s="10" t="n">
        <x:f>IF(ISNUMBER(F1291),RANK(F1291,$F$7:$F$1929,0),"")</x:f>
        <x:v>1203</x:v>
      </x:c>
      <x:c r="B1291" s="9" t="str">
        <x:v>Giorgio Armani</x:v>
      </x:c>
      <x:c r="C1291" s="9" t="str">
        <x:v>Acqua di Giò Profondo</x:v>
      </x:c>
      <x:c r="D1291" s="9" t="str">
        <x:v>Eau de Parfum</x:v>
      </x:c>
      <x:c r="E1291" s="11" t="n">
        <x:v>2024</x:v>
      </x:c>
      <x:c r="F1291" s="13" t="n">
        <x:v>7.6</x:v>
      </x:c>
      <x:c r="G1291" s="10" t="n">
        <x:v>281</x:v>
      </x:c>
      <x:c r="H1291" s="12" t="n">
        <x:v>4.46</x:v>
      </x:c>
      <x:c r="I1291" s="10" t="n">
        <x:v>1209</x:v>
      </x:c>
      <x:c r="J1291" s="12" t="n">
        <x:f>IF(AND(M1291="URL identity aligns",ISNUMBER(F1291),ISNUMBER(H1291),G1291&gt;0,I1291&gt;0,SUM(V1291:W1291)&gt;0),(F1291*V1291+((H1291-1)/4*10)*W1291)/SUM(V1291:W1291),"")</x:f>
        <x:v>8.079099167840988</x:v>
      </x:c>
      <x:c r="K1291" s="12" t="n">
        <x:f>IF(ISNUMBER(J1291),(X1291*J1291+'Method'!$B$10*'Method'!$B$11)/(X1291+'Method'!$B$10),"")</x:f>
        <x:v>7.976359546200648</x:v>
      </x:c>
      <x:c r="L1291" s="10" t="n">
        <x:f>IF(ISNUMBER(J1291),COUNTIFS($J$7:$J$1929,"&gt;"&amp;J1291)+1,"")</x:f>
        <x:v>67</x:v>
      </x:c>
      <x:c r="M1291" s="9" t="str">
        <x:v>URL identity aligns</x:v>
      </x:c>
      <x:c r="N1291" s="9" t="str">
        <x:v>Brand, name tokens and concentration agree in saved URLs</x:v>
      </x:c>
      <x:c r="O1291" s="9" t="str">
        <x:v>https://www.parfumo.com/Perfumes/Giorgio_Armani/acqua-di-gio-profondo-2024-eau-de-parfum</x:v>
      </x:c>
      <x:c r="P1291" s="9" t="str">
        <x:v>https://www.fragrantica.com/perfume/Giorgio-Armani/Acqua-di-Gio-Profondo-Eau-de-Parfum-2024-105624.html</x:v>
      </x:c>
      <x:c r="Q1291" s="9" t="str">
        <x:v>https://media.parfumo.com/perfumes/95/955e6e-acqua-di-gio-profondo-2024-eau-de-parfum-giorgio-armani_1200.jpg?width=720&amp;aspect_ratio=1:1</x:v>
      </x:c>
      <x:c r="R1291" s="9" t="str">
        <x:v>https://fimgs.net/mdimg/perfume-thumbs/375x500.105624.jpg</x:v>
      </x:c>
      <x:c r="S1291" s="9" t="str">
        <x:v>Acqua di Giò Profondo</x:v>
      </x:c>
      <x:c r="T1291" s="11" t="str">
        <x:v>2024</x:v>
      </x:c>
      <x:c r="U1291" s="10" t="n">
        <x:v>1819</x:v>
      </x:c>
      <x:c r="V1291" s="14" t="n">
        <x:f>IF(AND(ISNUMBER(G1291),G1291&gt;0),LOG10(G1291)*'Method'!$B$8,"")</x:f>
        <x:v>2.9384475838860955</x:v>
      </x:c>
      <x:c r="W1291" s="14" t="n">
        <x:f>IF(AND(ISNUMBER(I1291),I1291&gt;0),LOG10(I1291)*'Method'!$B$9,"")</x:f>
        <x:v>2.465941040688616</x:v>
      </x:c>
      <x:c r="X1291" s="10" t="n">
        <x:f>IF(ISNUMBER(J1291),SUM(G1291,I1291),"")</x:f>
        <x:v>1490</x:v>
      </x:c>
      <x:c r="Y1291" s="10" t="n">
        <x:f>IF(ISNUMBER(K1291),COUNTIFS($K$7:$K$1929,"&gt;"&amp;K1291)+1,"")</x:f>
        <x:v>62</x:v>
      </x:c>
      <x:c r="Z1291" s="9" t="str"/>
      <x:c r="AA1291" s="15" t="n">
        <x:v>46108</x:v>
      </x:c>
      <x:c r="AB1291" s="9" t="str">
        <x:v>Unknown</x:v>
      </x:c>
    </x:row>
    <x:row r="1292" ht="50" customHeight="1">
      <x:c r="A1292" s="10" t="n">
        <x:f>IF(ISNUMBER(F1292),RANK(F1292,$F$7:$F$1929,0),"")</x:f>
        <x:v>1203</x:v>
      </x:c>
      <x:c r="B1292" s="9" t="str">
        <x:v>Guerlain</x:v>
      </x:c>
      <x:c r="C1292" s="9" t="str">
        <x:v>Oud Essentiel</x:v>
      </x:c>
      <x:c r="D1292" s="9" t="str">
        <x:v>Not recorded</x:v>
      </x:c>
      <x:c r="E1292" s="11" t="n">
        <x:v>2017</x:v>
      </x:c>
      <x:c r="F1292" s="13" t="n">
        <x:v>7.6</x:v>
      </x:c>
      <x:c r="G1292" s="10" t="n">
        <x:v>281</x:v>
      </x:c>
      <x:c r="H1292" s="12" t="n">
        <x:v>4.08</x:v>
      </x:c>
      <x:c r="I1292" s="10" t="n">
        <x:v>302</x:v>
      </x:c>
      <x:c r="J1292" s="12" t="str">
        <x:f>IF(AND(M1292="URL identity aligns",ISNUMBER(F1292),ISNUMBER(H1292),G1292&gt;0,I1292&gt;0,SUM(V1292:W1292)&gt;0),(F1292*V1292+((H1292-1)/4*10)*W1292)/SUM(V1292:W1292),"")</x:f>
      </x:c>
      <x:c r="K1292" s="12" t="str">
        <x:f>IF(ISNUMBER(J1292),(X1292*J1292+'Method'!$B$10*'Method'!$B$11)/(X1292+'Method'!$B$10),"")</x:f>
      </x:c>
      <x:c r="L1292" s="10" t="str">
        <x:f>IF(ISNUMBER(J1292),COUNTIFS($J$7:$J$1929,"&gt;"&amp;J1292)+1,"")</x:f>
      </x:c>
      <x:c r="M1292" s="9" t="str">
        <x:v>Review required</x:v>
      </x:c>
      <x:c r="N1292" s="9" t="str">
        <x:v>Concentration not explicit on both saved identities</x:v>
      </x:c>
      <x:c r="O1292" s="9" t="str">
        <x:v>https://www.parfumo.com/Perfumes/Guerlain/Oud_Essentiel</x:v>
      </x:c>
      <x:c r="P1292" s="9" t="str">
        <x:v>https://www.fragrantica.com/perfume/Guerlain/Oud-Essentiel-96471.html</x:v>
      </x:c>
      <x:c r="Q1292" s="9" t="str">
        <x:v>https://media.parfumo.com/perfumes/8b/8b237f-oud-essentiel-guerlain_1200.jpg?width=480&amp;aspect_ratio=1:1</x:v>
      </x:c>
      <x:c r="R1292" s="9" t="str">
        <x:v>https://fimgs.net/mdimg/perfume-thumbs/375x500.96471.jpg</x:v>
      </x:c>
      <x:c r="S1292" s="9" t="str">
        <x:v>Oud Essentiel</x:v>
      </x:c>
      <x:c r="T1292" s="11" t="str">
        <x:v>2017</x:v>
      </x:c>
      <x:c r="U1292" s="10" t="n">
        <x:v>635</x:v>
      </x:c>
      <x:c r="V1292" s="14" t="n">
        <x:f>IF(AND(ISNUMBER(G1292),G1292&gt;0),LOG10(G1292)*'Method'!$B$8,"")</x:f>
        <x:v>2.9384475838860955</x:v>
      </x:c>
      <x:c r="W1292" s="14" t="n">
        <x:f>IF(AND(ISNUMBER(I1292),I1292&gt;0),LOG10(I1292)*'Method'!$B$9,"")</x:f>
        <x:v>1.9840055543657202</x:v>
      </x:c>
      <x:c r="X1292" s="10" t="str">
        <x:f>IF(ISNUMBER(J1292),SUM(G1292,I1292),"")</x:f>
      </x:c>
      <x:c r="Y1292" s="10" t="str">
        <x:f>IF(ISNUMBER(K1292),COUNTIFS($K$7:$K$1929,"&gt;"&amp;K1292)+1,"")</x:f>
      </x:c>
      <x:c r="Z1292" s="9" t="str"/>
      <x:c r="AA1292" s="15" t="n">
        <x:v>46108</x:v>
      </x:c>
      <x:c r="AB1292" s="9" t="str">
        <x:v>Unknown</x:v>
      </x:c>
    </x:row>
    <x:row r="1293" ht="50" customHeight="1">
      <x:c r="A1293" s="10" t="n">
        <x:f>IF(ISNUMBER(F1293),RANK(F1293,$F$7:$F$1929,0),"")</x:f>
        <x:v>1203</x:v>
      </x:c>
      <x:c r="B1293" s="9" t="str">
        <x:v>Lattafa</x:v>
      </x:c>
      <x:c r="C1293" s="9" t="str">
        <x:v>Velvet Oud</x:v>
      </x:c>
      <x:c r="D1293" s="9" t="str">
        <x:v>Parfum</x:v>
      </x:c>
      <x:c r="E1293" s="11" t="n">
        <x:v>2018</x:v>
      </x:c>
      <x:c r="F1293" s="13" t="n">
        <x:v>7.6</x:v>
      </x:c>
      <x:c r="G1293" s="10" t="n">
        <x:v>280</x:v>
      </x:c>
      <x:c r="H1293" s="12" t="n">
        <x:v>4.06</x:v>
      </x:c>
      <x:c r="I1293" s="10" t="n">
        <x:v>1526</x:v>
      </x:c>
      <x:c r="J1293" s="12" t="str">
        <x:f>IF(AND(M1293="URL identity aligns",ISNUMBER(F1293),ISNUMBER(H1293),G1293&gt;0,I1293&gt;0,SUM(V1293:W1293)&gt;0),(F1293*V1293+((H1293-1)/4*10)*W1293)/SUM(V1293:W1293),"")</x:f>
      </x:c>
      <x:c r="K1293" s="12" t="str">
        <x:f>IF(ISNUMBER(J1293),(X1293*J1293+'Method'!$B$10*'Method'!$B$11)/(X1293+'Method'!$B$10),"")</x:f>
      </x:c>
      <x:c r="L1293" s="10" t="str">
        <x:f>IF(ISNUMBER(J1293),COUNTIFS($J$7:$J$1929,"&gt;"&amp;J1293)+1,"")</x:f>
      </x:c>
      <x:c r="M1293" s="9" t="str">
        <x:v>Review required</x:v>
      </x:c>
      <x:c r="N1293" s="9" t="str">
        <x:v>Brand differs between product URLs; Concentration not explicit on both saved identities</x:v>
      </x:c>
      <x:c r="O1293" s="9" t="str">
        <x:v>https://www.parfumo.com/Perfumes/Lattafa/Velvet_Oud</x:v>
      </x:c>
      <x:c r="P1293" s="9" t="str">
        <x:v>https://www.fragrantica.com/perfume/Lattafa-Perfumes/Velvet-Oud-60262.html</x:v>
      </x:c>
      <x:c r="Q1293" s="9" t="str">
        <x:v>https://media.parfumo.com/perfumes/71/71f23b-velvet-oud-lattafa_1200.jpg?width=720&amp;aspect_ratio=1:1</x:v>
      </x:c>
      <x:c r="R1293" s="9" t="str">
        <x:v>https://fimgs.net/mdimg/perfume-thumbs/375x500.60262.jpg</x:v>
      </x:c>
      <x:c r="S1293" s="9" t="str">
        <x:v>Velvet Oud</x:v>
      </x:c>
      <x:c r="T1293" s="11" t="str">
        <x:v>2018</x:v>
      </x:c>
      <x:c r="U1293" s="10" t="n">
        <x:v>1192</x:v>
      </x:c>
      <x:c r="V1293" s="14" t="n">
        <x:f>IF(AND(ISNUMBER(G1293),G1293&gt;0),LOG10(G1293)*'Method'!$B$8,"")</x:f>
        <x:v>2.936589637610664</x:v>
      </x:c>
      <x:c r="W1293" s="14" t="n">
        <x:f>IF(AND(ISNUMBER(I1293),I1293&gt;0),LOG10(I1293)*'Method'!$B$9,"")</x:f>
        <x:v>2.5468436268950883</x:v>
      </x:c>
      <x:c r="X1293" s="10" t="str">
        <x:f>IF(ISNUMBER(J1293),SUM(G1293,I1293),"")</x:f>
      </x:c>
      <x:c r="Y1293" s="10" t="str">
        <x:f>IF(ISNUMBER(K1293),COUNTIFS($K$7:$K$1929,"&gt;"&amp;K1293)+1,"")</x:f>
      </x:c>
      <x:c r="Z1293" s="9" t="str"/>
      <x:c r="AA1293" s="15" t="n">
        <x:v>46108</x:v>
      </x:c>
      <x:c r="AB1293" s="9" t="str">
        <x:v>Unknown</x:v>
      </x:c>
    </x:row>
    <x:row r="1294" ht="50" customHeight="1">
      <x:c r="A1294" s="10" t="n">
        <x:f>IF(ISNUMBER(F1294),RANK(F1294,$F$7:$F$1929,0),"")</x:f>
        <x:v>1203</x:v>
      </x:c>
      <x:c r="B1294" s="9" t="str">
        <x:v>Kilian</x:v>
      </x:c>
      <x:c r="C1294" s="9" t="str">
        <x:v>Dark Lord - Ex Tenebris Lux</x:v>
      </x:c>
      <x:c r="D1294" s="9" t="str">
        <x:v>Not recorded</x:v>
      </x:c>
      <x:c r="E1294" s="11" t="n">
        <x:v>2018</x:v>
      </x:c>
      <x:c r="F1294" s="13" t="n">
        <x:v>7.6</x:v>
      </x:c>
      <x:c r="G1294" s="10" t="n">
        <x:v>277</x:v>
      </x:c>
      <x:c r="H1294" s="12" t="n">
        <x:v>3.98</x:v>
      </x:c>
      <x:c r="I1294" s="10" t="n">
        <x:v>1760</x:v>
      </x:c>
      <x:c r="J1294" s="12" t="str">
        <x:f>IF(AND(M1294="URL identity aligns",ISNUMBER(F1294),ISNUMBER(H1294),G1294&gt;0,I1294&gt;0,SUM(V1294:W1294)&gt;0),(F1294*V1294+((H1294-1)/4*10)*W1294)/SUM(V1294:W1294),"")</x:f>
      </x:c>
      <x:c r="K1294" s="12" t="str">
        <x:f>IF(ISNUMBER(J1294),(X1294*J1294+'Method'!$B$10*'Method'!$B$11)/(X1294+'Method'!$B$10),"")</x:f>
      </x:c>
      <x:c r="L1294" s="10" t="str">
        <x:f>IF(ISNUMBER(J1294),COUNTIFS($J$7:$J$1929,"&gt;"&amp;J1294)+1,"")</x:f>
      </x:c>
      <x:c r="M1294" s="9" t="str">
        <x:v>Review required</x:v>
      </x:c>
      <x:c r="N1294" s="9" t="str">
        <x:v>Product, variant, gender or year terms differ between URLs; Concentration not explicit on both saved identities</x:v>
      </x:c>
      <x:c r="O1294" s="9" t="str">
        <x:v>https://www.parfumo.com/Perfumes/Kilian/dark-lord-ex-tenebris-lux</x:v>
      </x:c>
      <x:c r="P1294" s="9" t="str">
        <x:v>https://www.fragrantica.com/perfume/By-Kilian/Dark-Lord-50603.html</x:v>
      </x:c>
      <x:c r="Q1294" s="9" t="str">
        <x:v>https://media.parfumo.com/perfumes/e9/e93d1f-dark-lord-ex-tenebris-lux-kilian_1200.jpg?width=720&amp;aspect_ratio=1:1</x:v>
      </x:c>
      <x:c r="R1294" s="9" t="str">
        <x:v>https://fimgs.net/mdimg/perfume-thumbs/375x500.50603.jpg</x:v>
      </x:c>
      <x:c r="S1294" s="9" t="str">
        <x:v>Dark Lord - Ex Tenebris Lux</x:v>
      </x:c>
      <x:c r="T1294" s="11" t="str">
        <x:v>2018</x:v>
      </x:c>
      <x:c r="U1294" s="10" t="n">
        <x:v>1345</x:v>
      </x:c>
      <x:c r="V1294" s="14" t="n">
        <x:f>IF(AND(ISNUMBER(G1294),G1294&gt;0),LOG10(G1294)*'Method'!$B$8,"")</x:f>
        <x:v>2.93097572287734</x:v>
      </x:c>
      <x:c r="W1294" s="14" t="n">
        <x:f>IF(AND(ISNUMBER(I1294),I1294&gt;0),LOG10(I1294)*'Method'!$B$9,"")</x:f>
        <x:v>2.59641013425132</x:v>
      </x:c>
      <x:c r="X1294" s="10" t="str">
        <x:f>IF(ISNUMBER(J1294),SUM(G1294,I1294),"")</x:f>
      </x:c>
      <x:c r="Y1294" s="10" t="str">
        <x:f>IF(ISNUMBER(K1294),COUNTIFS($K$7:$K$1929,"&gt;"&amp;K1294)+1,"")</x:f>
      </x:c>
      <x:c r="Z1294" s="9" t="str"/>
      <x:c r="AA1294" s="15" t="n">
        <x:v>46108</x:v>
      </x:c>
      <x:c r="AB1294" s="9" t="str">
        <x:v>Unknown</x:v>
      </x:c>
    </x:row>
    <x:row r="1295" ht="50" customHeight="1">
      <x:c r="A1295" s="10" t="n">
        <x:f>IF(ISNUMBER(F1295),RANK(F1295,$F$7:$F$1929,0),"")</x:f>
        <x:v>1203</x:v>
      </x:c>
      <x:c r="B1295" s="9" t="str">
        <x:v>Maison Francis Kurkdjian</x:v>
      </x:c>
      <x:c r="C1295" s="9" t="str">
        <x:v>Aqua Celestia Cologne Forte</x:v>
      </x:c>
      <x:c r="D1295" s="9" t="str">
        <x:v>Eau de Cologne</x:v>
      </x:c>
      <x:c r="E1295" s="11" t="n">
        <x:v>2021</x:v>
      </x:c>
      <x:c r="F1295" s="13" t="n">
        <x:v>7.6</x:v>
      </x:c>
      <x:c r="G1295" s="10" t="n">
        <x:v>269</x:v>
      </x:c>
      <x:c r="H1295" s="12" t="n">
        <x:v>3.89</x:v>
      </x:c>
      <x:c r="I1295" s="10" t="n">
        <x:v>984</x:v>
      </x:c>
      <x:c r="J1295" s="12" t="n">
        <x:f>IF(AND(M1295="URL identity aligns",ISNUMBER(F1295),ISNUMBER(H1295),G1295&gt;0,I1295&gt;0,SUM(V1295:W1295)&gt;0),(F1295*V1295+((H1295-1)/4*10)*W1295)/SUM(V1295:W1295),"")</x:f>
        <x:v>7.4309073784021455</x:v>
      </x:c>
      <x:c r="K1295" s="12" t="n">
        <x:f>IF(ISNUMBER(J1295),(X1295*J1295+'Method'!$B$10*'Method'!$B$11)/(X1295+'Method'!$B$10),"")</x:f>
        <x:v>7.726424200369864</x:v>
      </x:c>
      <x:c r="L1295" s="10" t="n">
        <x:f>IF(ISNUMBER(J1295),COUNTIFS($J$7:$J$1929,"&gt;"&amp;J1295)+1,"")</x:f>
        <x:v>140</x:v>
      </x:c>
      <x:c r="M1295" s="9" t="str">
        <x:v>URL identity aligns</x:v>
      </x:c>
      <x:c r="N1295" s="9" t="str">
        <x:v>Brand, name tokens and concentration agree in saved URLs</x:v>
      </x:c>
      <x:c r="O1295" s="9" t="str">
        <x:v>https://www.parfumo.com/Perfumes/Maison_Francis_Kurkdjian/aqua-celestia-cologne-forte</x:v>
      </x:c>
      <x:c r="P1295" s="9" t="str">
        <x:v>https://www.fragrantica.com/perfume/Maison-Francis-Kurkdjian/Aqua-Celestia-Cologne-Forte-66993.html</x:v>
      </x:c>
      <x:c r="Q1295" s="9" t="str">
        <x:v>https://media.parfumo.com/perfumes/27/279355-aqua-celestia-cologne-forte-maison-francis-kurkdjian_1200.jpg?width=720&amp;aspect_ratio=1:1</x:v>
      </x:c>
      <x:c r="R1295" s="9" t="str">
        <x:v>https://fimgs.net/mdimg/perfume-thumbs/375x500.66993.jpg</x:v>
      </x:c>
      <x:c r="S1295" s="9" t="str">
        <x:v>Aqua Celestia Cologne Forte</x:v>
      </x:c>
      <x:c r="T1295" s="11" t="str">
        <x:v>2021</x:v>
      </x:c>
      <x:c r="U1295" s="10" t="n">
        <x:v>466</x:v>
      </x:c>
      <x:c r="V1295" s="14" t="n">
        <x:f>IF(AND(ISNUMBER(G1295),G1295&gt;0),LOG10(G1295)*'Method'!$B$8,"")</x:f>
        <x:v>2.9157027360028915</x:v>
      </x:c>
      <x:c r="W1295" s="14" t="n">
        <x:f>IF(AND(ISNUMBER(I1295),I1295&gt;0),LOG10(I1295)*'Method'!$B$9,"")</x:f>
        <x:v>2.394396078745072</x:v>
      </x:c>
      <x:c r="X1295" s="10" t="n">
        <x:f>IF(ISNUMBER(J1295),SUM(G1295,I1295),"")</x:f>
        <x:v>1253</x:v>
      </x:c>
      <x:c r="Y1295" s="10" t="n">
        <x:f>IF(ISNUMBER(K1295),COUNTIFS($K$7:$K$1929,"&gt;"&amp;K1295)+1,"")</x:f>
        <x:v>131</x:v>
      </x:c>
      <x:c r="Z1295" s="9" t="str"/>
      <x:c r="AA1295" s="15" t="n">
        <x:v>46108</x:v>
      </x:c>
      <x:c r="AB1295" s="9" t="str">
        <x:v>Unknown</x:v>
      </x:c>
    </x:row>
    <x:row r="1296" ht="50" customHeight="1">
      <x:c r="A1296" s="10" t="n">
        <x:f>IF(ISNUMBER(F1296),RANK(F1296,$F$7:$F$1929,0),"")</x:f>
        <x:v>1203</x:v>
      </x:c>
      <x:c r="B1296" s="9" t="str">
        <x:v>Tiziana Terenzi</x:v>
      </x:c>
      <x:c r="C1296" s="9" t="str">
        <x:v>Gold Rose Oudh</x:v>
      </x:c>
      <x:c r="D1296" s="9" t="str">
        <x:v>Extrait de Parfum</x:v>
      </x:c>
      <x:c r="E1296" s="11" t="n">
        <x:v>2012</x:v>
      </x:c>
      <x:c r="F1296" s="13" t="n">
        <x:v>7.6</x:v>
      </x:c>
      <x:c r="G1296" s="10" t="n">
        <x:v>269</x:v>
      </x:c>
      <x:c r="H1296" s="12" t="n">
        <x:v>3.81</x:v>
      </x:c>
      <x:c r="I1296" s="10" t="n">
        <x:v>742</x:v>
      </x:c>
      <x:c r="J1296" s="12" t="str">
        <x:f>IF(AND(M1296="URL identity aligns",ISNUMBER(F1296),ISNUMBER(H1296),G1296&gt;0,I1296&gt;0,SUM(V1296:W1296)&gt;0),(F1296*V1296+((H1296-1)/4*10)*W1296)/SUM(V1296:W1296),"")</x:f>
      </x:c>
      <x:c r="K1296" s="12" t="str">
        <x:f>IF(ISNUMBER(J1296),(X1296*J1296+'Method'!$B$10*'Method'!$B$11)/(X1296+'Method'!$B$10),"")</x:f>
      </x:c>
      <x:c r="L1296" s="10" t="str">
        <x:f>IF(ISNUMBER(J1296),COUNTIFS($J$7:$J$1929,"&gt;"&amp;J1296)+1,"")</x:f>
      </x:c>
      <x:c r="M1296" s="9" t="str">
        <x:v>Review required</x:v>
      </x:c>
      <x:c r="N1296" s="9" t="str">
        <x:v>Concentration not explicit on both saved identities</x:v>
      </x:c>
      <x:c r="O1296" s="9" t="str">
        <x:v>https://www.parfumo.com/Perfumes/Tiziana_Terenzi/gold-rose-oudh-extrait-de-parfum</x:v>
      </x:c>
      <x:c r="P1296" s="9" t="str">
        <x:v>https://www.fragrantica.com/perfume/Tiziana-Terenzi/Gold-Rose-Oudh-16522.html</x:v>
      </x:c>
      <x:c r="Q1296" s="9" t="str">
        <x:v>https://media.parfumo.com/perfumes/6a/6a15f2-gold-rose-oudh-extrait-de-parfum-tiziana-terenzi_1200.jpg?width=720&amp;aspect_ratio=1:1</x:v>
      </x:c>
      <x:c r="R1296" s="9" t="str">
        <x:v>https://fimgs.net/mdimg/perfume-thumbs/375x500.16522.jpg</x:v>
      </x:c>
      <x:c r="S1296" s="9" t="str">
        <x:v>Gold Rose Oudh</x:v>
      </x:c>
      <x:c r="T1296" s="11" t="str">
        <x:v>2012</x:v>
      </x:c>
      <x:c r="U1296" s="10" t="n">
        <x:v>1393</x:v>
      </x:c>
      <x:c r="V1296" s="14" t="n">
        <x:f>IF(AND(ISNUMBER(G1296),G1296&gt;0),LOG10(G1296)*'Method'!$B$8,"")</x:f>
        <x:v>2.9157027360028915</x:v>
      </x:c>
      <x:c r="W1296" s="14" t="n">
        <x:f>IF(AND(ISNUMBER(I1296),I1296&gt;0),LOG10(I1296)*'Method'!$B$9,"")</x:f>
        <x:v>2.2963231242232243</x:v>
      </x:c>
      <x:c r="X1296" s="10" t="str">
        <x:f>IF(ISNUMBER(J1296),SUM(G1296,I1296),"")</x:f>
      </x:c>
      <x:c r="Y1296" s="10" t="str">
        <x:f>IF(ISNUMBER(K1296),COUNTIFS($K$7:$K$1929,"&gt;"&amp;K1296)+1,"")</x:f>
      </x:c>
      <x:c r="Z1296" s="9" t="str"/>
      <x:c r="AA1296" s="15" t="n">
        <x:v>46108</x:v>
      </x:c>
      <x:c r="AB1296" s="9" t="str">
        <x:v>Unknown</x:v>
      </x:c>
    </x:row>
    <x:row r="1297" ht="50" customHeight="1">
      <x:c r="A1297" s="10" t="n">
        <x:f>IF(ISNUMBER(F1297),RANK(F1297,$F$7:$F$1929,0),"")</x:f>
        <x:v>1203</x:v>
      </x:c>
      <x:c r="B1297" s="9" t="str">
        <x:v>Hugo Boss</x:v>
      </x:c>
      <x:c r="C1297" s="9" t="str">
        <x:v>The Scent Absolute for Him</x:v>
      </x:c>
      <x:c r="D1297" s="9" t="str">
        <x:v>Absolu</x:v>
      </x:c>
      <x:c r="E1297" s="11" t="n">
        <x:v>2019</x:v>
      </x:c>
      <x:c r="F1297" s="13" t="n">
        <x:v>7.6</x:v>
      </x:c>
      <x:c r="G1297" s="10" t="n">
        <x:v>261</x:v>
      </x:c>
      <x:c r="H1297" s="12" t="n">
        <x:v>4.25</x:v>
      </x:c>
      <x:c r="I1297" s="10" t="n">
        <x:v>1370</x:v>
      </x:c>
      <x:c r="J1297" s="12" t="str">
        <x:f>IF(AND(M1297="URL identity aligns",ISNUMBER(F1297),ISNUMBER(H1297),G1297&gt;0,I1297&gt;0,SUM(V1297:W1297)&gt;0),(F1297*V1297+((H1297-1)/4*10)*W1297)/SUM(V1297:W1297),"")</x:f>
      </x:c>
      <x:c r="K1297" s="12" t="str">
        <x:f>IF(ISNUMBER(J1297),(X1297*J1297+'Method'!$B$10*'Method'!$B$11)/(X1297+'Method'!$B$10),"")</x:f>
      </x:c>
      <x:c r="L1297" s="10" t="str">
        <x:f>IF(ISNUMBER(J1297),COUNTIFS($J$7:$J$1929,"&gt;"&amp;J1297)+1,"")</x:f>
      </x:c>
      <x:c r="M1297" s="9" t="str">
        <x:v>Review required</x:v>
      </x:c>
      <x:c r="N1297" s="9" t="str">
        <x:v>Product, variant, gender or year terms differ between URLs; Concentration not explicit on both saved identities</x:v>
      </x:c>
      <x:c r="O1297" s="9" t="str">
        <x:v>https://www.parfumo.com/Perfumes/Hugo_Boss/the-scent-absolute</x:v>
      </x:c>
      <x:c r="P1297" s="9" t="str">
        <x:v>https://www.fragrantica.com/perfume/Hugo-Boss/Boss-The-Scent-Absolute-56295.html</x:v>
      </x:c>
      <x:c r="Q1297" s="9" t="str">
        <x:v>https://media.parfumo.com/perfumes/48/48c80c-the-scent-absolute-for-him-hugo-boss_1200.jpg?width=720&amp;aspect_ratio=1:1</x:v>
      </x:c>
      <x:c r="R1297" s="9" t="str">
        <x:v>https://fimgs.net/mdimg/perfume-thumbs/375x500.56295.jpg</x:v>
      </x:c>
      <x:c r="S1297" s="9" t="str">
        <x:v>The Scent Absolute for Him</x:v>
      </x:c>
      <x:c r="T1297" s="11" t="str">
        <x:v>2019</x:v>
      </x:c>
      <x:c r="U1297" s="10" t="n">
        <x:v>360</x:v>
      </x:c>
      <x:c r="V1297" s="14" t="n">
        <x:f>IF(AND(ISNUMBER(G1297),G1297&gt;0),LOG10(G1297)*'Method'!$B$8,"")</x:f>
        <x:v>2.8999686088059358</x:v>
      </x:c>
      <x:c r="W1297" s="14" t="n">
        <x:f>IF(AND(ISNUMBER(I1297),I1297&gt;0),LOG10(I1297)*'Method'!$B$9,"")</x:f>
        <x:v>2.509376453725128</x:v>
      </x:c>
      <x:c r="X1297" s="10" t="str">
        <x:f>IF(ISNUMBER(J1297),SUM(G1297,I1297),"")</x:f>
      </x:c>
      <x:c r="Y1297" s="10" t="str">
        <x:f>IF(ISNUMBER(K1297),COUNTIFS($K$7:$K$1929,"&gt;"&amp;K1297)+1,"")</x:f>
      </x:c>
      <x:c r="Z1297" s="9" t="str"/>
      <x:c r="AA1297" s="15" t="n">
        <x:v>46108</x:v>
      </x:c>
      <x:c r="AB1297" s="9" t="str">
        <x:v>Unknown</x:v>
      </x:c>
    </x:row>
    <x:row r="1298" ht="50" customHeight="1">
      <x:c r="A1298" s="10" t="n">
        <x:f>IF(ISNUMBER(F1298),RANK(F1298,$F$7:$F$1929,0),"")</x:f>
        <x:v>1203</x:v>
      </x:c>
      <x:c r="B1298" s="9" t="str">
        <x:v>Rochas</x:v>
      </x:c>
      <x:c r="C1298" s="9" t="str">
        <x:v>L'Homme</x:v>
      </x:c>
      <x:c r="D1298" s="9" t="str">
        <x:v>Not recorded</x:v>
      </x:c>
      <x:c r="E1298" s="11" t="n">
        <x:v>2020</x:v>
      </x:c>
      <x:c r="F1298" s="13" t="n">
        <x:v>7.6</x:v>
      </x:c>
      <x:c r="G1298" s="10" t="n">
        <x:v>247</x:v>
      </x:c>
      <x:c r="H1298" s="12" t="n">
        <x:v>4.06</x:v>
      </x:c>
      <x:c r="I1298" s="10" t="n">
        <x:v>1195</x:v>
      </x:c>
      <x:c r="J1298" s="12" t="str">
        <x:f>IF(AND(M1298="URL identity aligns",ISNUMBER(F1298),ISNUMBER(H1298),G1298&gt;0,I1298&gt;0,SUM(V1298:W1298)&gt;0),(F1298*V1298+((H1298-1)/4*10)*W1298)/SUM(V1298:W1298),"")</x:f>
      </x:c>
      <x:c r="K1298" s="12" t="str">
        <x:f>IF(ISNUMBER(J1298),(X1298*J1298+'Method'!$B$10*'Method'!$B$11)/(X1298+'Method'!$B$10),"")</x:f>
      </x:c>
      <x:c r="L1298" s="10" t="str">
        <x:f>IF(ISNUMBER(J1298),COUNTIFS($J$7:$J$1929,"&gt;"&amp;J1298)+1,"")</x:f>
      </x:c>
      <x:c r="M1298" s="9" t="str">
        <x:v>Review required</x:v>
      </x:c>
      <x:c r="N1298" s="9" t="str">
        <x:v>Concentration not explicit on both saved identities</x:v>
      </x:c>
      <x:c r="O1298" s="9" t="str">
        <x:v>https://www.parfumo.com/Perfumes/Rochas/l-homme-rochas</x:v>
      </x:c>
      <x:c r="P1298" s="9" t="str">
        <x:v>https://www.fragrantica.com/perfume/Rochas/L-Homme-Rochas-59056.html</x:v>
      </x:c>
      <x:c r="Q1298" s="9" t="str">
        <x:v>https://media.parfumo.com/perfumes/5e/5e7b8f-l-homme-rochas-rochas_1200.jpg?width=720&amp;aspect_ratio=1:1</x:v>
      </x:c>
      <x:c r="R1298" s="9" t="str">
        <x:v>https://fimgs.net/mdimg/perfume-thumbs/375x500.59056.jpg</x:v>
      </x:c>
      <x:c r="S1298" s="9" t="str">
        <x:v>L'Homme</x:v>
      </x:c>
      <x:c r="T1298" s="11" t="str">
        <x:v>2020</x:v>
      </x:c>
      <x:c r="U1298" s="10" t="n">
        <x:v>661</x:v>
      </x:c>
      <x:c r="V1298" s="14" t="n">
        <x:f>IF(AND(ISNUMBER(G1298),G1298&gt;0),LOG10(G1298)*'Method'!$B$8,"")</x:f>
        <x:v>2.8712363439116038</x:v>
      </x:c>
      <x:c r="W1298" s="14" t="n">
        <x:f>IF(AND(ISNUMBER(I1298),I1298&gt;0),LOG10(I1298)*'Method'!$B$9,"")</x:f>
        <x:v>2.461894324227328</x:v>
      </x:c>
      <x:c r="X1298" s="10" t="str">
        <x:f>IF(ISNUMBER(J1298),SUM(G1298,I1298),"")</x:f>
      </x:c>
      <x:c r="Y1298" s="10" t="str">
        <x:f>IF(ISNUMBER(K1298),COUNTIFS($K$7:$K$1929,"&gt;"&amp;K1298)+1,"")</x:f>
      </x:c>
      <x:c r="Z1298" s="9" t="str"/>
      <x:c r="AA1298" s="15" t="n">
        <x:v>46108</x:v>
      </x:c>
      <x:c r="AB1298" s="9" t="str">
        <x:v>Unknown</x:v>
      </x:c>
    </x:row>
    <x:row r="1299" ht="50" customHeight="1">
      <x:c r="A1299" s="10" t="n">
        <x:f>IF(ISNUMBER(F1299),RANK(F1299,$F$7:$F$1929,0),"")</x:f>
        <x:v>1203</x:v>
      </x:c>
      <x:c r="B1299" s="9" t="str">
        <x:v>Afnan</x:v>
      </x:c>
      <x:c r="C1299" s="9" t="str">
        <x:v>Turathi Electric Afnan Perfumes</x:v>
      </x:c>
      <x:c r="D1299" s="9" t="str">
        <x:v>Parfum</x:v>
      </x:c>
      <x:c r="E1299" s="11" t="n">
        <x:v>2025</x:v>
      </x:c>
      <x:c r="F1299" s="13" t="n">
        <x:v>7.6</x:v>
      </x:c>
      <x:c r="G1299" s="10" t="n">
        <x:v>243</x:v>
      </x:c>
      <x:c r="H1299" s="12" t="n">
        <x:v>4.1</x:v>
      </x:c>
      <x:c r="I1299" s="10" t="n">
        <x:v>1101</x:v>
      </x:c>
      <x:c r="J1299" s="12" t="str">
        <x:f>IF(AND(M1299="URL identity aligns",ISNUMBER(F1299),ISNUMBER(H1299),G1299&gt;0,I1299&gt;0,SUM(V1299:W1299)&gt;0),(F1299*V1299+((H1299-1)/4*10)*W1299)/SUM(V1299:W1299),"")</x:f>
      </x:c>
      <x:c r="K1299" s="12" t="str">
        <x:f>IF(ISNUMBER(J1299),(X1299*J1299+'Method'!$B$10*'Method'!$B$11)/(X1299+'Method'!$B$10),"")</x:f>
      </x:c>
      <x:c r="L1299" s="10" t="str">
        <x:f>IF(ISNUMBER(J1299),COUNTIFS($J$7:$J$1929,"&gt;"&amp;J1299)+1,"")</x:f>
      </x:c>
      <x:c r="M1299" s="9" t="str">
        <x:v>Review required</x:v>
      </x:c>
      <x:c r="N1299" s="9" t="str">
        <x:v>Brand differs between product URLs; Export brand differs from Parfumo URL; Concentration not explicit on both saved identities</x:v>
      </x:c>
      <x:c r="O1299" s="9" t="str">
        <x:v>https://www.parfumo.com/Perfumes/Afnan_Perfumes/turathi-electric</x:v>
      </x:c>
      <x:c r="P1299" s="9" t="str">
        <x:v>https://www.fragrantica.com/perfume/Afnan/Turathi-Electric-108244.html</x:v>
      </x:c>
      <x:c r="Q1299" s="9" t="str">
        <x:v>https://media.parfumo.com/perfumes/5c/5cca84_turathi-electric-afnan-perfumes_1200.jpg?width=720&amp;aspect_ratio=1:1</x:v>
      </x:c>
      <x:c r="R1299" s="9" t="str">
        <x:v>https://fimgs.net/mdimg/perfume-thumbs/375x500.108244.jpg</x:v>
      </x:c>
      <x:c r="S1299" s="9" t="str">
        <x:v>Turathi Electric Afnan Perfumes</x:v>
      </x:c>
      <x:c r="T1299" s="11" t="str">
        <x:v>2025</x:v>
      </x:c>
      <x:c r="U1299" s="10" t="n">
        <x:v>309</x:v>
      </x:c>
      <x:c r="V1299" s="14" t="n">
        <x:f>IF(AND(ISNUMBER(G1299),G1299&gt;0),LOG10(G1299)*'Method'!$B$8,"")</x:f>
        <x:v>2.8627275283179716</x:v>
      </x:c>
      <x:c r="W1299" s="14" t="n">
        <x:f>IF(AND(ISNUMBER(I1299),I1299&gt;0),LOG10(I1299)*'Method'!$B$9,"")</x:f>
        <x:v>2.4334298551774003</x:v>
      </x:c>
      <x:c r="X1299" s="10" t="str">
        <x:f>IF(ISNUMBER(J1299),SUM(G1299,I1299),"")</x:f>
      </x:c>
      <x:c r="Y1299" s="10" t="str">
        <x:f>IF(ISNUMBER(K1299),COUNTIFS($K$7:$K$1929,"&gt;"&amp;K1299)+1,"")</x:f>
      </x:c>
      <x:c r="Z1299" s="9" t="str"/>
      <x:c r="AA1299" s="15" t="n">
        <x:v>46108</x:v>
      </x:c>
      <x:c r="AB1299" s="9" t="str">
        <x:v>Unknown</x:v>
      </x:c>
    </x:row>
    <x:row r="1300" ht="50" customHeight="1">
      <x:c r="A1300" s="10" t="n">
        <x:f>IF(ISNUMBER(F1300),RANK(F1300,$F$7:$F$1929,0),"")</x:f>
        <x:v>1203</x:v>
      </x:c>
      <x:c r="B1300" s="9" t="str">
        <x:v>Guerlain</x:v>
      </x:c>
      <x:c r="C1300" s="9" t="str">
        <x:v>Patchouli Ardent</x:v>
      </x:c>
      <x:c r="D1300" s="9" t="str">
        <x:v>Not recorded</x:v>
      </x:c>
      <x:c r="E1300" s="11" t="n">
        <x:v>2020</x:v>
      </x:c>
      <x:c r="F1300" s="13" t="n">
        <x:v>7.6</x:v>
      </x:c>
      <x:c r="G1300" s="10" t="n">
        <x:v>241</x:v>
      </x:c>
      <x:c r="H1300" s="12" t="n">
        <x:v>4.1</x:v>
      </x:c>
      <x:c r="I1300" s="10" t="n">
        <x:v>353</x:v>
      </x:c>
      <x:c r="J1300" s="12" t="str">
        <x:f>IF(AND(M1300="URL identity aligns",ISNUMBER(F1300),ISNUMBER(H1300),G1300&gt;0,I1300&gt;0,SUM(V1300:W1300)&gt;0),(F1300*V1300+((H1300-1)/4*10)*W1300)/SUM(V1300:W1300),"")</x:f>
      </x:c>
      <x:c r="K1300" s="12" t="str">
        <x:f>IF(ISNUMBER(J1300),(X1300*J1300+'Method'!$B$10*'Method'!$B$11)/(X1300+'Method'!$B$10),"")</x:f>
      </x:c>
      <x:c r="L1300" s="10" t="str">
        <x:f>IF(ISNUMBER(J1300),COUNTIFS($J$7:$J$1929,"&gt;"&amp;J1300)+1,"")</x:f>
      </x:c>
      <x:c r="M1300" s="9" t="str">
        <x:v>Review required</x:v>
      </x:c>
      <x:c r="N1300" s="9" t="str">
        <x:v>Concentration not explicit on both saved identities</x:v>
      </x:c>
      <x:c r="O1300" s="9" t="str">
        <x:v>https://www.parfumo.com/Perfumes/Guerlain/patchouli-ardent</x:v>
      </x:c>
      <x:c r="P1300" s="9" t="str">
        <x:v>https://www.fragrantica.com/perfume/Guerlain/Patchouli-Ardent-96472.html</x:v>
      </x:c>
      <x:c r="Q1300" s="9" t="str">
        <x:v>https://media.parfumo.com/perfumes/4a/4a3907-patchouli-ardent-guerlain_1200.jpg?width=720&amp;aspect_ratio=1:1</x:v>
      </x:c>
      <x:c r="R1300" s="9" t="str">
        <x:v>https://fimgs.net/mdimg/perfume-thumbs/375x500.96472.jpg</x:v>
      </x:c>
      <x:c r="S1300" s="9" t="str">
        <x:v>Patchouli Ardent</x:v>
      </x:c>
      <x:c r="T1300" s="11" t="str">
        <x:v>2020</x:v>
      </x:c>
      <x:c r="U1300" s="10" t="n">
        <x:v>1326</x:v>
      </x:c>
      <x:c r="V1300" s="14" t="n">
        <x:f>IF(AND(ISNUMBER(G1300),G1300&gt;0),LOG10(G1300)*'Method'!$B$8,"")</x:f>
        <x:v>2.858420451089844</x:v>
      </x:c>
      <x:c r="W1300" s="14" t="n">
        <x:f>IF(AND(ISNUMBER(I1300),I1300&gt;0),LOG10(I1300)*'Method'!$B$9,"")</x:f>
        <x:v>2.038219764310256</x:v>
      </x:c>
      <x:c r="X1300" s="10" t="str">
        <x:f>IF(ISNUMBER(J1300),SUM(G1300,I1300),"")</x:f>
      </x:c>
      <x:c r="Y1300" s="10" t="str">
        <x:f>IF(ISNUMBER(K1300),COUNTIFS($K$7:$K$1929,"&gt;"&amp;K1300)+1,"")</x:f>
      </x:c>
      <x:c r="Z1300" s="9" t="str"/>
      <x:c r="AA1300" s="15" t="n">
        <x:v>46108</x:v>
      </x:c>
      <x:c r="AB1300" s="9" t="str">
        <x:v>Unknown</x:v>
      </x:c>
    </x:row>
    <x:row r="1301" ht="50" customHeight="1">
      <x:c r="A1301" s="10" t="n">
        <x:f>IF(ISNUMBER(F1301),RANK(F1301,$F$7:$F$1929,0),"")</x:f>
        <x:v>1203</x:v>
      </x:c>
      <x:c r="B1301" s="9" t="str">
        <x:v>Acqua di Parma</x:v>
      </x:c>
      <x:c r="C1301" s="9" t="str">
        <x:v>Sandalo</x:v>
      </x:c>
      <x:c r="D1301" s="9" t="str">
        <x:v>Eau de Parfum</x:v>
      </x:c>
      <x:c r="E1301" s="11" t="n">
        <x:v>2019</x:v>
      </x:c>
      <x:c r="F1301" s="13" t="n">
        <x:v>7.6</x:v>
      </x:c>
      <x:c r="G1301" s="10" t="n">
        <x:v>239</x:v>
      </x:c>
      <x:c r="H1301" s="12" t="n">
        <x:v>4.01</x:v>
      </x:c>
      <x:c r="I1301" s="10" t="n">
        <x:v>740</x:v>
      </x:c>
      <x:c r="J1301" s="12" t="n">
        <x:f>IF(AND(M1301="URL identity aligns",ISNUMBER(F1301),ISNUMBER(H1301),G1301&gt;0,I1301&gt;0,SUM(V1301:W1301)&gt;0),(F1301*V1301+((H1301-1)/4*10)*W1301)/SUM(V1301:W1301),"")</x:f>
        <x:v>7.56656857074861</x:v>
      </x:c>
      <x:c r="K1301" s="12" t="n">
        <x:f>IF(ISNUMBER(J1301),(X1301*J1301+'Method'!$B$10*'Method'!$B$11)/(X1301+'Method'!$B$10),"")</x:f>
        <x:v>7.795992673043585</x:v>
      </x:c>
      <x:c r="L1301" s="10" t="n">
        <x:f>IF(ISNUMBER(J1301),COUNTIFS($J$7:$J$1929,"&gt;"&amp;J1301)+1,"")</x:f>
        <x:v>127</x:v>
      </x:c>
      <x:c r="M1301" s="9" t="str">
        <x:v>URL identity aligns</x:v>
      </x:c>
      <x:c r="N1301" s="9" t="str">
        <x:v>Brand, name tokens and concentration agree in saved URLs</x:v>
      </x:c>
      <x:c r="O1301" s="9" t="str">
        <x:v>https://www.parfumo.com/Perfumes/Acqua_di_Parma/sandalo-eau-de-parfum</x:v>
      </x:c>
      <x:c r="P1301" s="9" t="str">
        <x:v>https://www.fragrantica.com/perfume/Acqua-di-Parma/Sandalo-Eau-de-Parfum-56002.html</x:v>
      </x:c>
      <x:c r="Q1301" s="9" t="str">
        <x:v>https://media.parfumo.com/perfumes/1f/1ff695-sandalo-eau-de-parfum-acqua-di-parma_1200.jpg?width=720&amp;aspect_ratio=1:1</x:v>
      </x:c>
      <x:c r="R1301" s="9" t="str">
        <x:v>https://fimgs.net/mdimg/perfume-thumbs/375x500.56002.jpg</x:v>
      </x:c>
      <x:c r="S1301" s="9" t="str">
        <x:v>Sandalo</x:v>
      </x:c>
      <x:c r="T1301" s="11" t="str">
        <x:v>2019</x:v>
      </x:c>
      <x:c r="U1301" s="10" t="n">
        <x:v>73</x:v>
      </x:c>
      <x:c r="V1301" s="14" t="n">
        <x:f>IF(AND(ISNUMBER(G1301),G1301&gt;0),LOG10(G1301)*'Method'!$B$8,"")</x:f>
        <x:v>2.854077481137768</x:v>
      </x:c>
      <x:c r="W1301" s="14" t="n">
        <x:f>IF(AND(ISNUMBER(I1301),I1301&gt;0),LOG10(I1301)*'Method'!$B$9,"")</x:f>
        <x:v>2.2953853757847837</x:v>
      </x:c>
      <x:c r="X1301" s="10" t="n">
        <x:f>IF(ISNUMBER(J1301),SUM(G1301,I1301),"")</x:f>
        <x:v>979</x:v>
      </x:c>
      <x:c r="Y1301" s="10" t="n">
        <x:f>IF(ISNUMBER(K1301),COUNTIFS($K$7:$K$1929,"&gt;"&amp;K1301)+1,"")</x:f>
        <x:v>121</x:v>
      </x:c>
      <x:c r="Z1301" s="9" t="str"/>
      <x:c r="AA1301" s="15" t="n">
        <x:v>46108</x:v>
      </x:c>
      <x:c r="AB1301" s="9" t="str">
        <x:v>Unknown</x:v>
      </x:c>
    </x:row>
    <x:row r="1302" ht="50" customHeight="1">
      <x:c r="A1302" s="10" t="n">
        <x:f>IF(ISNUMBER(F1302),RANK(F1302,$F$7:$F$1929,0),"")</x:f>
        <x:v>1203</x:v>
      </x:c>
      <x:c r="B1302" s="9" t="str">
        <x:v>Montale</x:v>
      </x:c>
      <x:c r="C1302" s="9" t="str">
        <x:v>Sweet Vanilla</x:v>
      </x:c>
      <x:c r="D1302" s="9" t="str">
        <x:v>Not recorded</x:v>
      </x:c>
      <x:c r="E1302" s="11" t="n">
        <x:v>2015</x:v>
      </x:c>
      <x:c r="F1302" s="13" t="n">
        <x:v>7.6</x:v>
      </x:c>
      <x:c r="G1302" s="10" t="n">
        <x:v>238</x:v>
      </x:c>
      <x:c r="H1302" s="12" t="n">
        <x:v>4.01</x:v>
      </x:c>
      <x:c r="I1302" s="10" t="n">
        <x:v>1813</x:v>
      </x:c>
      <x:c r="J1302" s="12" t="str">
        <x:f>IF(AND(M1302="URL identity aligns",ISNUMBER(F1302),ISNUMBER(H1302),G1302&gt;0,I1302&gt;0,SUM(V1302:W1302)&gt;0),(F1302*V1302+((H1302-1)/4*10)*W1302)/SUM(V1302:W1302),"")</x:f>
      </x:c>
      <x:c r="K1302" s="12" t="str">
        <x:f>IF(ISNUMBER(J1302),(X1302*J1302+'Method'!$B$10*'Method'!$B$11)/(X1302+'Method'!$B$10),"")</x:f>
      </x:c>
      <x:c r="L1302" s="10" t="str">
        <x:f>IF(ISNUMBER(J1302),COUNTIFS($J$7:$J$1929,"&gt;"&amp;J1302)+1,"")</x:f>
      </x:c>
      <x:c r="M1302" s="9" t="str">
        <x:v>Review required</x:v>
      </x:c>
      <x:c r="N1302" s="9" t="str">
        <x:v>Concentration not explicit on both saved identities</x:v>
      </x:c>
      <x:c r="O1302" s="9" t="str">
        <x:v>https://www.parfumo.com/Perfumes/Montale/Sweet_Vanilla</x:v>
      </x:c>
      <x:c r="P1302" s="9" t="str">
        <x:v>https://www.fragrantica.com/perfume/Montale/Sweet-Vanilla-39411.html</x:v>
      </x:c>
      <x:c r="Q1302" s="9" t="str">
        <x:v>https://media.parfumo.com/perfumes/c9/c95e9a-sweet-vanilla-montale_1200.jpg?width=720&amp;aspect_ratio=1:1</x:v>
      </x:c>
      <x:c r="R1302" s="9" t="str">
        <x:v>https://fimgs.net/mdimg/perfume-thumbs/375x500.39411.jpg</x:v>
      </x:c>
      <x:c r="S1302" s="9" t="str">
        <x:v>Sweet Vanilla</x:v>
      </x:c>
      <x:c r="T1302" s="11" t="str">
        <x:v>2015</x:v>
      </x:c>
      <x:c r="U1302" s="10" t="n">
        <x:v>1408</x:v>
      </x:c>
      <x:c r="V1302" s="14" t="n">
        <x:f>IF(AND(ISNUMBER(G1302),G1302&gt;0),LOG10(G1302)*'Method'!$B$8,"")</x:f>
        <x:v>2.851892348467812</x:v>
      </x:c>
      <x:c r="W1302" s="14" t="n">
        <x:f>IF(AND(ISNUMBER(I1302),I1302&gt;0),LOG10(I1302)*'Method'!$B$9,"")</x:f>
        <x:v>2.606718243276408</x:v>
      </x:c>
      <x:c r="X1302" s="10" t="str">
        <x:f>IF(ISNUMBER(J1302),SUM(G1302,I1302),"")</x:f>
      </x:c>
      <x:c r="Y1302" s="10" t="str">
        <x:f>IF(ISNUMBER(K1302),COUNTIFS($K$7:$K$1929,"&gt;"&amp;K1302)+1,"")</x:f>
      </x:c>
      <x:c r="Z1302" s="9" t="str"/>
      <x:c r="AA1302" s="15" t="n">
        <x:v>46108</x:v>
      </x:c>
      <x:c r="AB1302" s="9" t="str">
        <x:v>Unknown</x:v>
      </x:c>
    </x:row>
    <x:row r="1303" ht="50" customHeight="1">
      <x:c r="A1303" s="10" t="n">
        <x:f>IF(ISNUMBER(F1303),RANK(F1303,$F$7:$F$1929,0),"")</x:f>
        <x:v>1203</x:v>
      </x:c>
      <x:c r="B1303" s="9" t="str">
        <x:v>Tom Ford</x:v>
      </x:c>
      <x:c r="C1303" s="9" t="str">
        <x:v>Costa Azzurra Acqua</x:v>
      </x:c>
      <x:c r="D1303" s="9" t="str">
        <x:v>Not recorded</x:v>
      </x:c>
      <x:c r="E1303" s="11" t="n">
        <x:v>2019</x:v>
      </x:c>
      <x:c r="F1303" s="13" t="n">
        <x:v>7.6</x:v>
      </x:c>
      <x:c r="G1303" s="10" t="n">
        <x:v>234</x:v>
      </x:c>
      <x:c r="H1303" s="12" t="n">
        <x:v>4.07</x:v>
      </x:c>
      <x:c r="I1303" s="10" t="n">
        <x:v>703</x:v>
      </x:c>
      <x:c r="J1303" s="12" t="str">
        <x:f>IF(AND(M1303="URL identity aligns",ISNUMBER(F1303),ISNUMBER(H1303),G1303&gt;0,I1303&gt;0,SUM(V1303:W1303)&gt;0),(F1303*V1303+((H1303-1)/4*10)*W1303)/SUM(V1303:W1303),"")</x:f>
      </x:c>
      <x:c r="K1303" s="12" t="str">
        <x:f>IF(ISNUMBER(J1303),(X1303*J1303+'Method'!$B$10*'Method'!$B$11)/(X1303+'Method'!$B$10),"")</x:f>
      </x:c>
      <x:c r="L1303" s="10" t="str">
        <x:f>IF(ISNUMBER(J1303),COUNTIFS($J$7:$J$1929,"&gt;"&amp;J1303)+1,"")</x:f>
      </x:c>
      <x:c r="M1303" s="9" t="str">
        <x:v>Review required</x:v>
      </x:c>
      <x:c r="N1303" s="9" t="str">
        <x:v>Concentration not explicit on both saved identities</x:v>
      </x:c>
      <x:c r="O1303" s="9" t="str">
        <x:v>https://www.parfumo.com/Perfumes/Tom_Ford/Costa_Azzurra_Acqua</x:v>
      </x:c>
      <x:c r="P1303" s="9" t="str">
        <x:v>https://www.fragrantica.com/perfume/Tom-Ford/Costa-Azzurra-Acqua-52789.html</x:v>
      </x:c>
      <x:c r="Q1303" s="9" t="str">
        <x:v>https://media.parfumo.com/perfumes/9f/9f1b4a-costa-azzurra-acqua-tom-ford_1200.jpg?width=720&amp;aspect_ratio=1:1</x:v>
      </x:c>
      <x:c r="R1303" s="9" t="str">
        <x:v>https://fimgs.net/mdimg/perfume-thumbs/375x500.52789.jpg</x:v>
      </x:c>
      <x:c r="S1303" s="9" t="str">
        <x:v>Costa Azzurra Acqua</x:v>
      </x:c>
      <x:c r="T1303" s="11" t="str">
        <x:v>2019</x:v>
      </x:c>
      <x:c r="U1303" s="10" t="n">
        <x:v>1614</x:v>
      </x:c>
      <x:c r="V1303" s="14" t="n">
        <x:f>IF(AND(ISNUMBER(G1303),G1303&gt;0),LOG10(G1303)*'Method'!$B$8,"")</x:f>
        <x:v>2.8430590288921676</x:v>
      </x:c>
      <x:c r="W1303" s="14" t="n">
        <x:f>IF(AND(ISNUMBER(I1303),I1303&gt;0),LOG10(I1303)*'Method'!$B$9,"")</x:f>
        <x:v>2.277564260015856</x:v>
      </x:c>
      <x:c r="X1303" s="10" t="str">
        <x:f>IF(ISNUMBER(J1303),SUM(G1303,I1303),"")</x:f>
      </x:c>
      <x:c r="Y1303" s="10" t="str">
        <x:f>IF(ISNUMBER(K1303),COUNTIFS($K$7:$K$1929,"&gt;"&amp;K1303)+1,"")</x:f>
      </x:c>
      <x:c r="Z1303" s="9" t="str"/>
      <x:c r="AA1303" s="15" t="n">
        <x:v>46108</x:v>
      </x:c>
      <x:c r="AB1303" s="9" t="str">
        <x:v>Unknown</x:v>
      </x:c>
    </x:row>
    <x:row r="1304" ht="50" customHeight="1">
      <x:c r="A1304" s="10" t="n">
        <x:f>IF(ISNUMBER(F1304),RANK(F1304,$F$7:$F$1929,0),"")</x:f>
        <x:v>1203</x:v>
      </x:c>
      <x:c r="B1304" s="9" t="str">
        <x:v>Montblanc</x:v>
      </x:c>
      <x:c r="C1304" s="9" t="str">
        <x:v>Présence</x:v>
      </x:c>
      <x:c r="D1304" s="9" t="str">
        <x:v>Eau de Toilette</x:v>
      </x:c>
      <x:c r="E1304" s="11" t="n">
        <x:v>2001</x:v>
      </x:c>
      <x:c r="F1304" s="13" t="n">
        <x:v>7.6</x:v>
      </x:c>
      <x:c r="G1304" s="10" t="n">
        <x:v>221</x:v>
      </x:c>
      <x:c r="H1304" s="12" t="n">
        <x:v>4.08</x:v>
      </x:c>
      <x:c r="I1304" s="10" t="n">
        <x:v>1762</x:v>
      </x:c>
      <x:c r="J1304" s="12" t="str">
        <x:f>IF(AND(M1304="URL identity aligns",ISNUMBER(F1304),ISNUMBER(H1304),G1304&gt;0,I1304&gt;0,SUM(V1304:W1304)&gt;0),(F1304*V1304+((H1304-1)/4*10)*W1304)/SUM(V1304:W1304),"")</x:f>
      </x:c>
      <x:c r="K1304" s="12" t="str">
        <x:f>IF(ISNUMBER(J1304),(X1304*J1304+'Method'!$B$10*'Method'!$B$11)/(X1304+'Method'!$B$10),"")</x:f>
      </x:c>
      <x:c r="L1304" s="10" t="str">
        <x:f>IF(ISNUMBER(J1304),COUNTIFS($J$7:$J$1929,"&gt;"&amp;J1304)+1,"")</x:f>
      </x:c>
      <x:c r="M1304" s="9" t="str">
        <x:v>Review required</x:v>
      </x:c>
      <x:c r="N1304" s="9" t="str">
        <x:v>Concentration not explicit on both saved identities</x:v>
      </x:c>
      <x:c r="O1304" s="9" t="str">
        <x:v>https://www.parfumo.com/Perfumes/Montblanc/Presence_Eau_de_Toilette</x:v>
      </x:c>
      <x:c r="P1304" s="9" t="str">
        <x:v>https://www.fragrantica.com/perfume/Montblanc/Presence-832.html</x:v>
      </x:c>
      <x:c r="Q1304" s="9" t="str">
        <x:v>https://media.parfumo.com/perfumes/87/87c6fd-presence-eau-de-toilette-montblanc_1200.jpg?width=240&amp;aspect_ratio=1:1</x:v>
      </x:c>
      <x:c r="R1304" s="9" t="str">
        <x:v>https://fimgs.net/mdimg/perfume-thumbs/375x500.832.jpg</x:v>
      </x:c>
      <x:c r="S1304" s="9" t="str">
        <x:v>Présence</x:v>
      </x:c>
      <x:c r="T1304" s="11" t="str">
        <x:v>2001</x:v>
      </x:c>
      <x:c r="U1304" s="10" t="n">
        <x:v>511</x:v>
      </x:c>
      <x:c r="V1304" s="14" t="n">
        <x:f>IF(AND(ISNUMBER(G1304),G1304&gt;0),LOG10(G1304)*'Method'!$B$8,"")</x:f>
        <x:v>2.813270728422132</x:v>
      </x:c>
      <x:c r="W1304" s="14" t="n">
        <x:f>IF(AND(ISNUMBER(I1304),I1304&gt;0),LOG10(I1304)*'Method'!$B$9,"")</x:f>
        <x:v>2.5968047232608242</x:v>
      </x:c>
      <x:c r="X1304" s="10" t="str">
        <x:f>IF(ISNUMBER(J1304),SUM(G1304,I1304),"")</x:f>
      </x:c>
      <x:c r="Y1304" s="10" t="str">
        <x:f>IF(ISNUMBER(K1304),COUNTIFS($K$7:$K$1929,"&gt;"&amp;K1304)+1,"")</x:f>
      </x:c>
      <x:c r="Z1304" s="9" t="str"/>
      <x:c r="AA1304" s="15" t="n">
        <x:v>46108</x:v>
      </x:c>
      <x:c r="AB1304" s="9" t="str">
        <x:v>Unknown</x:v>
      </x:c>
    </x:row>
    <x:row r="1305" ht="50" customHeight="1">
      <x:c r="A1305" s="10" t="n">
        <x:f>IF(ISNUMBER(F1305),RANK(F1305,$F$7:$F$1929,0),"")</x:f>
        <x:v>1203</x:v>
      </x:c>
      <x:c r="B1305" s="9" t="str">
        <x:v>Afnan</x:v>
      </x:c>
      <x:c r="C1305" s="9" t="str">
        <x:v>Supremacy Incense Afnan Perfumes</x:v>
      </x:c>
      <x:c r="D1305" s="9" t="str">
        <x:v>Parfum</x:v>
      </x:c>
      <x:c r="E1305" s="11" t="n">
        <x:v>2020</x:v>
      </x:c>
      <x:c r="F1305" s="13" t="n">
        <x:v>7.6</x:v>
      </x:c>
      <x:c r="G1305" s="10" t="n">
        <x:v>221</x:v>
      </x:c>
      <x:c r="H1305" s="12" t="n">
        <x:v>3.98</x:v>
      </x:c>
      <x:c r="I1305" s="10" t="n">
        <x:v>1097</x:v>
      </x:c>
      <x:c r="J1305" s="12" t="str">
        <x:f>IF(AND(M1305="URL identity aligns",ISNUMBER(F1305),ISNUMBER(H1305),G1305&gt;0,I1305&gt;0,SUM(V1305:W1305)&gt;0),(F1305*V1305+((H1305-1)/4*10)*W1305)/SUM(V1305:W1305),"")</x:f>
      </x:c>
      <x:c r="K1305" s="12" t="str">
        <x:f>IF(ISNUMBER(J1305),(X1305*J1305+'Method'!$B$10*'Method'!$B$11)/(X1305+'Method'!$B$10),"")</x:f>
      </x:c>
      <x:c r="L1305" s="10" t="str">
        <x:f>IF(ISNUMBER(J1305),COUNTIFS($J$7:$J$1929,"&gt;"&amp;J1305)+1,"")</x:f>
      </x:c>
      <x:c r="M1305" s="9" t="str">
        <x:v>Review required</x:v>
      </x:c>
      <x:c r="N1305" s="9" t="str">
        <x:v>Brand differs between product URLs; Export brand differs from Parfumo URL; Concentration not explicit on both saved identities</x:v>
      </x:c>
      <x:c r="O1305" s="9" t="str">
        <x:v>https://www.parfumo.com/Perfumes/Afnan_Perfumes/supremacy-incense</x:v>
      </x:c>
      <x:c r="P1305" s="9" t="str">
        <x:v>https://www.fragrantica.com/perfume/Afnan/Supremacy-Incense-64372.html</x:v>
      </x:c>
      <x:c r="Q1305" s="9" t="str">
        <x:v>https://media.parfumo.com/perfumes/be/be2818-supremacy-incense-afnan-perfumes_1200.jpg?width=720&amp;aspect_ratio=1:1</x:v>
      </x:c>
      <x:c r="R1305" s="9" t="str">
        <x:v>https://fimgs.net/mdimg/perfume-thumbs/375x500.64372.jpg</x:v>
      </x:c>
      <x:c r="S1305" s="9" t="str">
        <x:v>Supremacy Incense Afnan Perfumes</x:v>
      </x:c>
      <x:c r="T1305" s="11" t="str">
        <x:v>2020</x:v>
      </x:c>
      <x:c r="U1305" s="10" t="n">
        <x:v>1480</x:v>
      </x:c>
      <x:c r="V1305" s="14" t="n">
        <x:f>IF(AND(ISNUMBER(G1305),G1305&gt;0),LOG10(G1305)*'Method'!$B$8,"")</x:f>
        <x:v>2.813270728422132</x:v>
      </x:c>
      <x:c r="W1305" s="14" t="n">
        <x:f>IF(AND(ISNUMBER(I1305),I1305&gt;0),LOG10(I1305)*'Method'!$B$9,"")</x:f>
        <x:v>2.432165302059768</x:v>
      </x:c>
      <x:c r="X1305" s="10" t="str">
        <x:f>IF(ISNUMBER(J1305),SUM(G1305,I1305),"")</x:f>
      </x:c>
      <x:c r="Y1305" s="10" t="str">
        <x:f>IF(ISNUMBER(K1305),COUNTIFS($K$7:$K$1929,"&gt;"&amp;K1305)+1,"")</x:f>
      </x:c>
      <x:c r="Z1305" s="9" t="str"/>
      <x:c r="AA1305" s="15" t="n">
        <x:v>46108</x:v>
      </x:c>
      <x:c r="AB1305" s="9" t="str">
        <x:v>Unknown</x:v>
      </x:c>
    </x:row>
    <x:row r="1306" ht="50" customHeight="1">
      <x:c r="A1306" s="10" t="n">
        <x:f>IF(ISNUMBER(F1306),RANK(F1306,$F$7:$F$1929,0),"")</x:f>
        <x:v>1203</x:v>
      </x:c>
      <x:c r="B1306" s="9" t="str">
        <x:v>Xerjoff</x:v>
      </x:c>
      <x:c r="C1306" s="9" t="str">
        <x:v>Louis XV 1722</x:v>
      </x:c>
      <x:c r="D1306" s="9" t="str">
        <x:v>Not recorded</x:v>
      </x:c>
      <x:c r="E1306" s="11" t="n">
        <x:v>2024</x:v>
      </x:c>
      <x:c r="F1306" s="13" t="n">
        <x:v>7.6</x:v>
      </x:c>
      <x:c r="G1306" s="10" t="n">
        <x:v>220</x:v>
      </x:c>
      <x:c r="H1306" s="12" t="n">
        <x:v>4.19</x:v>
      </x:c>
      <x:c r="I1306" s="10" t="n">
        <x:v>468</x:v>
      </x:c>
      <x:c r="J1306" s="12" t="str">
        <x:f>IF(AND(M1306="URL identity aligns",ISNUMBER(F1306),ISNUMBER(H1306),G1306&gt;0,I1306&gt;0,SUM(V1306:W1306)&gt;0),(F1306*V1306+((H1306-1)/4*10)*W1306)/SUM(V1306:W1306),"")</x:f>
      </x:c>
      <x:c r="K1306" s="12" t="str">
        <x:f>IF(ISNUMBER(J1306),(X1306*J1306+'Method'!$B$10*'Method'!$B$11)/(X1306+'Method'!$B$10),"")</x:f>
      </x:c>
      <x:c r="L1306" s="10" t="str">
        <x:f>IF(ISNUMBER(J1306),COUNTIFS($J$7:$J$1929,"&gt;"&amp;J1306)+1,"")</x:f>
      </x:c>
      <x:c r="M1306" s="9" t="str">
        <x:v>Review required</x:v>
      </x:c>
      <x:c r="N1306" s="9" t="str">
        <x:v>Concentration not explicit on both saved identities</x:v>
      </x:c>
      <x:c r="O1306" s="9" t="str">
        <x:v>https://www.parfumo.com/Perfumes/Xerjoff/louis-xv-1722</x:v>
      </x:c>
      <x:c r="P1306" s="9" t="str">
        <x:v>https://www.fragrantica.com/perfume/Xerjoff/Louis-XV-1722-99146.html</x:v>
      </x:c>
      <x:c r="Q1306" s="9" t="str">
        <x:v>https://media.parfumo.com/perfumes/d2/d25942-louis-xv-1722-xerjoff_1200.jpg?width=720&amp;aspect_ratio=1:1</x:v>
      </x:c>
      <x:c r="R1306" s="9" t="str">
        <x:v>https://fimgs.net/mdimg/perfume-thumbs/375x500.99146.jpg</x:v>
      </x:c>
      <x:c r="S1306" s="9" t="str">
        <x:v>Louis XV 1722</x:v>
      </x:c>
      <x:c r="T1306" s="11" t="str">
        <x:v>2024</x:v>
      </x:c>
      <x:c r="U1306" s="10" t="n">
        <x:v>796</x:v>
      </x:c>
      <x:c r="V1306" s="14" t="n">
        <x:f>IF(AND(ISNUMBER(G1306),G1306&gt;0),LOG10(G1306)*'Method'!$B$8,"")</x:f>
        <x:v>2.810907216986652</x:v>
      </x:c>
      <x:c r="W1306" s="14" t="n">
        <x:f>IF(AND(ISNUMBER(I1306),I1306&gt;0),LOG10(I1306)*'Method'!$B$9,"")</x:f>
        <x:v>2.136196682459296</x:v>
      </x:c>
      <x:c r="X1306" s="10" t="str">
        <x:f>IF(ISNUMBER(J1306),SUM(G1306,I1306),"")</x:f>
      </x:c>
      <x:c r="Y1306" s="10" t="str">
        <x:f>IF(ISNUMBER(K1306),COUNTIFS($K$7:$K$1929,"&gt;"&amp;K1306)+1,"")</x:f>
      </x:c>
      <x:c r="Z1306" s="9" t="str"/>
      <x:c r="AA1306" s="15" t="n">
        <x:v>46108</x:v>
      </x:c>
      <x:c r="AB1306" s="9" t="str">
        <x:v>Unknown</x:v>
      </x:c>
    </x:row>
    <x:row r="1307" ht="50" customHeight="1">
      <x:c r="A1307" s="10" t="n">
        <x:f>IF(ISNUMBER(F1307),RANK(F1307,$F$7:$F$1929,0),"")</x:f>
        <x:v>1203</x:v>
      </x:c>
      <x:c r="B1307" s="9" t="str">
        <x:v>Nishane</x:v>
      </x:c>
      <x:c r="C1307" s="9" t="str">
        <x:v>Colognisé</x:v>
      </x:c>
      <x:c r="D1307" s="9" t="str">
        <x:v>Not recorded</x:v>
      </x:c>
      <x:c r="E1307" s="11" t="n">
        <x:v>2018</x:v>
      </x:c>
      <x:c r="F1307" s="13" t="n">
        <x:v>7.6</x:v>
      </x:c>
      <x:c r="G1307" s="10" t="n">
        <x:v>218</x:v>
      </x:c>
      <x:c r="H1307" s="12" t="n">
        <x:v>4.16</x:v>
      </x:c>
      <x:c r="I1307" s="10" t="n">
        <x:v>1012</x:v>
      </x:c>
      <x:c r="J1307" s="12" t="str">
        <x:f>IF(AND(M1307="URL identity aligns",ISNUMBER(F1307),ISNUMBER(H1307),G1307&gt;0,I1307&gt;0,SUM(V1307:W1307)&gt;0),(F1307*V1307+((H1307-1)/4*10)*W1307)/SUM(V1307:W1307),"")</x:f>
      </x:c>
      <x:c r="K1307" s="12" t="str">
        <x:f>IF(ISNUMBER(J1307),(X1307*J1307+'Method'!$B$10*'Method'!$B$11)/(X1307+'Method'!$B$10),"")</x:f>
      </x:c>
      <x:c r="L1307" s="10" t="str">
        <x:f>IF(ISNUMBER(J1307),COUNTIFS($J$7:$J$1929,"&gt;"&amp;J1307)+1,"")</x:f>
      </x:c>
      <x:c r="M1307" s="9" t="str">
        <x:v>Review required</x:v>
      </x:c>
      <x:c r="N1307" s="9" t="str">
        <x:v>Concentration not explicit on both saved identities</x:v>
      </x:c>
      <x:c r="O1307" s="9" t="str">
        <x:v>https://www.parfumo.com/Perfumes/Nishane/Colognise</x:v>
      </x:c>
      <x:c r="P1307" s="9" t="str">
        <x:v>https://www.fragrantica.com/perfume/Nishane/Colognise-49401.html</x:v>
      </x:c>
      <x:c r="Q1307" s="9" t="str">
        <x:v>https://media.parfumo.com/perfumes/1a/1ab561-colognise-nishane_1200.jpg?width=720&amp;aspect_ratio=1:1</x:v>
      </x:c>
      <x:c r="R1307" s="9" t="str">
        <x:v>https://fimgs.net/mdimg/perfume-thumbs/375x500.49401.jpg</x:v>
      </x:c>
      <x:c r="S1307" s="9" t="str">
        <x:v>Colognisé</x:v>
      </x:c>
      <x:c r="T1307" s="11" t="str">
        <x:v>2018</x:v>
      </x:c>
      <x:c r="U1307" s="10" t="n">
        <x:v>1763</x:v>
      </x:c>
      <x:c r="V1307" s="14" t="n">
        <x:f>IF(AND(ISNUMBER(G1307),G1307&gt;0),LOG10(G1307)*'Method'!$B$8,"")</x:f>
        <x:v>2.80614779232552</x:v>
      </x:c>
      <x:c r="W1307" s="14" t="n">
        <x:f>IF(AND(ISNUMBER(I1307),I1307&gt;0),LOG10(I1307)*'Method'!$B$9,"")</x:f>
        <x:v>2.404144410003024</x:v>
      </x:c>
      <x:c r="X1307" s="10" t="str">
        <x:f>IF(ISNUMBER(J1307),SUM(G1307,I1307),"")</x:f>
      </x:c>
      <x:c r="Y1307" s="10" t="str">
        <x:f>IF(ISNUMBER(K1307),COUNTIFS($K$7:$K$1929,"&gt;"&amp;K1307)+1,"")</x:f>
      </x:c>
      <x:c r="Z1307" s="9" t="str"/>
      <x:c r="AA1307" s="15" t="n">
        <x:v>46108</x:v>
      </x:c>
      <x:c r="AB1307" s="9" t="str">
        <x:v>Unknown</x:v>
      </x:c>
    </x:row>
    <x:row r="1308" ht="50" customHeight="1">
      <x:c r="A1308" s="10" t="n">
        <x:f>IF(ISNUMBER(F1308),RANK(F1308,$F$7:$F$1929,0),"")</x:f>
        <x:v>1203</x:v>
      </x:c>
      <x:c r="B1308" s="9" t="str">
        <x:v>Memo Paris</x:v>
      </x:c>
      <x:c r="C1308" s="9" t="str">
        <x:v>Madurai</x:v>
      </x:c>
      <x:c r="D1308" s="9" t="str">
        <x:v>Not recorded</x:v>
      </x:c>
      <x:c r="E1308" s="11" t="n">
        <x:v>2022</x:v>
      </x:c>
      <x:c r="F1308" s="13" t="n">
        <x:v>7.6</x:v>
      </x:c>
      <x:c r="G1308" s="10" t="n">
        <x:v>215</x:v>
      </x:c>
      <x:c r="H1308" s="12" t="n">
        <x:v>4.04</x:v>
      </x:c>
      <x:c r="I1308" s="10" t="n">
        <x:v>1497</x:v>
      </x:c>
      <x:c r="J1308" s="12" t="str">
        <x:f>IF(AND(M1308="URL identity aligns",ISNUMBER(F1308),ISNUMBER(H1308),G1308&gt;0,I1308&gt;0,SUM(V1308:W1308)&gt;0),(F1308*V1308+((H1308-1)/4*10)*W1308)/SUM(V1308:W1308),"")</x:f>
      </x:c>
      <x:c r="K1308" s="12" t="str">
        <x:f>IF(ISNUMBER(J1308),(X1308*J1308+'Method'!$B$10*'Method'!$B$11)/(X1308+'Method'!$B$10),"")</x:f>
      </x:c>
      <x:c r="L1308" s="10" t="str">
        <x:f>IF(ISNUMBER(J1308),COUNTIFS($J$7:$J$1929,"&gt;"&amp;J1308)+1,"")</x:f>
      </x:c>
      <x:c r="M1308" s="9" t="str">
        <x:v>Review required</x:v>
      </x:c>
      <x:c r="N1308" s="9" t="str">
        <x:v>Concentration not explicit on both saved identities</x:v>
      </x:c>
      <x:c r="O1308" s="9" t="str">
        <x:v>https://www.parfumo.com/Perfumes/memo-paris/madurai</x:v>
      </x:c>
      <x:c r="P1308" s="9" t="str">
        <x:v>https://www.fragrantica.com/perfume/Memo-Paris/Madurai-75181.html</x:v>
      </x:c>
      <x:c r="Q1308" s="9" t="str">
        <x:v>https://media.parfumo.com/perfumes/90/90fc06-madurai-memo-paris_1200.jpg?width=720&amp;aspect_ratio=1:1</x:v>
      </x:c>
      <x:c r="R1308" s="9" t="str">
        <x:v>https://fimgs.net/mdimg/perfume-thumbs/375x500.75181.jpg?t=1772620633</x:v>
      </x:c>
      <x:c r="S1308" s="9" t="str">
        <x:v>Madurai</x:v>
      </x:c>
      <x:c r="T1308" s="11" t="str">
        <x:v>2022</x:v>
      </x:c>
      <x:c r="U1308" s="10" t="n">
        <x:v>174</x:v>
      </x:c>
      <x:c r="V1308" s="14" t="n">
        <x:f>IF(AND(ISNUMBER(G1308),G1308&gt;0),LOG10(G1308)*'Method'!$B$8,"")</x:f>
        <x:v>2.79892615189872</x:v>
      </x:c>
      <x:c r="W1308" s="14" t="n">
        <x:f>IF(AND(ISNUMBER(I1308),I1308&gt;0),LOG10(I1308)*'Method'!$B$9,"")</x:f>
        <x:v>2.5401774402744404</x:v>
      </x:c>
      <x:c r="X1308" s="10" t="str">
        <x:f>IF(ISNUMBER(J1308),SUM(G1308,I1308),"")</x:f>
      </x:c>
      <x:c r="Y1308" s="10" t="str">
        <x:f>IF(ISNUMBER(K1308),COUNTIFS($K$7:$K$1929,"&gt;"&amp;K1308)+1,"")</x:f>
      </x:c>
      <x:c r="Z1308" s="9" t="str"/>
      <x:c r="AA1308" s="15" t="n">
        <x:v>46108</x:v>
      </x:c>
      <x:c r="AB1308" s="9" t="str">
        <x:v>Unknown</x:v>
      </x:c>
    </x:row>
    <x:row r="1309" ht="50" customHeight="1">
      <x:c r="A1309" s="10" t="n">
        <x:f>IF(ISNUMBER(F1309),RANK(F1309,$F$7:$F$1929,0),"")</x:f>
        <x:v>1203</x:v>
      </x:c>
      <x:c r="B1309" s="9" t="str">
        <x:v>Dries Van Noten</x:v>
      </x:c>
      <x:c r="C1309" s="9" t="str">
        <x:v>Camomille Satin</x:v>
      </x:c>
      <x:c r="D1309" s="9" t="str">
        <x:v>Not recorded</x:v>
      </x:c>
      <x:c r="E1309" s="11" t="n">
        <x:v>2024</x:v>
      </x:c>
      <x:c r="F1309" s="13" t="n">
        <x:v>7.6</x:v>
      </x:c>
      <x:c r="G1309" s="10" t="n">
        <x:v>213</x:v>
      </x:c>
      <x:c r="H1309" s="12" t="n">
        <x:v>4.16</x:v>
      </x:c>
      <x:c r="I1309" s="10" t="n">
        <x:v>651</x:v>
      </x:c>
      <x:c r="J1309" s="12" t="str">
        <x:f>IF(AND(M1309="URL identity aligns",ISNUMBER(F1309),ISNUMBER(H1309),G1309&gt;0,I1309&gt;0,SUM(V1309:W1309)&gt;0),(F1309*V1309+((H1309-1)/4*10)*W1309)/SUM(V1309:W1309),"")</x:f>
      </x:c>
      <x:c r="K1309" s="12" t="str">
        <x:f>IF(ISNUMBER(J1309),(X1309*J1309+'Method'!$B$10*'Method'!$B$11)/(X1309+'Method'!$B$10),"")</x:f>
      </x:c>
      <x:c r="L1309" s="10" t="str">
        <x:f>IF(ISNUMBER(J1309),COUNTIFS($J$7:$J$1929,"&gt;"&amp;J1309)+1,"")</x:f>
      </x:c>
      <x:c r="M1309" s="9" t="str">
        <x:v>Review required</x:v>
      </x:c>
      <x:c r="N1309" s="9" t="str">
        <x:v>Concentration not explicit on both saved identities</x:v>
      </x:c>
      <x:c r="O1309" s="9" t="str">
        <x:v>https://www.parfumo.com/Perfumes/dries-van-noten/camomille-satin</x:v>
      </x:c>
      <x:c r="P1309" s="9" t="str">
        <x:v>https://www.fragrantica.com/perfume/Dries-Van-Noten/Camomille-Satin-96541.html</x:v>
      </x:c>
      <x:c r="Q1309" s="9" t="str">
        <x:v>https://media.parfumo.com/perfumes/95/9589d1-camomille-satin-dries-van-noten_1200.jpg?width=720&amp;aspect_ratio=1:1</x:v>
      </x:c>
      <x:c r="R1309" s="9" t="str">
        <x:v>https://fimgs.net/mdimg/perfume-thumbs/375x500.96541.jpg</x:v>
      </x:c>
      <x:c r="S1309" s="9" t="str">
        <x:v>Camomille Satin</x:v>
      </x:c>
      <x:c r="T1309" s="11" t="str">
        <x:v>2024</x:v>
      </x:c>
      <x:c r="U1309" s="10" t="n">
        <x:v>288</x:v>
      </x:c>
      <x:c r="V1309" s="14" t="n">
        <x:f>IF(AND(ISNUMBER(G1309),G1309&gt;0),LOG10(G1309)*'Method'!$B$8,"")</x:f>
        <x:v>2.7940555241264877</x:v>
      </x:c>
      <x:c r="W1309" s="14" t="n">
        <x:f>IF(AND(ISNUMBER(I1309),I1309&gt;0),LOG10(I1309)*'Method'!$B$9,"")</x:f>
        <x:v>2.250864790854552</x:v>
      </x:c>
      <x:c r="X1309" s="10" t="str">
        <x:f>IF(ISNUMBER(J1309),SUM(G1309,I1309),"")</x:f>
      </x:c>
      <x:c r="Y1309" s="10" t="str">
        <x:f>IF(ISNUMBER(K1309),COUNTIFS($K$7:$K$1929,"&gt;"&amp;K1309)+1,"")</x:f>
      </x:c>
      <x:c r="Z1309" s="9" t="str"/>
      <x:c r="AA1309" s="15" t="n">
        <x:v>46108</x:v>
      </x:c>
      <x:c r="AB1309" s="9" t="str">
        <x:v>Unknown</x:v>
      </x:c>
    </x:row>
    <x:row r="1310" ht="50" customHeight="1">
      <x:c r="A1310" s="10" t="n">
        <x:f>IF(ISNUMBER(F1310),RANK(F1310,$F$7:$F$1929,0),"")</x:f>
        <x:v>1203</x:v>
      </x:c>
      <x:c r="B1310" s="9" t="str">
        <x:v>Giorgio Armani</x:v>
      </x:c>
      <x:c r="C1310" s="9" t="str">
        <x:v>Acqua di Giò Absolu Instinct</x:v>
      </x:c>
      <x:c r="D1310" s="9" t="str">
        <x:v>Absolu</x:v>
      </x:c>
      <x:c r="E1310" s="11" t="n">
        <x:v>2019</x:v>
      </x:c>
      <x:c r="F1310" s="13" t="n">
        <x:v>7.6</x:v>
      </x:c>
      <x:c r="G1310" s="10" t="n">
        <x:v>207</x:v>
      </x:c>
      <x:c r="H1310" s="12" t="n">
        <x:v>4.06</x:v>
      </x:c>
      <x:c r="I1310" s="10" t="n">
        <x:v>799</x:v>
      </x:c>
      <x:c r="J1310" s="12" t="str">
        <x:f>IF(AND(M1310="URL identity aligns",ISNUMBER(F1310),ISNUMBER(H1310),G1310&gt;0,I1310&gt;0,SUM(V1310:W1310)&gt;0),(F1310*V1310+((H1310-1)/4*10)*W1310)/SUM(V1310:W1310),"")</x:f>
      </x:c>
      <x:c r="K1310" s="12" t="str">
        <x:f>IF(ISNUMBER(J1310),(X1310*J1310+'Method'!$B$10*'Method'!$B$11)/(X1310+'Method'!$B$10),"")</x:f>
      </x:c>
      <x:c r="L1310" s="10" t="str">
        <x:f>IF(ISNUMBER(J1310),COUNTIFS($J$7:$J$1929,"&gt;"&amp;J1310)+1,"")</x:f>
      </x:c>
      <x:c r="M1310" s="9" t="str">
        <x:v>Review required</x:v>
      </x:c>
      <x:c r="N1310" s="9" t="str">
        <x:v>Concentration not explicit on both saved identities</x:v>
      </x:c>
      <x:c r="O1310" s="9" t="str">
        <x:v>https://www.parfumo.com/Perfumes/Giorgio_Armani/Acqua_di_Gio_Absolu_Instinct</x:v>
      </x:c>
      <x:c r="P1310" s="9" t="str">
        <x:v>https://www.fragrantica.com/perfume/Giorgio-Armani/Acqua-di-Gio-Absolu-Instinct-53764.html</x:v>
      </x:c>
      <x:c r="Q1310" s="9" t="str">
        <x:v>https://media.parfumo.com/perfumes/e5/e54d0b-acqua-di-gio-absolu-instinct-giorgio-armani_1200.jpg?width=720&amp;aspect_ratio=1:1</x:v>
      </x:c>
      <x:c r="R1310" s="9" t="str">
        <x:v>https://fimgs.net/mdimg/perfume-thumbs/375x500.53764.jpg</x:v>
      </x:c>
      <x:c r="S1310" s="9" t="str">
        <x:v>Acqua di Giò Absolu Instinct</x:v>
      </x:c>
      <x:c r="T1310" s="11" t="str">
        <x:v>2019</x:v>
      </x:c>
      <x:c r="U1310" s="10" t="n">
        <x:v>1676</x:v>
      </x:c>
      <x:c r="V1310" s="14" t="n">
        <x:f>IF(AND(ISNUMBER(G1310),G1310&gt;0),LOG10(G1310)*'Method'!$B$8,"")</x:f>
        <x:v>2.779164414548304</x:v>
      </x:c>
      <x:c r="W1310" s="14" t="n">
        <x:f>IF(AND(ISNUMBER(I1310),I1310&gt;0),LOG10(I1310)*'Method'!$B$9,"")</x:f>
        <x:v>2.322037423451192</x:v>
      </x:c>
      <x:c r="X1310" s="10" t="str">
        <x:f>IF(ISNUMBER(J1310),SUM(G1310,I1310),"")</x:f>
      </x:c>
      <x:c r="Y1310" s="10" t="str">
        <x:f>IF(ISNUMBER(K1310),COUNTIFS($K$7:$K$1929,"&gt;"&amp;K1310)+1,"")</x:f>
      </x:c>
      <x:c r="Z1310" s="9" t="str"/>
      <x:c r="AA1310" s="15" t="n">
        <x:v>46108</x:v>
      </x:c>
      <x:c r="AB1310" s="9" t="str">
        <x:v>Unknown</x:v>
      </x:c>
    </x:row>
    <x:row r="1311" ht="50" customHeight="1">
      <x:c r="A1311" s="10" t="n">
        <x:f>IF(ISNUMBER(F1311),RANK(F1311,$F$7:$F$1929,0),"")</x:f>
        <x:v>1203</x:v>
      </x:c>
      <x:c r="B1311" s="9" t="str">
        <x:v>Coach</x:v>
      </x:c>
      <x:c r="C1311" s="9" t="str">
        <x:v>Green</x:v>
      </x:c>
      <x:c r="D1311" s="9" t="str">
        <x:v>Not recorded</x:v>
      </x:c>
      <x:c r="E1311" s="11" t="n">
        <x:v>2023</x:v>
      </x:c>
      <x:c r="F1311" s="13" t="n">
        <x:v>7.6</x:v>
      </x:c>
      <x:c r="G1311" s="10" t="n">
        <x:v>202</x:v>
      </x:c>
      <x:c r="H1311" s="12" t="n">
        <x:v>4.17</x:v>
      </x:c>
      <x:c r="I1311" s="10" t="n">
        <x:v>1893</x:v>
      </x:c>
      <x:c r="J1311" s="12" t="str">
        <x:f>IF(AND(M1311="URL identity aligns",ISNUMBER(F1311),ISNUMBER(H1311),G1311&gt;0,I1311&gt;0,SUM(V1311:W1311)&gt;0),(F1311*V1311+((H1311-1)/4*10)*W1311)/SUM(V1311:W1311),"")</x:f>
      </x:c>
      <x:c r="K1311" s="12" t="str">
        <x:f>IF(ISNUMBER(J1311),(X1311*J1311+'Method'!$B$10*'Method'!$B$11)/(X1311+'Method'!$B$10),"")</x:f>
      </x:c>
      <x:c r="L1311" s="10" t="str">
        <x:f>IF(ISNUMBER(J1311),COUNTIFS($J$7:$J$1929,"&gt;"&amp;J1311)+1,"")</x:f>
      </x:c>
      <x:c r="M1311" s="9" t="str">
        <x:v>Review required</x:v>
      </x:c>
      <x:c r="N1311" s="9" t="str">
        <x:v>Concentration not explicit on both saved identities</x:v>
      </x:c>
      <x:c r="O1311" s="9" t="str">
        <x:v>https://www.parfumo.com/Perfumes/Coach/coach-green</x:v>
      </x:c>
      <x:c r="P1311" s="9" t="str">
        <x:v>https://www.fragrantica.com/perfume/Coach/Coach-Green-81391.html</x:v>
      </x:c>
      <x:c r="Q1311" s="9" t="str">
        <x:v>https://media.parfumo.com/perfumes/01/013a2d-coach-green-coach_1200.jpg?width=480&amp;aspect_ratio=1:1</x:v>
      </x:c>
      <x:c r="R1311" s="9" t="str">
        <x:v>https://fimgs.net/mdimg/perfume-thumbs/375x500.81391.jpg</x:v>
      </x:c>
      <x:c r="S1311" s="9" t="str">
        <x:v>Green</x:v>
      </x:c>
      <x:c r="T1311" s="11" t="str">
        <x:v>2023</x:v>
      </x:c>
      <x:c r="U1311" s="10" t="n">
        <x:v>1762</x:v>
      </x:c>
      <x:c r="V1311" s="14" t="n">
        <x:f>IF(AND(ISNUMBER(G1311),G1311&gt;0),LOG10(G1311)*'Method'!$B$8,"")</x:f>
        <x:v>2.766421643335944</x:v>
      </x:c>
      <x:c r="W1311" s="14" t="n">
        <x:f>IF(AND(ISNUMBER(I1311),I1311&gt;0),LOG10(I1311)*'Method'!$B$9,"")</x:f>
        <x:v>2.62172049117104</x:v>
      </x:c>
      <x:c r="X1311" s="10" t="str">
        <x:f>IF(ISNUMBER(J1311),SUM(G1311,I1311),"")</x:f>
      </x:c>
      <x:c r="Y1311" s="10" t="str">
        <x:f>IF(ISNUMBER(K1311),COUNTIFS($K$7:$K$1929,"&gt;"&amp;K1311)+1,"")</x:f>
      </x:c>
      <x:c r="Z1311" s="9" t="str"/>
      <x:c r="AA1311" s="15" t="n">
        <x:v>46108</x:v>
      </x:c>
      <x:c r="AB1311" s="9" t="str">
        <x:v>Unknown</x:v>
      </x:c>
    </x:row>
    <x:row r="1312" ht="50" customHeight="1">
      <x:c r="A1312" s="10" t="n">
        <x:f>IF(ISNUMBER(F1312),RANK(F1312,$F$7:$F$1929,0),"")</x:f>
        <x:v>1203</x:v>
      </x:c>
      <x:c r="B1312" s="9" t="str">
        <x:v>Afnan</x:v>
      </x:c>
      <x:c r="C1312" s="9" t="str">
        <x:v>9pm Rebel Afnan Perfumes</x:v>
      </x:c>
      <x:c r="D1312" s="9" t="str">
        <x:v>Parfum</x:v>
      </x:c>
      <x:c r="E1312" s="11" t="n">
        <x:v>2024</x:v>
      </x:c>
      <x:c r="F1312" s="13" t="n">
        <x:v>7.6</x:v>
      </x:c>
      <x:c r="G1312" s="10" t="n">
        <x:v>194</x:v>
      </x:c>
      <x:c r="H1312" s="12" t="n">
        <x:v>4.29</x:v>
      </x:c>
      <x:c r="I1312" s="10" t="n">
        <x:v>2487</x:v>
      </x:c>
      <x:c r="J1312" s="12" t="str">
        <x:f>IF(AND(M1312="URL identity aligns",ISNUMBER(F1312),ISNUMBER(H1312),G1312&gt;0,I1312&gt;0,SUM(V1312:W1312)&gt;0),(F1312*V1312+((H1312-1)/4*10)*W1312)/SUM(V1312:W1312),"")</x:f>
      </x:c>
      <x:c r="K1312" s="12" t="str">
        <x:f>IF(ISNUMBER(J1312),(X1312*J1312+'Method'!$B$10*'Method'!$B$11)/(X1312+'Method'!$B$10),"")</x:f>
      </x:c>
      <x:c r="L1312" s="10" t="str">
        <x:f>IF(ISNUMBER(J1312),COUNTIFS($J$7:$J$1929,"&gt;"&amp;J1312)+1,"")</x:f>
      </x:c>
      <x:c r="M1312" s="9" t="str">
        <x:v>Review required</x:v>
      </x:c>
      <x:c r="N1312" s="9" t="str">
        <x:v>Brand differs between product URLs; Export brand differs from Parfumo URL; Product, variant, gender or year terms differ between URLs; Concentration not explicit on both saved identities</x:v>
      </x:c>
      <x:c r="O1312" s="9" t="str">
        <x:v>https://www.parfumo.com/Perfumes/Afnan_Perfumes/9pm-rebel</x:v>
      </x:c>
      <x:c r="P1312" s="9" t="str">
        <x:v>https://www.fragrantica.com/perfume/Afnan/9-PM-Rebel-99238.html</x:v>
      </x:c>
      <x:c r="Q1312" s="9" t="str">
        <x:v>https://media.parfumo.com/perfumes/e5/e514e0-9pm-rebel-afnan-perfumes_1200.jpg?width=720&amp;aspect_ratio=1:1</x:v>
      </x:c>
      <x:c r="R1312" s="9" t="str">
        <x:v>https://fimgs.net/mdimg/perfume-thumbs/375x500.99238.jpg</x:v>
      </x:c>
      <x:c r="S1312" s="9" t="str">
        <x:v>9pm Rebel Afnan Perfumes</x:v>
      </x:c>
      <x:c r="T1312" s="11" t="str">
        <x:v>2024</x:v>
      </x:c>
      <x:c r="U1312" s="10" t="n">
        <x:v>1364</x:v>
      </x:c>
      <x:c r="V1312" s="14" t="n">
        <x:f>IF(AND(ISNUMBER(G1312),G1312&gt;0),LOG10(G1312)*'Method'!$B$8,"")</x:f>
        <x:v>2.745362075916276</x:v>
      </x:c>
      <x:c r="W1312" s="14" t="n">
        <x:f>IF(AND(ISNUMBER(I1312),I1312&gt;0),LOG10(I1312)*'Method'!$B$9,"")</x:f>
        <x:v>2.7165406282159523</x:v>
      </x:c>
      <x:c r="X1312" s="10" t="str">
        <x:f>IF(ISNUMBER(J1312),SUM(G1312,I1312),"")</x:f>
      </x:c>
      <x:c r="Y1312" s="10" t="str">
        <x:f>IF(ISNUMBER(K1312),COUNTIFS($K$7:$K$1929,"&gt;"&amp;K1312)+1,"")</x:f>
      </x:c>
      <x:c r="Z1312" s="9" t="str"/>
      <x:c r="AA1312" s="15" t="n">
        <x:v>46108</x:v>
      </x:c>
      <x:c r="AB1312" s="9" t="str">
        <x:v>Unknown</x:v>
      </x:c>
    </x:row>
    <x:row r="1313" ht="50" customHeight="1">
      <x:c r="A1313" s="10" t="n">
        <x:f>IF(ISNUMBER(F1313),RANK(F1313,$F$7:$F$1929,0),"")</x:f>
        <x:v>1203</x:v>
      </x:c>
      <x:c r="B1313" s="9" t="str">
        <x:v>Issey Miyake</x:v>
      </x:c>
      <x:c r="C1313" s="9" t="str">
        <x:v>L'Eau d'Issey pour Homme Vétiver</x:v>
      </x:c>
      <x:c r="D1313" s="9" t="str">
        <x:v>Not recorded</x:v>
      </x:c>
      <x:c r="E1313" s="11" t="n">
        <x:v>2023</x:v>
      </x:c>
      <x:c r="F1313" s="13" t="n">
        <x:v>7.6</x:v>
      </x:c>
      <x:c r="G1313" s="10" t="n">
        <x:v>185</x:v>
      </x:c>
      <x:c r="H1313" s="12" t="n">
        <x:v>4.12</x:v>
      </x:c>
      <x:c r="I1313" s="10" t="n">
        <x:v>852</x:v>
      </x:c>
      <x:c r="J1313" s="12" t="str">
        <x:f>IF(AND(M1313="URL identity aligns",ISNUMBER(F1313),ISNUMBER(H1313),G1313&gt;0,I1313&gt;0,SUM(V1313:W1313)&gt;0),(F1313*V1313+((H1313-1)/4*10)*W1313)/SUM(V1313:W1313),"")</x:f>
      </x:c>
      <x:c r="K1313" s="12" t="str">
        <x:f>IF(ISNUMBER(J1313),(X1313*J1313+'Method'!$B$10*'Method'!$B$11)/(X1313+'Method'!$B$10),"")</x:f>
      </x:c>
      <x:c r="L1313" s="10" t="str">
        <x:f>IF(ISNUMBER(J1313),COUNTIFS($J$7:$J$1929,"&gt;"&amp;J1313)+1,"")</x:f>
      </x:c>
      <x:c r="M1313" s="9" t="str">
        <x:v>Review required</x:v>
      </x:c>
      <x:c r="N1313" s="9" t="str">
        <x:v>Concentration not explicit on both saved identities</x:v>
      </x:c>
      <x:c r="O1313" s="9" t="str">
        <x:v>https://www.parfumo.com/Perfumes/Issey_Miyake/l-eau-d-issey-pour-homme-vetiver</x:v>
      </x:c>
      <x:c r="P1313" s="9" t="str">
        <x:v>https://www.fragrantica.com/perfume/Issey-Miyake/L-Eau-d-Issey-pour-Homme-Vetiver-79233.html</x:v>
      </x:c>
      <x:c r="Q1313" s="9" t="str">
        <x:v>https://media.parfumo.com/perfumes/5a/5a0945-l-eau-d-issey-pour-homme-vetiver-issey-miyake_1200.jpg?width=720&amp;aspect_ratio=1:1</x:v>
      </x:c>
      <x:c r="R1313" s="9" t="str">
        <x:v>https://fimgs.net/mdimg/perfume-thumbs/375x500.79233.jpg</x:v>
      </x:c>
      <x:c r="S1313" s="9" t="str">
        <x:v>L'Eau d'Issey pour Homme Vétiver</x:v>
      </x:c>
      <x:c r="T1313" s="11" t="str">
        <x:v>2023</x:v>
      </x:c>
      <x:c r="U1313" s="10" t="n">
        <x:v>1707</x:v>
      </x:c>
      <x:c r="V1313" s="14" t="n">
        <x:f>IF(AND(ISNUMBER(G1313),G1313&gt;0),LOG10(G1313)*'Method'!$B$8,"")</x:f>
        <x:v>2.720606074083612</x:v>
      </x:c>
      <x:c r="W1313" s="14" t="n">
        <x:f>IF(AND(ISNUMBER(I1313),I1313&gt;0),LOG10(I1313)*'Method'!$B$9,"")</x:f>
        <x:v>2.34435167581336</x:v>
      </x:c>
      <x:c r="X1313" s="10" t="str">
        <x:f>IF(ISNUMBER(J1313),SUM(G1313,I1313),"")</x:f>
      </x:c>
      <x:c r="Y1313" s="10" t="str">
        <x:f>IF(ISNUMBER(K1313),COUNTIFS($K$7:$K$1929,"&gt;"&amp;K1313)+1,"")</x:f>
      </x:c>
      <x:c r="Z1313" s="9" t="str"/>
      <x:c r="AA1313" s="15" t="n">
        <x:v>46108</x:v>
      </x:c>
      <x:c r="AB1313" s="9" t="str">
        <x:v>Unknown</x:v>
      </x:c>
    </x:row>
    <x:row r="1314" ht="50" customHeight="1">
      <x:c r="A1314" s="10" t="n">
        <x:f>IF(ISNUMBER(F1314),RANK(F1314,$F$7:$F$1929,0),"")</x:f>
        <x:v>1203</x:v>
      </x:c>
      <x:c r="B1314" s="9" t="str">
        <x:v>Serge Lutens</x:v>
      </x:c>
      <x:c r="C1314" s="9" t="str">
        <x:v>Fils de joie</x:v>
      </x:c>
      <x:c r="D1314" s="9" t="str">
        <x:v>Not recorded</x:v>
      </x:c>
      <x:c r="E1314" s="11" t="n">
        <x:v>2020</x:v>
      </x:c>
      <x:c r="F1314" s="13" t="n">
        <x:v>7.6</x:v>
      </x:c>
      <x:c r="G1314" s="10" t="n">
        <x:v>178</x:v>
      </x:c>
      <x:c r="H1314" s="12" t="n">
        <x:v>4.14</x:v>
      </x:c>
      <x:c r="I1314" s="10" t="n">
        <x:v>1712</x:v>
      </x:c>
      <x:c r="J1314" s="12" t="str">
        <x:f>IF(AND(M1314="URL identity aligns",ISNUMBER(F1314),ISNUMBER(H1314),G1314&gt;0,I1314&gt;0,SUM(V1314:W1314)&gt;0),(F1314*V1314+((H1314-1)/4*10)*W1314)/SUM(V1314:W1314),"")</x:f>
      </x:c>
      <x:c r="K1314" s="12" t="str">
        <x:f>IF(ISNUMBER(J1314),(X1314*J1314+'Method'!$B$10*'Method'!$B$11)/(X1314+'Method'!$B$10),"")</x:f>
      </x:c>
      <x:c r="L1314" s="10" t="str">
        <x:f>IF(ISNUMBER(J1314),COUNTIFS($J$7:$J$1929,"&gt;"&amp;J1314)+1,"")</x:f>
      </x:c>
      <x:c r="M1314" s="9" t="str">
        <x:v>Review required</x:v>
      </x:c>
      <x:c r="N1314" s="9" t="str">
        <x:v>Concentration not explicit on both saved identities</x:v>
      </x:c>
      <x:c r="O1314" s="9" t="str">
        <x:v>https://www.parfumo.com/Perfumes/Serge_Lutens/fils-de-joie</x:v>
      </x:c>
      <x:c r="P1314" s="9" t="str">
        <x:v>https://www.fragrantica.com/perfume/Serge-Lutens/Fils-de-Joie-62872.html</x:v>
      </x:c>
      <x:c r="Q1314" s="9" t="str">
        <x:v>https://media.parfumo.com/perfumes/2b/2b6f0c-fils-de-joie-serge-lutens_1200.jpg?width=720&amp;aspect_ratio=1:1</x:v>
      </x:c>
      <x:c r="R1314" s="9" t="str">
        <x:v>https://fimgs.net/mdimg/perfume-thumbs/375x500.62872.jpg</x:v>
      </x:c>
      <x:c r="S1314" s="9" t="str">
        <x:v>Fils de joie</x:v>
      </x:c>
      <x:c r="T1314" s="11" t="str">
        <x:v>2020</x:v>
      </x:c>
      <x:c r="U1314" s="10" t="n">
        <x:v>1721</x:v>
      </x:c>
      <x:c r="V1314" s="14" t="n">
        <x:f>IF(AND(ISNUMBER(G1314),G1314&gt;0),LOG10(G1314)*'Method'!$B$8,"")</x:f>
        <x:v>2.700504002770668</x:v>
      </x:c>
      <x:c r="W1314" s="14" t="n">
        <x:f>IF(AND(ISNUMBER(I1314),I1314&gt;0),LOG10(I1314)*'Method'!$B$9,"")</x:f>
        <x:v>2.586803008272904</x:v>
      </x:c>
      <x:c r="X1314" s="10" t="str">
        <x:f>IF(ISNUMBER(J1314),SUM(G1314,I1314),"")</x:f>
      </x:c>
      <x:c r="Y1314" s="10" t="str">
        <x:f>IF(ISNUMBER(K1314),COUNTIFS($K$7:$K$1929,"&gt;"&amp;K1314)+1,"")</x:f>
      </x:c>
      <x:c r="Z1314" s="9" t="str"/>
      <x:c r="AA1314" s="15" t="n">
        <x:v>46108</x:v>
      </x:c>
      <x:c r="AB1314" s="9" t="str">
        <x:v>Unknown</x:v>
      </x:c>
    </x:row>
    <x:row r="1315" ht="50" customHeight="1">
      <x:c r="A1315" s="10" t="n">
        <x:f>IF(ISNUMBER(F1315),RANK(F1315,$F$7:$F$1929,0),"")</x:f>
        <x:v>1203</x:v>
      </x:c>
      <x:c r="B1315" s="9" t="str">
        <x:v>Penhaligon’s</x:v>
      </x:c>
      <x:c r="C1315" s="9" t="str">
        <x:v>Halfeti Cedar</x:v>
      </x:c>
      <x:c r="D1315" s="9" t="str">
        <x:v>Not recorded</x:v>
      </x:c>
      <x:c r="E1315" s="11" t="n">
        <x:v>2020</x:v>
      </x:c>
      <x:c r="F1315" s="13" t="n">
        <x:v>7.6</x:v>
      </x:c>
      <x:c r="G1315" s="10" t="n">
        <x:v>174</x:v>
      </x:c>
      <x:c r="H1315" s="12" t="n">
        <x:v>4.2</x:v>
      </x:c>
      <x:c r="I1315" s="10" t="n">
        <x:v>902</x:v>
      </x:c>
      <x:c r="J1315" s="12" t="str">
        <x:f>IF(AND(M1315="URL identity aligns",ISNUMBER(F1315),ISNUMBER(H1315),G1315&gt;0,I1315&gt;0,SUM(V1315:W1315)&gt;0),(F1315*V1315+((H1315-1)/4*10)*W1315)/SUM(V1315:W1315),"")</x:f>
      </x:c>
      <x:c r="K1315" s="12" t="str">
        <x:f>IF(ISNUMBER(J1315),(X1315*J1315+'Method'!$B$10*'Method'!$B$11)/(X1315+'Method'!$B$10),"")</x:f>
      </x:c>
      <x:c r="L1315" s="10" t="str">
        <x:f>IF(ISNUMBER(J1315),COUNTIFS($J$7:$J$1929,"&gt;"&amp;J1315)+1,"")</x:f>
      </x:c>
      <x:c r="M1315" s="9" t="str">
        <x:v>Review required</x:v>
      </x:c>
      <x:c r="N1315" s="9" t="str">
        <x:v>Brand differs between product URLs; Export brand differs from Parfumo URL; Concentration not explicit on both saved identities</x:v>
      </x:c>
      <x:c r="O1315" s="9" t="str">
        <x:v>https://www.parfumo.com/Perfumes/Penhaligons/halfeti-cedar</x:v>
      </x:c>
      <x:c r="P1315" s="9" t="str">
        <x:v>https://www.fragrantica.com/perfume/Penhaligon-s/Halfeti-Cedar-64560.html</x:v>
      </x:c>
      <x:c r="Q1315" s="9" t="str">
        <x:v>https://media.parfumo.com/perfumes/fa/fa0ca8-halfeti-cedar-penhaligon-s_1200.jpg?width=720&amp;aspect_ratio=1:1</x:v>
      </x:c>
      <x:c r="R1315" s="9" t="str">
        <x:v>https://fimgs.net/mdimg/perfume-thumbs/375x500.64560.jpg</x:v>
      </x:c>
      <x:c r="S1315" s="9" t="str">
        <x:v>Halfeti Cedar Penhaligon's</x:v>
      </x:c>
      <x:c r="T1315" s="11" t="str">
        <x:v>2020</x:v>
      </x:c>
      <x:c r="U1315" s="10" t="n">
        <x:v>1302</x:v>
      </x:c>
      <x:c r="V1315" s="14" t="n">
        <x:f>IF(AND(ISNUMBER(G1315),G1315&gt;0),LOG10(G1315)*'Method'!$B$8,"")</x:f>
        <x:v>2.68865909793912</x:v>
      </x:c>
      <x:c r="W1315" s="14" t="n">
        <x:f>IF(AND(ISNUMBER(I1315),I1315&gt;0),LOG10(I1315)*'Method'!$B$9,"")</x:f>
        <x:v>2.364165230033552</x:v>
      </x:c>
      <x:c r="X1315" s="10" t="str">
        <x:f>IF(ISNUMBER(J1315),SUM(G1315,I1315),"")</x:f>
      </x:c>
      <x:c r="Y1315" s="10" t="str">
        <x:f>IF(ISNUMBER(K1315),COUNTIFS($K$7:$K$1929,"&gt;"&amp;K1315)+1,"")</x:f>
      </x:c>
      <x:c r="Z1315" s="9" t="str">
        <x:v>Removed repeated brand suffix from display name</x:v>
      </x:c>
      <x:c r="AA1315" s="15" t="n">
        <x:v>46108</x:v>
      </x:c>
      <x:c r="AB1315" s="9" t="str">
        <x:v>Unknown</x:v>
      </x:c>
    </x:row>
    <x:row r="1316" ht="50" customHeight="1">
      <x:c r="A1316" s="10" t="n">
        <x:f>IF(ISNUMBER(F1316),RANK(F1316,$F$7:$F$1929,0),"")</x:f>
        <x:v>1203</x:v>
      </x:c>
      <x:c r="B1316" s="9" t="str">
        <x:v>Hugo Boss</x:v>
      </x:c>
      <x:c r="C1316" s="9" t="str">
        <x:v>Boss Bottled Oud</x:v>
      </x:c>
      <x:c r="D1316" s="9" t="str">
        <x:v>Eau de Parfum</x:v>
      </x:c>
      <x:c r="E1316" s="11" t="n">
        <x:v>2015</x:v>
      </x:c>
      <x:c r="F1316" s="13" t="n">
        <x:v>7.6</x:v>
      </x:c>
      <x:c r="G1316" s="10" t="n">
        <x:v>173</x:v>
      </x:c>
      <x:c r="H1316" s="12" t="n">
        <x:v>4.09</x:v>
      </x:c>
      <x:c r="I1316" s="10" t="n">
        <x:v>1003</x:v>
      </x:c>
      <x:c r="J1316" s="12" t="str">
        <x:f>IF(AND(M1316="URL identity aligns",ISNUMBER(F1316),ISNUMBER(H1316),G1316&gt;0,I1316&gt;0,SUM(V1316:W1316)&gt;0),(F1316*V1316+((H1316-1)/4*10)*W1316)/SUM(V1316:W1316),"")</x:f>
      </x:c>
      <x:c r="K1316" s="12" t="str">
        <x:f>IF(ISNUMBER(J1316),(X1316*J1316+'Method'!$B$10*'Method'!$B$11)/(X1316+'Method'!$B$10),"")</x:f>
      </x:c>
      <x:c r="L1316" s="10" t="str">
        <x:f>IF(ISNUMBER(J1316),COUNTIFS($J$7:$J$1929,"&gt;"&amp;J1316)+1,"")</x:f>
      </x:c>
      <x:c r="M1316" s="9" t="str">
        <x:v>Review required</x:v>
      </x:c>
      <x:c r="N1316" s="9" t="str">
        <x:v>Concentration not explicit on both saved identities</x:v>
      </x:c>
      <x:c r="O1316" s="9" t="str">
        <x:v>https://www.parfumo.com/Perfumes/Hugo_Boss/Boss_Bottled_Oud_Eau_de_Parfum</x:v>
      </x:c>
      <x:c r="P1316" s="9" t="str">
        <x:v>https://www.fragrantica.com/perfume/Hugo-Boss/Boss-Bottled-Oud-31141.html</x:v>
      </x:c>
      <x:c r="Q1316" s="9" t="str">
        <x:v>https://media.parfumo.com/perfumes/9b/9b48e0-boss-bottled-oud-eau-de-parfum-hugo-boss_1200.jpg?width=720&amp;aspect_ratio=1:1</x:v>
      </x:c>
      <x:c r="R1316" s="9" t="str">
        <x:v>https://fimgs.net/mdimg/perfume-thumbs/375x500.31141.jpg</x:v>
      </x:c>
      <x:c r="S1316" s="9" t="str">
        <x:v>Boss Bottled Oud</x:v>
      </x:c>
      <x:c r="T1316" s="11" t="str">
        <x:v>2015</x:v>
      </x:c>
      <x:c r="U1316" s="10" t="n">
        <x:v>1487</x:v>
      </x:c>
      <x:c r="V1316" s="14" t="n">
        <x:f>IF(AND(ISNUMBER(G1316),G1316&gt;0),LOG10(G1316)*'Method'!$B$8,"")</x:f>
        <x:v>2.6856553237545597</x:v>
      </x:c>
      <x:c r="W1316" s="14" t="n">
        <x:f>IF(AND(ISNUMBER(I1316),I1316&gt;0),LOG10(I1316)*'Method'!$B$9,"")</x:f>
        <x:v>2.4010407464163364</x:v>
      </x:c>
      <x:c r="X1316" s="10" t="str">
        <x:f>IF(ISNUMBER(J1316),SUM(G1316,I1316),"")</x:f>
      </x:c>
      <x:c r="Y1316" s="10" t="str">
        <x:f>IF(ISNUMBER(K1316),COUNTIFS($K$7:$K$1929,"&gt;"&amp;K1316)+1,"")</x:f>
      </x:c>
      <x:c r="Z1316" s="9" t="str"/>
      <x:c r="AA1316" s="15" t="n">
        <x:v>46108</x:v>
      </x:c>
      <x:c r="AB1316" s="9" t="str">
        <x:v>Unknown</x:v>
      </x:c>
    </x:row>
    <x:row r="1317" ht="50" customHeight="1">
      <x:c r="A1317" s="10" t="n">
        <x:f>IF(ISNUMBER(F1317),RANK(F1317,$F$7:$F$1929,0),"")</x:f>
        <x:v>1203</x:v>
      </x:c>
      <x:c r="B1317" s="9" t="str">
        <x:v>Nishane</x:v>
      </x:c>
      <x:c r="C1317" s="9" t="str">
        <x:v>Fan Your Flames X</x:v>
      </x:c>
      <x:c r="D1317" s="9" t="str">
        <x:v>Not recorded</x:v>
      </x:c>
      <x:c r="E1317" s="11" t="n">
        <x:v>2023</x:v>
      </x:c>
      <x:c r="F1317" s="13" t="n">
        <x:v>7.6</x:v>
      </x:c>
      <x:c r="G1317" s="10" t="n">
        <x:v>168</x:v>
      </x:c>
      <x:c r="H1317" s="12" t="n">
        <x:v>4.04</x:v>
      </x:c>
      <x:c r="I1317" s="10" t="n">
        <x:v>508</x:v>
      </x:c>
      <x:c r="J1317" s="12" t="str">
        <x:f>IF(AND(M1317="URL identity aligns",ISNUMBER(F1317),ISNUMBER(H1317),G1317&gt;0,I1317&gt;0,SUM(V1317:W1317)&gt;0),(F1317*V1317+((H1317-1)/4*10)*W1317)/SUM(V1317:W1317),"")</x:f>
      </x:c>
      <x:c r="K1317" s="12" t="str">
        <x:f>IF(ISNUMBER(J1317),(X1317*J1317+'Method'!$B$10*'Method'!$B$11)/(X1317+'Method'!$B$10),"")</x:f>
      </x:c>
      <x:c r="L1317" s="10" t="str">
        <x:f>IF(ISNUMBER(J1317),COUNTIFS($J$7:$J$1929,"&gt;"&amp;J1317)+1,"")</x:f>
      </x:c>
      <x:c r="M1317" s="9" t="str">
        <x:v>Review required</x:v>
      </x:c>
      <x:c r="N1317" s="9" t="str">
        <x:v>Concentration not explicit on both saved identities</x:v>
      </x:c>
      <x:c r="O1317" s="9" t="str">
        <x:v>https://www.parfumo.com/Perfumes/Nishane/fan-your-flames-x</x:v>
      </x:c>
      <x:c r="P1317" s="9" t="str">
        <x:v>https://www.fragrantica.com/perfume/Nishane/Fan-Your-Flames-X-80466.html</x:v>
      </x:c>
      <x:c r="Q1317" s="9" t="str">
        <x:v>https://media.parfumo.com/perfumes/16/164947-fan-your-flames-x-nishane_1200.jpg?width=720&amp;aspect_ratio=1:1</x:v>
      </x:c>
      <x:c r="R1317" s="9" t="str">
        <x:v>https://fimgs.net/mdimg/perfume-thumbs/375x500.80466.jpg</x:v>
      </x:c>
      <x:c r="S1317" s="9" t="str">
        <x:v>Fan Your Flames X</x:v>
      </x:c>
      <x:c r="T1317" s="11" t="str">
        <x:v>2023</x:v>
      </x:c>
      <x:c r="U1317" s="10" t="n">
        <x:v>338</x:v>
      </x:c>
      <x:c r="V1317" s="14" t="n">
        <x:f>IF(AND(ISNUMBER(G1317),G1317&gt;0),LOG10(G1317)*'Method'!$B$8,"")</x:f>
        <x:v>2.670371138071032</x:v>
      </x:c>
      <x:c r="W1317" s="14" t="n">
        <x:f>IF(AND(ISNUMBER(I1317),I1317&gt;0),LOG10(I1317)*'Method'!$B$9,"")</x:f>
        <x:v>2.164690969827136</x:v>
      </x:c>
      <x:c r="X1317" s="10" t="str">
        <x:f>IF(ISNUMBER(J1317),SUM(G1317,I1317),"")</x:f>
      </x:c>
      <x:c r="Y1317" s="10" t="str">
        <x:f>IF(ISNUMBER(K1317),COUNTIFS($K$7:$K$1929,"&gt;"&amp;K1317)+1,"")</x:f>
      </x:c>
      <x:c r="Z1317" s="9" t="str"/>
      <x:c r="AA1317" s="15" t="n">
        <x:v>46108</x:v>
      </x:c>
      <x:c r="AB1317" s="9" t="str">
        <x:v>Unknown</x:v>
      </x:c>
    </x:row>
    <x:row r="1318" ht="50" customHeight="1">
      <x:c r="A1318" s="10" t="n">
        <x:f>IF(ISNUMBER(F1318),RANK(F1318,$F$7:$F$1929,0),"")</x:f>
        <x:v>1203</x:v>
      </x:c>
      <x:c r="B1318" s="9" t="str">
        <x:v>Loewe</x:v>
      </x:c>
      <x:c r="C1318" s="9" t="str">
        <x:v>Paula's Ibiza</x:v>
      </x:c>
      <x:c r="D1318" s="9" t="str">
        <x:v>Not recorded</x:v>
      </x:c>
      <x:c r="E1318" s="11" t="n">
        <x:v>2020</x:v>
      </x:c>
      <x:c r="F1318" s="13" t="n">
        <x:v>7.6</x:v>
      </x:c>
      <x:c r="G1318" s="10" t="n">
        <x:v>165</x:v>
      </x:c>
      <x:c r="H1318" s="12" t="n">
        <x:v>4</x:v>
      </x:c>
      <x:c r="I1318" s="10" t="n">
        <x:v>1314</x:v>
      </x:c>
      <x:c r="J1318" s="12" t="str">
        <x:f>IF(AND(M1318="URL identity aligns",ISNUMBER(F1318),ISNUMBER(H1318),G1318&gt;0,I1318&gt;0,SUM(V1318:W1318)&gt;0),(F1318*V1318+((H1318-1)/4*10)*W1318)/SUM(V1318:W1318),"")</x:f>
      </x:c>
      <x:c r="K1318" s="12" t="str">
        <x:f>IF(ISNUMBER(J1318),(X1318*J1318+'Method'!$B$10*'Method'!$B$11)/(X1318+'Method'!$B$10),"")</x:f>
      </x:c>
      <x:c r="L1318" s="10" t="str">
        <x:f>IF(ISNUMBER(J1318),COUNTIFS($J$7:$J$1929,"&gt;"&amp;J1318)+1,"")</x:f>
      </x:c>
      <x:c r="M1318" s="9" t="str">
        <x:v>Review required</x:v>
      </x:c>
      <x:c r="N1318" s="9" t="str">
        <x:v>Concentration not explicit on both saved identities</x:v>
      </x:c>
      <x:c r="O1318" s="9" t="str">
        <x:v>https://www.parfumo.com/Perfumes/Loewe/paula-s-ibiza</x:v>
      </x:c>
      <x:c r="P1318" s="9" t="str">
        <x:v>https://www.fragrantica.com/perfume/Loewe/Paula-s-Ibiza-60646.html</x:v>
      </x:c>
      <x:c r="Q1318" s="9" t="str">
        <x:v>https://media.parfumo.com/perfumes/83/83b725-paula-s-ibiza-loewe_1200.jpg?width=720&amp;aspect_ratio=1:1</x:v>
      </x:c>
      <x:c r="R1318" s="9" t="str">
        <x:v>https://fimgs.net/mdimg/perfume-thumbs/375x500.60646.jpg</x:v>
      </x:c>
      <x:c r="S1318" s="9" t="str">
        <x:v>Paula's Ibiza</x:v>
      </x:c>
      <x:c r="T1318" s="11" t="str">
        <x:v>2020</x:v>
      </x:c>
      <x:c r="U1318" s="10" t="n">
        <x:v>149</x:v>
      </x:c>
      <x:c r="V1318" s="14" t="n">
        <x:f>IF(AND(ISNUMBER(G1318),G1318&gt;0),LOG10(G1318)*'Method'!$B$8,"")</x:f>
        <x:v>2.6609807330566917</x:v>
      </x:c>
      <x:c r="W1318" s="14" t="n">
        <x:f>IF(AND(ISNUMBER(I1318),I1318&gt;0),LOG10(I1318)*'Method'!$B$9,"")</x:f>
        <x:v>2.494876292179008</x:v>
      </x:c>
      <x:c r="X1318" s="10" t="str">
        <x:f>IF(ISNUMBER(J1318),SUM(G1318,I1318),"")</x:f>
      </x:c>
      <x:c r="Y1318" s="10" t="str">
        <x:f>IF(ISNUMBER(K1318),COUNTIFS($K$7:$K$1929,"&gt;"&amp;K1318)+1,"")</x:f>
      </x:c>
      <x:c r="Z1318" s="9" t="str"/>
      <x:c r="AA1318" s="15" t="n">
        <x:v>46108</x:v>
      </x:c>
      <x:c r="AB1318" s="9" t="str">
        <x:v>Unknown</x:v>
      </x:c>
    </x:row>
    <x:row r="1319" ht="50" customHeight="1">
      <x:c r="A1319" s="10" t="n">
        <x:f>IF(ISNUMBER(F1319),RANK(F1319,$F$7:$F$1929,0),"")</x:f>
        <x:v>1203</x:v>
      </x:c>
      <x:c r="B1319" s="9" t="str">
        <x:v>Hugo Boss</x:v>
      </x:c>
      <x:c r="C1319" s="9" t="str">
        <x:v>The Scent Le Parfum for Him</x:v>
      </x:c>
      <x:c r="D1319" s="9" t="str">
        <x:v>Parfum</x:v>
      </x:c>
      <x:c r="E1319" s="11" t="n">
        <x:v>2022</x:v>
      </x:c>
      <x:c r="F1319" s="13" t="n">
        <x:v>7.6</x:v>
      </x:c>
      <x:c r="G1319" s="10" t="n">
        <x:v>164</x:v>
      </x:c>
      <x:c r="H1319" s="12" t="n">
        <x:v>4.18</x:v>
      </x:c>
      <x:c r="I1319" s="10" t="n">
        <x:v>874</x:v>
      </x:c>
      <x:c r="J1319" s="12" t="str">
        <x:f>IF(AND(M1319="URL identity aligns",ISNUMBER(F1319),ISNUMBER(H1319),G1319&gt;0,I1319&gt;0,SUM(V1319:W1319)&gt;0),(F1319*V1319+((H1319-1)/4*10)*W1319)/SUM(V1319:W1319),"")</x:f>
      </x:c>
      <x:c r="K1319" s="12" t="str">
        <x:f>IF(ISNUMBER(J1319),(X1319*J1319+'Method'!$B$10*'Method'!$B$11)/(X1319+'Method'!$B$10),"")</x:f>
      </x:c>
      <x:c r="L1319" s="10" t="str">
        <x:f>IF(ISNUMBER(J1319),COUNTIFS($J$7:$J$1929,"&gt;"&amp;J1319)+1,"")</x:f>
      </x:c>
      <x:c r="M1319" s="9" t="str">
        <x:v>Review required</x:v>
      </x:c>
      <x:c r="N1319" s="9" t="str">
        <x:v>Product, variant, gender or year terms differ between URLs</x:v>
      </x:c>
      <x:c r="O1319" s="9" t="str">
        <x:v>https://www.parfumo.com/Perfumes/Hugo_Boss/the-scent-le-parfum-for-him</x:v>
      </x:c>
      <x:c r="P1319" s="9" t="str">
        <x:v>https://www.fragrantica.com/perfume/Hugo-Boss/Boss-The-Scent-Le-Parfum-for-Him-Le-Parfum-71500.html</x:v>
      </x:c>
      <x:c r="Q1319" s="9" t="str">
        <x:v>https://media.parfumo.com/perfumes/2b/2b5f9c_the-scent-le-parfum-for-him-hugo-boss_1200.jpg?width=720&amp;aspect_ratio=1:1</x:v>
      </x:c>
      <x:c r="R1319" s="9" t="str">
        <x:v>https://fimgs.net/mdimg/perfume-thumbs/375x500.71500.jpg</x:v>
      </x:c>
      <x:c r="S1319" s="9" t="str">
        <x:v>The Scent Le Parfum for Him</x:v>
      </x:c>
      <x:c r="T1319" s="11" t="str">
        <x:v>2022</x:v>
      </x:c>
      <x:c r="U1319" s="10" t="n">
        <x:v>1460</x:v>
      </x:c>
      <x:c r="V1319" s="14" t="n">
        <x:f>IF(AND(ISNUMBER(G1319),G1319&gt;0),LOG10(G1319)*'Method'!$B$8,"")</x:f>
        <x:v>2.6578126176572403</x:v>
      </x:c>
      <x:c r="W1319" s="14" t="n">
        <x:f>IF(AND(ISNUMBER(I1319),I1319&gt;0),LOG10(I1319)*'Method'!$B$9,"")</x:f>
        <x:v>2.35320914610752</x:v>
      </x:c>
      <x:c r="X1319" s="10" t="str">
        <x:f>IF(ISNUMBER(J1319),SUM(G1319,I1319),"")</x:f>
      </x:c>
      <x:c r="Y1319" s="10" t="str">
        <x:f>IF(ISNUMBER(K1319),COUNTIFS($K$7:$K$1929,"&gt;"&amp;K1319)+1,"")</x:f>
      </x:c>
      <x:c r="Z1319" s="9" t="str"/>
      <x:c r="AA1319" s="15" t="n">
        <x:v>46108</x:v>
      </x:c>
      <x:c r="AB1319" s="9" t="str">
        <x:v>Unknown</x:v>
      </x:c>
    </x:row>
    <x:row r="1320" ht="50" customHeight="1">
      <x:c r="A1320" s="10" t="n">
        <x:f>IF(ISNUMBER(F1320),RANK(F1320,$F$7:$F$1929,0),"")</x:f>
        <x:v>1203</x:v>
      </x:c>
      <x:c r="B1320" s="9" t="str">
        <x:v>Hugo Boss</x:v>
      </x:c>
      <x:c r="C1320" s="9" t="str">
        <x:v>Hugo Extreme</x:v>
      </x:c>
      <x:c r="D1320" s="9" t="str">
        <x:v>Not recorded</x:v>
      </x:c>
      <x:c r="E1320" s="11" t="n">
        <x:v>2016</x:v>
      </x:c>
      <x:c r="F1320" s="13" t="n">
        <x:v>7.6</x:v>
      </x:c>
      <x:c r="G1320" s="10" t="n">
        <x:v>162</x:v>
      </x:c>
      <x:c r="H1320" s="12" t="n">
        <x:v>4.06</x:v>
      </x:c>
      <x:c r="I1320" s="10" t="n">
        <x:v>848</x:v>
      </x:c>
      <x:c r="J1320" s="12" t="str">
        <x:f>IF(AND(M1320="URL identity aligns",ISNUMBER(F1320),ISNUMBER(H1320),G1320&gt;0,I1320&gt;0,SUM(V1320:W1320)&gt;0),(F1320*V1320+((H1320-1)/4*10)*W1320)/SUM(V1320:W1320),"")</x:f>
      </x:c>
      <x:c r="K1320" s="12" t="str">
        <x:f>IF(ISNUMBER(J1320),(X1320*J1320+'Method'!$B$10*'Method'!$B$11)/(X1320+'Method'!$B$10),"")</x:f>
      </x:c>
      <x:c r="L1320" s="10" t="str">
        <x:f>IF(ISNUMBER(J1320),COUNTIFS($J$7:$J$1929,"&gt;"&amp;J1320)+1,"")</x:f>
      </x:c>
      <x:c r="M1320" s="9" t="str">
        <x:v>Review required</x:v>
      </x:c>
      <x:c r="N1320" s="9" t="str">
        <x:v>Concentration not explicit on both saved identities</x:v>
      </x:c>
      <x:c r="O1320" s="9" t="str">
        <x:v>https://www.parfumo.com/Perfumes/Hugo_Boss/Hugo_Extreme</x:v>
      </x:c>
      <x:c r="P1320" s="9" t="str">
        <x:v>https://www.fragrantica.com/perfume/Hugo-Boss/Hugo-Extreme-34871.html</x:v>
      </x:c>
      <x:c r="Q1320" s="9" t="str">
        <x:v>https://media.parfumo.com/perfumes/eb/eb9556-hugo-extreme-hugo-boss_1200.jpg?width=720&amp;aspect_ratio=1:1</x:v>
      </x:c>
      <x:c r="R1320" s="9" t="str">
        <x:v>https://fimgs.net/mdimg/perfume-thumbs/375x500.34871.jpg</x:v>
      </x:c>
      <x:c r="S1320" s="9" t="str">
        <x:v>Hugo Extreme</x:v>
      </x:c>
      <x:c r="T1320" s="11" t="str">
        <x:v>2016</x:v>
      </x:c>
      <x:c r="U1320" s="10" t="n">
        <x:v>432</x:v>
      </x:c>
      <x:c r="V1320" s="14" t="n">
        <x:f>IF(AND(ISNUMBER(G1320),G1320&gt;0),LOG10(G1320)*'Method'!$B$8,"")</x:f>
        <x:v>2.6514180174511557</x:v>
      </x:c>
      <x:c r="W1320" s="14" t="n">
        <x:f>IF(AND(ISNUMBER(I1320),I1320&gt;0),LOG10(I1320)*'Method'!$B$9,"")</x:f>
        <x:v>2.3427166818053684</x:v>
      </x:c>
      <x:c r="X1320" s="10" t="str">
        <x:f>IF(ISNUMBER(J1320),SUM(G1320,I1320),"")</x:f>
      </x:c>
      <x:c r="Y1320" s="10" t="str">
        <x:f>IF(ISNUMBER(K1320),COUNTIFS($K$7:$K$1929,"&gt;"&amp;K1320)+1,"")</x:f>
      </x:c>
      <x:c r="Z1320" s="9" t="str"/>
      <x:c r="AA1320" s="15" t="n">
        <x:v>46108</x:v>
      </x:c>
      <x:c r="AB1320" s="9" t="str">
        <x:v>Unknown</x:v>
      </x:c>
    </x:row>
    <x:row r="1321" ht="50" customHeight="1">
      <x:c r="A1321" s="10" t="n">
        <x:f>IF(ISNUMBER(F1321),RANK(F1321,$F$7:$F$1929,0),"")</x:f>
        <x:v>1203</x:v>
      </x:c>
      <x:c r="B1321" s="9" t="str">
        <x:v>Memo Paris</x:v>
      </x:c>
      <x:c r="C1321" s="9" t="str">
        <x:v>Inverness</x:v>
      </x:c>
      <x:c r="D1321" s="9" t="str">
        <x:v>Not recorded</x:v>
      </x:c>
      <x:c r="E1321" s="11" t="n">
        <x:v>2023</x:v>
      </x:c>
      <x:c r="F1321" s="13" t="n">
        <x:v>7.6</x:v>
      </x:c>
      <x:c r="G1321" s="10" t="n">
        <x:v>159</x:v>
      </x:c>
      <x:c r="H1321" s="12" t="n">
        <x:v>4.04</x:v>
      </x:c>
      <x:c r="I1321" s="10" t="n">
        <x:v>549</x:v>
      </x:c>
      <x:c r="J1321" s="12" t="str">
        <x:f>IF(AND(M1321="URL identity aligns",ISNUMBER(F1321),ISNUMBER(H1321),G1321&gt;0,I1321&gt;0,SUM(V1321:W1321)&gt;0),(F1321*V1321+((H1321-1)/4*10)*W1321)/SUM(V1321:W1321),"")</x:f>
      </x:c>
      <x:c r="K1321" s="12" t="str">
        <x:f>IF(ISNUMBER(J1321),(X1321*J1321+'Method'!$B$10*'Method'!$B$11)/(X1321+'Method'!$B$10),"")</x:f>
      </x:c>
      <x:c r="L1321" s="10" t="str">
        <x:f>IF(ISNUMBER(J1321),COUNTIFS($J$7:$J$1929,"&gt;"&amp;J1321)+1,"")</x:f>
      </x:c>
      <x:c r="M1321" s="9" t="str">
        <x:v>Review required</x:v>
      </x:c>
      <x:c r="N1321" s="9" t="str">
        <x:v>Concentration not explicit on both saved identities</x:v>
      </x:c>
      <x:c r="O1321" s="9" t="str">
        <x:v>https://www.parfumo.com/Perfumes/memo-paris/inverness</x:v>
      </x:c>
      <x:c r="P1321" s="9" t="str">
        <x:v>https://www.fragrantica.com/perfume/Memo-Paris/Inverness-83482.html</x:v>
      </x:c>
      <x:c r="Q1321" s="9" t="str">
        <x:v>https://media.parfumo.com/perfumes/9f/9fe30a-inverness-memo-paris_1200.jpg?width=720&amp;aspect_ratio=1:1</x:v>
      </x:c>
      <x:c r="R1321" s="9" t="str">
        <x:v>https://fimgs.net/mdimg/perfume-thumbs/375x500.83482.jpg?t=1772620359</x:v>
      </x:c>
      <x:c r="S1321" s="9" t="str">
        <x:v>Inverness</x:v>
      </x:c>
      <x:c r="T1321" s="11" t="str">
        <x:v>2023</x:v>
      </x:c>
      <x:c r="U1321" s="10" t="n">
        <x:v>1532</x:v>
      </x:c>
      <x:c r="V1321" s="14" t="n">
        <x:f>IF(AND(ISNUMBER(G1321),G1321&gt;0),LOG10(G1321)*'Method'!$B$8,"")</x:f>
        <x:v>2.64167654918454</x:v>
      </x:c>
      <x:c r="W1321" s="14" t="n">
        <x:f>IF(AND(ISNUMBER(I1321),I1321&gt;0),LOG10(I1321)*'Method'!$B$9,"")</x:f>
        <x:v>2.191657875560072</x:v>
      </x:c>
      <x:c r="X1321" s="10" t="str">
        <x:f>IF(ISNUMBER(J1321),SUM(G1321,I1321),"")</x:f>
      </x:c>
      <x:c r="Y1321" s="10" t="str">
        <x:f>IF(ISNUMBER(K1321),COUNTIFS($K$7:$K$1929,"&gt;"&amp;K1321)+1,"")</x:f>
      </x:c>
      <x:c r="Z1321" s="9" t="str"/>
      <x:c r="AA1321" s="15" t="n">
        <x:v>46108</x:v>
      </x:c>
      <x:c r="AB1321" s="9" t="str">
        <x:v>Unknown</x:v>
      </x:c>
    </x:row>
    <x:row r="1322" ht="50" customHeight="1">
      <x:c r="A1322" s="10" t="n">
        <x:f>IF(ISNUMBER(F1322),RANK(F1322,$F$7:$F$1929,0),"")</x:f>
        <x:v>1203</x:v>
      </x:c>
      <x:c r="B1322" s="9" t="str">
        <x:v>Ralph Lauren</x:v>
      </x:c>
      <x:c r="C1322" s="9" t="str">
        <x:v>Polo Blue Parfum</x:v>
      </x:c>
      <x:c r="D1322" s="9" t="str">
        <x:v>Parfum</x:v>
      </x:c>
      <x:c r="E1322" s="11" t="n">
        <x:v>2022</x:v>
      </x:c>
      <x:c r="F1322" s="13" t="n">
        <x:v>7.6</x:v>
      </x:c>
      <x:c r="G1322" s="10" t="n">
        <x:v>155</x:v>
      </x:c>
      <x:c r="H1322" s="12" t="n">
        <x:v>4.2</x:v>
      </x:c>
      <x:c r="I1322" s="10" t="n">
        <x:v>1131</x:v>
      </x:c>
      <x:c r="J1322" s="12" t="n">
        <x:f>IF(AND(M1322="URL identity aligns",ISNUMBER(F1322),ISNUMBER(H1322),G1322&gt;0,I1322&gt;0,SUM(V1322:W1322)&gt;0),(F1322*V1322+((H1322-1)/4*10)*W1322)/SUM(V1322:W1322),"")</x:f>
        <x:v>7.79267908499945</x:v>
      </x:c>
      <x:c r="K1322" s="12" t="n">
        <x:f>IF(ISNUMBER(J1322),(X1322*J1322+'Method'!$B$10*'Method'!$B$11)/(X1322+'Method'!$B$10),"")</x:f>
        <x:v>7.861183478345959</x:v>
      </x:c>
      <x:c r="L1322" s="10" t="n">
        <x:f>IF(ISNUMBER(J1322),COUNTIFS($J$7:$J$1929,"&gt;"&amp;J1322)+1,"")</x:f>
        <x:v>103</x:v>
      </x:c>
      <x:c r="M1322" s="9" t="str">
        <x:v>URL identity aligns</x:v>
      </x:c>
      <x:c r="N1322" s="9" t="str">
        <x:v>Brand, name tokens and concentration agree in saved URLs</x:v>
      </x:c>
      <x:c r="O1322" s="9" t="str">
        <x:v>https://www.parfumo.com/Perfumes/Ralph_Lauren/polo-blue-parfum</x:v>
      </x:c>
      <x:c r="P1322" s="9" t="str">
        <x:v>https://www.fragrantica.com/perfume/Ralph-Lauren/Polo-Blue-Parfum-73299.html</x:v>
      </x:c>
      <x:c r="Q1322" s="9" t="str">
        <x:v>https://media.parfumo.com/perfumes/e9/e9e651-polo-blue-parfum-ralph-lauren_1200.jpg?width=720&amp;aspect_ratio=1:1</x:v>
      </x:c>
      <x:c r="R1322" s="9" t="str">
        <x:v>https://fimgs.net/mdimg/perfume-thumbs/375x500.73299.jpg</x:v>
      </x:c>
      <x:c r="S1322" s="9" t="str">
        <x:v>Polo Blue Parfum</x:v>
      </x:c>
      <x:c r="T1322" s="11" t="str">
        <x:v>2022</x:v>
      </x:c>
      <x:c r="U1322" s="10" t="n">
        <x:v>1090</x:v>
      </x:c>
      <x:c r="V1322" s="14" t="n">
        <x:f>IF(AND(ISNUMBER(G1322),G1322&gt;0),LOG10(G1322)*'Method'!$B$8,"")</x:f>
        <x:v>2.628398037804348</x:v>
      </x:c>
      <x:c r="W1322" s="14" t="n">
        <x:f>IF(AND(ISNUMBER(I1322),I1322&gt;0),LOG10(I1322)*'Method'!$B$9,"")</x:f>
        <x:v>2.4427700839403683</x:v>
      </x:c>
      <x:c r="X1322" s="10" t="n">
        <x:f>IF(ISNUMBER(J1322),SUM(G1322,I1322),"")</x:f>
        <x:v>1286</x:v>
      </x:c>
      <x:c r="Y1322" s="10" t="n">
        <x:f>IF(ISNUMBER(K1322),COUNTIFS($K$7:$K$1929,"&gt;"&amp;K1322)+1,"")</x:f>
        <x:v>104</x:v>
      </x:c>
      <x:c r="Z1322" s="9" t="str"/>
      <x:c r="AA1322" s="15" t="n">
        <x:v>46108</x:v>
      </x:c>
      <x:c r="AB1322" s="9" t="str">
        <x:v>Unknown</x:v>
      </x:c>
    </x:row>
    <x:row r="1323" ht="50" customHeight="1">
      <x:c r="A1323" s="10" t="n">
        <x:f>IF(ISNUMBER(F1323),RANK(F1323,$F$7:$F$1929,0),"")</x:f>
        <x:v>1203</x:v>
      </x:c>
      <x:c r="B1323" s="9" t="str">
        <x:v>Tom Ford</x:v>
      </x:c>
      <x:c r="C1323" s="9" t="str">
        <x:v>Oud Voyager</x:v>
      </x:c>
      <x:c r="D1323" s="9" t="str">
        <x:v>Not recorded</x:v>
      </x:c>
      <x:c r="E1323" s="11" t="n">
        <x:v>2025</x:v>
      </x:c>
      <x:c r="F1323" s="13" t="n">
        <x:v>7.6</x:v>
      </x:c>
      <x:c r="G1323" s="10" t="n">
        <x:v>153</x:v>
      </x:c>
      <x:c r="H1323" s="12" t="n">
        <x:v>4.01</x:v>
      </x:c>
      <x:c r="I1323" s="10" t="n">
        <x:v>551</x:v>
      </x:c>
      <x:c r="J1323" s="12" t="str">
        <x:f>IF(AND(M1323="URL identity aligns",ISNUMBER(F1323),ISNUMBER(H1323),G1323&gt;0,I1323&gt;0,SUM(V1323:W1323)&gt;0),(F1323*V1323+((H1323-1)/4*10)*W1323)/SUM(V1323:W1323),"")</x:f>
      </x:c>
      <x:c r="K1323" s="12" t="str">
        <x:f>IF(ISNUMBER(J1323),(X1323*J1323+'Method'!$B$10*'Method'!$B$11)/(X1323+'Method'!$B$10),"")</x:f>
      </x:c>
      <x:c r="L1323" s="10" t="str">
        <x:f>IF(ISNUMBER(J1323),COUNTIFS($J$7:$J$1929,"&gt;"&amp;J1323)+1,"")</x:f>
      </x:c>
      <x:c r="M1323" s="9" t="str">
        <x:v>Review required</x:v>
      </x:c>
      <x:c r="N1323" s="9" t="str">
        <x:v>Concentration not explicit on both saved identities</x:v>
      </x:c>
      <x:c r="O1323" s="9" t="str">
        <x:v>https://www.parfumo.com/Perfumes/Tom_Ford/oud-voyager</x:v>
      </x:c>
      <x:c r="P1323" s="9" t="str">
        <x:v>https://www.fragrantica.com/perfume/Tom-Ford/Oud-Voyager-111206.html</x:v>
      </x:c>
      <x:c r="Q1323" s="9" t="str">
        <x:v>https://media.parfumo.com/perfumes/c1/c1ead8_oud-voyager-tom-ford_1200.jpg?width=720&amp;aspect_ratio=1:1</x:v>
      </x:c>
      <x:c r="R1323" s="9" t="str">
        <x:v>https://fimgs.net/mdimg/perfume-thumbs/375x500.111206.jpg</x:v>
      </x:c>
      <x:c r="S1323" s="9" t="str">
        <x:v>Oud Voyager</x:v>
      </x:c>
      <x:c r="T1323" s="11" t="str">
        <x:v>2025</x:v>
      </x:c>
      <x:c r="U1323" s="10" t="n">
        <x:v>1224</x:v>
      </x:c>
      <x:c r="V1323" s="14" t="n">
        <x:f>IF(AND(ISNUMBER(G1323),G1323&gt;0),LOG10(G1323)*'Method'!$B$8,"")</x:f>
        <x:v>2.6216297169811202</x:v>
      </x:c>
      <x:c r="W1323" s="14" t="n">
        <x:f>IF(AND(ISNUMBER(I1323),I1323&gt;0),LOG10(I1323)*'Method'!$B$9,"")</x:f>
        <x:v>2.1929212790814243</x:v>
      </x:c>
      <x:c r="X1323" s="10" t="str">
        <x:f>IF(ISNUMBER(J1323),SUM(G1323,I1323),"")</x:f>
      </x:c>
      <x:c r="Y1323" s="10" t="str">
        <x:f>IF(ISNUMBER(K1323),COUNTIFS($K$7:$K$1929,"&gt;"&amp;K1323)+1,"")</x:f>
      </x:c>
      <x:c r="Z1323" s="9" t="str"/>
      <x:c r="AA1323" s="15" t="n">
        <x:v>46108</x:v>
      </x:c>
      <x:c r="AB1323" s="9" t="str">
        <x:v>Unknown</x:v>
      </x:c>
    </x:row>
    <x:row r="1324" ht="50" customHeight="1">
      <x:c r="A1324" s="10" t="n">
        <x:f>IF(ISNUMBER(F1324),RANK(F1324,$F$7:$F$1929,0),"")</x:f>
        <x:v>1203</x:v>
      </x:c>
      <x:c r="B1324" s="9" t="str">
        <x:v>Mind Games</x:v>
      </x:c>
      <x:c r="C1324" s="9" t="str">
        <x:v>Lionora</x:v>
      </x:c>
      <x:c r="D1324" s="9" t="str">
        <x:v>Not recorded</x:v>
      </x:c>
      <x:c r="E1324" s="11" t="n">
        <x:v>2023</x:v>
      </x:c>
      <x:c r="F1324" s="13" t="n">
        <x:v>7.6</x:v>
      </x:c>
      <x:c r="G1324" s="10" t="n">
        <x:v>148</x:v>
      </x:c>
      <x:c r="H1324" s="12" t="n">
        <x:v>4.14</x:v>
      </x:c>
      <x:c r="I1324" s="10" t="n">
        <x:v>531</x:v>
      </x:c>
      <x:c r="J1324" s="12" t="str">
        <x:f>IF(AND(M1324="URL identity aligns",ISNUMBER(F1324),ISNUMBER(H1324),G1324&gt;0,I1324&gt;0,SUM(V1324:W1324)&gt;0),(F1324*V1324+((H1324-1)/4*10)*W1324)/SUM(V1324:W1324),"")</x:f>
      </x:c>
      <x:c r="K1324" s="12" t="str">
        <x:f>IF(ISNUMBER(J1324),(X1324*J1324+'Method'!$B$10*'Method'!$B$11)/(X1324+'Method'!$B$10),"")</x:f>
      </x:c>
      <x:c r="L1324" s="10" t="str">
        <x:f>IF(ISNUMBER(J1324),COUNTIFS($J$7:$J$1929,"&gt;"&amp;J1324)+1,"")</x:f>
      </x:c>
      <x:c r="M1324" s="9" t="str">
        <x:v>Review required</x:v>
      </x:c>
      <x:c r="N1324" s="9" t="str">
        <x:v>Concentration not explicit on both saved identities</x:v>
      </x:c>
      <x:c r="O1324" s="9" t="str">
        <x:v>https://www.parfumo.com/Perfumes/mind-games/lionora</x:v>
      </x:c>
      <x:c r="P1324" s="9" t="str">
        <x:v>https://www.fragrantica.com/perfume/Mind-Games/Lionora-89917.html</x:v>
      </x:c>
      <x:c r="Q1324" s="9" t="str">
        <x:v>https://media.parfumo.com/perfumes/6c/6c5192-lionora-mind-games_1200.jpg?width=720&amp;aspect_ratio=1:1</x:v>
      </x:c>
      <x:c r="R1324" s="9" t="str">
        <x:v>https://fimgs.net/mdimg/perfume-thumbs/375x500.89917.jpg</x:v>
      </x:c>
      <x:c r="S1324" s="9" t="str">
        <x:v>Lionora</x:v>
      </x:c>
      <x:c r="T1324" s="11" t="str">
        <x:v>2023</x:v>
      </x:c>
      <x:c r="U1324" s="10" t="n">
        <x:v>1241</x:v>
      </x:c>
      <x:c r="V1324" s="14" t="n">
        <x:f>IF(AND(ISNUMBER(G1324),G1324&gt;0),LOG10(G1324)*'Method'!$B$8,"")</x:f>
        <x:v>2.604314058473952</x:v>
      </x:c>
      <x:c r="W1324" s="14" t="n">
        <x:f>IF(AND(ISNUMBER(I1324),I1324&gt;0),LOG10(I1324)*'Method'!$B$9,"")</x:f>
        <x:v>2.180075616865176</x:v>
      </x:c>
      <x:c r="X1324" s="10" t="str">
        <x:f>IF(ISNUMBER(J1324),SUM(G1324,I1324),"")</x:f>
      </x:c>
      <x:c r="Y1324" s="10" t="str">
        <x:f>IF(ISNUMBER(K1324),COUNTIFS($K$7:$K$1929,"&gt;"&amp;K1324)+1,"")</x:f>
      </x:c>
      <x:c r="Z1324" s="9" t="str"/>
      <x:c r="AA1324" s="15" t="n">
        <x:v>46108</x:v>
      </x:c>
      <x:c r="AB1324" s="9" t="str">
        <x:v>Unknown</x:v>
      </x:c>
    </x:row>
    <x:row r="1325" ht="50" customHeight="1">
      <x:c r="A1325" s="10" t="n">
        <x:f>IF(ISNUMBER(F1325),RANK(F1325,$F$7:$F$1929,0),"")</x:f>
        <x:v>1203</x:v>
      </x:c>
      <x:c r="B1325" s="9" t="str">
        <x:v>Mind Games</x:v>
      </x:c>
      <x:c r="C1325" s="9" t="str">
        <x:v>Ruy Lopez</x:v>
      </x:c>
      <x:c r="D1325" s="9" t="str">
        <x:v>Not recorded</x:v>
      </x:c>
      <x:c r="E1325" s="11" t="n">
        <x:v>2023</x:v>
      </x:c>
      <x:c r="F1325" s="13" t="n">
        <x:v>7.6</x:v>
      </x:c>
      <x:c r="G1325" s="10" t="n">
        <x:v>146</x:v>
      </x:c>
      <x:c r="H1325" s="12" t="n">
        <x:v>3.9</x:v>
      </x:c>
      <x:c r="I1325" s="10" t="n">
        <x:v>208</x:v>
      </x:c>
      <x:c r="J1325" s="12" t="str">
        <x:f>IF(AND(M1325="URL identity aligns",ISNUMBER(F1325),ISNUMBER(H1325),G1325&gt;0,I1325&gt;0,SUM(V1325:W1325)&gt;0),(F1325*V1325+((H1325-1)/4*10)*W1325)/SUM(V1325:W1325),"")</x:f>
      </x:c>
      <x:c r="K1325" s="12" t="str">
        <x:f>IF(ISNUMBER(J1325),(X1325*J1325+'Method'!$B$10*'Method'!$B$11)/(X1325+'Method'!$B$10),"")</x:f>
      </x:c>
      <x:c r="L1325" s="10" t="str">
        <x:f>IF(ISNUMBER(J1325),COUNTIFS($J$7:$J$1929,"&gt;"&amp;J1325)+1,"")</x:f>
      </x:c>
      <x:c r="M1325" s="9" t="str">
        <x:v>Review required</x:v>
      </x:c>
      <x:c r="N1325" s="9" t="str">
        <x:v>Concentration not explicit on both saved identities</x:v>
      </x:c>
      <x:c r="O1325" s="9" t="str">
        <x:v>https://www.parfumo.com/Perfumes/mind-games/ruy-lopez</x:v>
      </x:c>
      <x:c r="P1325" s="9" t="str">
        <x:v>https://www.fragrantica.com/perfume/Mind-Games/Ruy-Lopez-89890.html</x:v>
      </x:c>
      <x:c r="Q1325" s="9" t="str">
        <x:v>https://media.parfumo.com/perfumes/22/22c16a-ruy-lopez-mind-games_1200.jpg?width=720&amp;aspect_ratio=1:1</x:v>
      </x:c>
      <x:c r="R1325" s="9" t="str">
        <x:v>https://fimgs.net/mdimg/perfume-thumbs/375x500.89890.jpg</x:v>
      </x:c>
      <x:c r="S1325" s="9" t="str">
        <x:v>Ruy Lopez</x:v>
      </x:c>
      <x:c r="T1325" s="11" t="str">
        <x:v>2023</x:v>
      </x:c>
      <x:c r="U1325" s="10" t="n">
        <x:v>251</x:v>
      </x:c>
      <x:c r="V1325" s="14" t="n">
        <x:f>IF(AND(ISNUMBER(G1325),G1325&gt;0),LOG10(G1325)*'Method'!$B$8,"")</x:f>
        <x:v>2.5972234269413277</x:v>
      </x:c>
      <x:c r="W1325" s="14" t="n">
        <x:f>IF(AND(ISNUMBER(I1325),I1325&gt;0),LOG10(I1325)*'Method'!$B$9,"")</x:f>
        <x:v>1.8544506679702082</x:v>
      </x:c>
      <x:c r="X1325" s="10" t="str">
        <x:f>IF(ISNUMBER(J1325),SUM(G1325,I1325),"")</x:f>
      </x:c>
      <x:c r="Y1325" s="10" t="str">
        <x:f>IF(ISNUMBER(K1325),COUNTIFS($K$7:$K$1929,"&gt;"&amp;K1325)+1,"")</x:f>
      </x:c>
      <x:c r="Z1325" s="9" t="str"/>
      <x:c r="AA1325" s="15" t="n">
        <x:v>46108</x:v>
      </x:c>
      <x:c r="AB1325" s="9" t="str">
        <x:v>Unknown</x:v>
      </x:c>
    </x:row>
    <x:row r="1326" ht="50" customHeight="1">
      <x:c r="A1326" s="10" t="n">
        <x:f>IF(ISNUMBER(F1326),RANK(F1326,$F$7:$F$1929,0),"")</x:f>
        <x:v>1203</x:v>
      </x:c>
      <x:c r="B1326" s="9" t="str">
        <x:v>Gucci</x:v>
      </x:c>
      <x:c r="C1326" s="9" t="str">
        <x:v>Guilty Parfum pour Homme</x:v>
      </x:c>
      <x:c r="D1326" s="9" t="str">
        <x:v>Parfum</x:v>
      </x:c>
      <x:c r="E1326" s="11" t="n">
        <x:v>2022</x:v>
      </x:c>
      <x:c r="F1326" s="13" t="n">
        <x:v>7.6</x:v>
      </x:c>
      <x:c r="G1326" s="10" t="n">
        <x:v>142</x:v>
      </x:c>
      <x:c r="H1326" s="12" t="n">
        <x:v>3.85</x:v>
      </x:c>
      <x:c r="I1326" s="10" t="n">
        <x:v>1973</x:v>
      </x:c>
      <x:c r="J1326" s="12" t="n">
        <x:f>IF(AND(M1326="URL identity aligns",ISNUMBER(F1326),ISNUMBER(H1326),G1326&gt;0,I1326&gt;0,SUM(V1326:W1326)&gt;0),(F1326*V1326+((H1326-1)/4*10)*W1326)/SUM(V1326:W1326),"")</x:f>
        <x:v>7.360071883905759</x:v>
      </x:c>
      <x:c r="K1326" s="12" t="n">
        <x:f>IF(ISNUMBER(J1326),(X1326*J1326+'Method'!$B$10*'Method'!$B$11)/(X1326+'Method'!$B$10),"")</x:f>
        <x:v>7.6303081225851095</x:v>
      </x:c>
      <x:c r="L1326" s="10" t="n">
        <x:f>IF(ISNUMBER(J1326),COUNTIFS($J$7:$J$1929,"&gt;"&amp;J1326)+1,"")</x:f>
        <x:v>145</x:v>
      </x:c>
      <x:c r="M1326" s="9" t="str">
        <x:v>URL identity aligns</x:v>
      </x:c>
      <x:c r="N1326" s="9" t="str">
        <x:v>Brand, name tokens and concentration agree in saved URLs</x:v>
      </x:c>
      <x:c r="O1326" s="9" t="str">
        <x:v>https://www.parfumo.com/Perfumes/Gucci/guilty-parfum-pour-homme</x:v>
      </x:c>
      <x:c r="P1326" s="9" t="str">
        <x:v>https://www.fragrantica.com/perfume/Gucci/Gucci-Guilty-Pour-Homme-Parfum-71378.html</x:v>
      </x:c>
      <x:c r="Q1326" s="9" t="str">
        <x:v>https://media.parfumo.com/perfumes/02/02ddea-guilty-parfum-pour-homme-gucci_1200.jpg?width=720&amp;aspect_ratio=1:1</x:v>
      </x:c>
      <x:c r="R1326" s="9" t="str">
        <x:v>https://fimgs.net/mdimg/perfume-thumbs/375x500.71378.jpg</x:v>
      </x:c>
      <x:c r="S1326" s="9" t="str">
        <x:v>Guilty Parfum pour Homme</x:v>
      </x:c>
      <x:c r="T1326" s="11" t="str">
        <x:v>2022</x:v>
      </x:c>
      <x:c r="U1326" s="10" t="n">
        <x:v>1074</x:v>
      </x:c>
      <x:c r="V1326" s="14" t="n">
        <x:f>IF(AND(ISNUMBER(G1326),G1326&gt;0),LOG10(G1326)*'Method'!$B$8,"")</x:f>
        <x:v>2.582746013259672</x:v>
      </x:c>
      <x:c r="W1326" s="14" t="n">
        <x:f>IF(AND(ISNUMBER(I1326),I1326&gt;0),LOG10(I1326)*'Method'!$B$9,"")</x:f>
        <x:v>2.636101668201752</x:v>
      </x:c>
      <x:c r="X1326" s="10" t="n">
        <x:f>IF(ISNUMBER(J1326),SUM(G1326,I1326),"")</x:f>
        <x:v>2115</x:v>
      </x:c>
      <x:c r="Y1326" s="10" t="n">
        <x:f>IF(ISNUMBER(K1326),COUNTIFS($K$7:$K$1929,"&gt;"&amp;K1326)+1,"")</x:f>
        <x:v>147</x:v>
      </x:c>
      <x:c r="Z1326" s="9" t="str"/>
      <x:c r="AA1326" s="15" t="n">
        <x:v>46108</x:v>
      </x:c>
      <x:c r="AB1326" s="9" t="str">
        <x:v>Unknown</x:v>
      </x:c>
    </x:row>
    <x:row r="1327" ht="50" customHeight="1">
      <x:c r="A1327" s="10" t="n">
        <x:f>IF(ISNUMBER(F1327),RANK(F1327,$F$7:$F$1929,0),"")</x:f>
        <x:v>1203</x:v>
      </x:c>
      <x:c r="B1327" s="9" t="str">
        <x:v>Dries Van Noten</x:v>
      </x:c>
      <x:c r="C1327" s="9" t="str">
        <x:v>Vanille Camouflage</x:v>
      </x:c>
      <x:c r="D1327" s="9" t="str">
        <x:v>Not recorded</x:v>
      </x:c>
      <x:c r="E1327" s="11" t="n">
        <x:v>2024</x:v>
      </x:c>
      <x:c r="F1327" s="13" t="n">
        <x:v>7.6</x:v>
      </x:c>
      <x:c r="G1327" s="10" t="n">
        <x:v>140</x:v>
      </x:c>
      <x:c r="H1327" s="12" t="n">
        <x:v>4</x:v>
      </x:c>
      <x:c r="I1327" s="10" t="n">
        <x:v>321</x:v>
      </x:c>
      <x:c r="J1327" s="12" t="str">
        <x:f>IF(AND(M1327="URL identity aligns",ISNUMBER(F1327),ISNUMBER(H1327),G1327&gt;0,I1327&gt;0,SUM(V1327:W1327)&gt;0),(F1327*V1327+((H1327-1)/4*10)*W1327)/SUM(V1327:W1327),"")</x:f>
      </x:c>
      <x:c r="K1327" s="12" t="str">
        <x:f>IF(ISNUMBER(J1327),(X1327*J1327+'Method'!$B$10*'Method'!$B$11)/(X1327+'Method'!$B$10),"")</x:f>
      </x:c>
      <x:c r="L1327" s="10" t="str">
        <x:f>IF(ISNUMBER(J1327),COUNTIFS($J$7:$J$1929,"&gt;"&amp;J1327)+1,"")</x:f>
      </x:c>
      <x:c r="M1327" s="9" t="str">
        <x:v>Review required</x:v>
      </x:c>
      <x:c r="N1327" s="9" t="str">
        <x:v>Concentration not explicit on both saved identities</x:v>
      </x:c>
      <x:c r="O1327" s="9" t="str">
        <x:v>https://www.parfumo.com/Perfumes/dries-van-noten/vanille-camouflage</x:v>
      </x:c>
      <x:c r="P1327" s="9" t="str">
        <x:v>https://www.fragrantica.com/perfume/Dries-Van-Noten/Vanille-Camouflage-96538.html</x:v>
      </x:c>
      <x:c r="Q1327" s="9" t="str">
        <x:v>https://media.parfumo.com/perfumes/be/be4e43-vanille-camouflage-dries-van-noten_1200.jpg?width=720&amp;aspect_ratio=1:1</x:v>
      </x:c>
      <x:c r="R1327" s="9" t="str">
        <x:v>https://fimgs.net/mdimg/perfume-thumbs/375x500.96538.jpg</x:v>
      </x:c>
      <x:c r="S1327" s="9" t="str">
        <x:v>Vanille Camouflage</x:v>
      </x:c>
      <x:c r="T1327" s="11" t="str">
        <x:v>2024</x:v>
      </x:c>
      <x:c r="U1327" s="10" t="n">
        <x:v>1095</x:v>
      </x:c>
      <x:c r="V1327" s="14" t="n">
        <x:f>IF(AND(ISNUMBER(G1327),G1327&gt;0),LOG10(G1327)*'Method'!$B$8,"")</x:f>
        <x:v>2.5753536428138877</x:v>
      </x:c>
      <x:c r="W1327" s="14" t="n">
        <x:f>IF(AND(ISNUMBER(I1327),I1327&gt;0),LOG10(I1327)*'Method'!$B$9,"")</x:f>
        <x:v>2.0052040259238963</x:v>
      </x:c>
      <x:c r="X1327" s="10" t="str">
        <x:f>IF(ISNUMBER(J1327),SUM(G1327,I1327),"")</x:f>
      </x:c>
      <x:c r="Y1327" s="10" t="str">
        <x:f>IF(ISNUMBER(K1327),COUNTIFS($K$7:$K$1929,"&gt;"&amp;K1327)+1,"")</x:f>
      </x:c>
      <x:c r="Z1327" s="9" t="str"/>
      <x:c r="AA1327" s="15" t="n">
        <x:v>46108</x:v>
      </x:c>
      <x:c r="AB1327" s="9" t="str">
        <x:v>Unknown</x:v>
      </x:c>
    </x:row>
    <x:row r="1328" ht="50" customHeight="1">
      <x:c r="A1328" s="10" t="n">
        <x:f>IF(ISNUMBER(F1328),RANK(F1328,$F$7:$F$1929,0),"")</x:f>
        <x:v>1203</x:v>
      </x:c>
      <x:c r="B1328" s="9" t="str">
        <x:v>Bond No. 9</x:v>
      </x:c>
      <x:c r="C1328" s="9" t="str">
        <x:v>TriBeCa</x:v>
      </x:c>
      <x:c r="D1328" s="9" t="str">
        <x:v>Not recorded</x:v>
      </x:c>
      <x:c r="E1328" s="11" t="n">
        <x:v>2020</x:v>
      </x:c>
      <x:c r="F1328" s="13" t="n">
        <x:v>7.6</x:v>
      </x:c>
      <x:c r="G1328" s="10" t="n">
        <x:v>133</x:v>
      </x:c>
      <x:c r="H1328" s="12" t="n">
        <x:v>4.16</x:v>
      </x:c>
      <x:c r="I1328" s="10" t="n">
        <x:v>1040</x:v>
      </x:c>
      <x:c r="J1328" s="12" t="str">
        <x:f>IF(AND(M1328="URL identity aligns",ISNUMBER(F1328),ISNUMBER(H1328),G1328&gt;0,I1328&gt;0,SUM(V1328:W1328)&gt;0),(F1328*V1328+((H1328-1)/4*10)*W1328)/SUM(V1328:W1328),"")</x:f>
      </x:c>
      <x:c r="K1328" s="12" t="str">
        <x:f>IF(ISNUMBER(J1328),(X1328*J1328+'Method'!$B$10*'Method'!$B$11)/(X1328+'Method'!$B$10),"")</x:f>
      </x:c>
      <x:c r="L1328" s="10" t="str">
        <x:f>IF(ISNUMBER(J1328),COUNTIFS($J$7:$J$1929,"&gt;"&amp;J1328)+1,"")</x:f>
      </x:c>
      <x:c r="M1328" s="9" t="str">
        <x:v>Review required</x:v>
      </x:c>
      <x:c r="N1328" s="9" t="str">
        <x:v>Concentration not explicit on both saved identities</x:v>
      </x:c>
      <x:c r="O1328" s="9" t="str">
        <x:v>https://www.parfumo.com/Perfumes/Bond_No_9/tribeca</x:v>
      </x:c>
      <x:c r="P1328" s="9" t="str">
        <x:v>https://www.fragrantica.com/perfume/Bond-No-9/TriBeCa-59904.html</x:v>
      </x:c>
      <x:c r="Q1328" s="9" t="str">
        <x:v>https://media.parfumo.com/perfumes/46/4624de-tribeca-bond-no-9_1200.jpg?width=720&amp;aspect_ratio=1:1</x:v>
      </x:c>
      <x:c r="R1328" s="9" t="str">
        <x:v>https://fimgs.net/mdimg/perfume-thumbs/375x500.59904.jpg</x:v>
      </x:c>
      <x:c r="S1328" s="9" t="str">
        <x:v>TriBeCa</x:v>
      </x:c>
      <x:c r="T1328" s="11" t="str">
        <x:v>2020</x:v>
      </x:c>
      <x:c r="U1328" s="10" t="n">
        <x:v>583</x:v>
      </x:c>
      <x:c r="V1328" s="14" t="n">
        <x:f>IF(AND(ISNUMBER(G1328),G1328&gt;0),LOG10(G1328)*'Method'!$B$8,"")</x:f>
        <x:v>2.5486219691605076</x:v>
      </x:c>
      <x:c r="W1328" s="14" t="n">
        <x:f>IF(AND(ISNUMBER(I1328),I1328&gt;0),LOG10(I1328)*'Method'!$B$9,"")</x:f>
        <x:v>2.413626671439024</x:v>
      </x:c>
      <x:c r="X1328" s="10" t="str">
        <x:f>IF(ISNUMBER(J1328),SUM(G1328,I1328),"")</x:f>
      </x:c>
      <x:c r="Y1328" s="10" t="str">
        <x:f>IF(ISNUMBER(K1328),COUNTIFS($K$7:$K$1929,"&gt;"&amp;K1328)+1,"")</x:f>
      </x:c>
      <x:c r="Z1328" s="9" t="str"/>
      <x:c r="AA1328" s="15" t="n">
        <x:v>46108</x:v>
      </x:c>
      <x:c r="AB1328" s="9" t="str">
        <x:v>Unknown</x:v>
      </x:c>
    </x:row>
    <x:row r="1329" ht="50" customHeight="1">
      <x:c r="A1329" s="10" t="n">
        <x:f>IF(ISNUMBER(F1329),RANK(F1329,$F$7:$F$1929,0),"")</x:f>
        <x:v>1203</x:v>
      </x:c>
      <x:c r="B1329" s="9" t="str">
        <x:v>Burberry</x:v>
      </x:c>
      <x:c r="C1329" s="9" t="str">
        <x:v>Hero Parfum Intense</x:v>
      </x:c>
      <x:c r="D1329" s="9" t="str">
        <x:v>Eau de Parfum Intense</x:v>
      </x:c>
      <x:c r="E1329" s="11" t="n">
        <x:v>2025</x:v>
      </x:c>
      <x:c r="F1329" s="13" t="n">
        <x:v>7.6</x:v>
      </x:c>
      <x:c r="G1329" s="10" t="n">
        <x:v>132</x:v>
      </x:c>
      <x:c r="H1329" s="12" t="n">
        <x:v>4.14</x:v>
      </x:c>
      <x:c r="I1329" s="10" t="n">
        <x:v>622</x:v>
      </x:c>
      <x:c r="J1329" s="12" t="n">
        <x:f>IF(AND(M1329="URL identity aligns",ISNUMBER(F1329),ISNUMBER(H1329),G1329&gt;0,I1329&gt;0,SUM(V1329:W1329)&gt;0),(F1329*V1329+((H1329-1)/4*10)*W1329)/SUM(V1329:W1329),"")</x:f>
        <x:v>7.716901817907839</x:v>
      </x:c>
      <x:c r="K1329" s="12" t="n">
        <x:f>IF(ISNUMBER(J1329),(X1329*J1329+'Method'!$B$10*'Method'!$B$11)/(X1329+'Method'!$B$10),"")</x:f>
        <x:v>7.853918126475618</x:v>
      </x:c>
      <x:c r="L1329" s="10" t="n">
        <x:f>IF(ISNUMBER(J1329),COUNTIFS($J$7:$J$1929,"&gt;"&amp;J1329)+1,"")</x:f>
        <x:v>113</x:v>
      </x:c>
      <x:c r="M1329" s="9" t="str">
        <x:v>URL identity aligns</x:v>
      </x:c>
      <x:c r="N1329" s="9" t="str">
        <x:v>Brand, name tokens and concentration agree in saved URLs</x:v>
      </x:c>
      <x:c r="O1329" s="9" t="str">
        <x:v>https://www.parfumo.com/Perfumes/Burberry/hero-parfum-intense</x:v>
      </x:c>
      <x:c r="P1329" s="9" t="str">
        <x:v>https://www.fragrantica.com/perfume/Burberry/Hero-Parfum-Intense-101015.html</x:v>
      </x:c>
      <x:c r="Q1329" s="9" t="str">
        <x:v>https://media.parfumo.com/perfumes/91/91be07_hero-parfum-intense-burberry_1200.jpg?width=720&amp;aspect_ratio=1:1</x:v>
      </x:c>
      <x:c r="R1329" s="9" t="str">
        <x:v>https://fimgs.net/mdimg/perfume-thumbs/375x500.101015.jpg</x:v>
      </x:c>
      <x:c r="S1329" s="9" t="str">
        <x:v>Hero Parfum Intense</x:v>
      </x:c>
      <x:c r="T1329" s="11" t="str">
        <x:v>2025</x:v>
      </x:c>
      <x:c r="U1329" s="10" t="n">
        <x:v>1475</x:v>
      </x:c>
      <x:c r="V1329" s="14" t="n">
        <x:f>IF(AND(ISNUMBER(G1329),G1329&gt;0),LOG10(G1329)*'Method'!$B$8,"")</x:f>
        <x:v>2.54468871744702</x:v>
      </x:c>
      <x:c r="W1329" s="14" t="n">
        <x:f>IF(AND(ISNUMBER(I1329),I1329&gt;0),LOG10(I1329)*'Method'!$B$9,"")</x:f>
        <x:v>2.235032307752656</x:v>
      </x:c>
      <x:c r="X1329" s="10" t="n">
        <x:f>IF(ISNUMBER(J1329),SUM(G1329,I1329),"")</x:f>
        <x:v>754</x:v>
      </x:c>
      <x:c r="Y1329" s="10" t="n">
        <x:f>IF(ISNUMBER(K1329),COUNTIFS($K$7:$K$1929,"&gt;"&amp;K1329)+1,"")</x:f>
        <x:v>109</x:v>
      </x:c>
      <x:c r="Z1329" s="9" t="str"/>
      <x:c r="AA1329" s="15" t="n">
        <x:v>46108</x:v>
      </x:c>
      <x:c r="AB1329" s="9" t="str">
        <x:v>Unknown</x:v>
      </x:c>
    </x:row>
    <x:row r="1330" ht="50" customHeight="1">
      <x:c r="A1330" s="10" t="n">
        <x:f>IF(ISNUMBER(F1330),RANK(F1330,$F$7:$F$1929,0),"")</x:f>
        <x:v>1203</x:v>
      </x:c>
      <x:c r="B1330" s="9" t="str">
        <x:v>Paris Corner</x:v>
      </x:c>
      <x:c r="C1330" s="9" t="str">
        <x:v>Khair Confection</x:v>
      </x:c>
      <x:c r="D1330" s="9" t="str">
        <x:v>Eau de Parfum</x:v>
      </x:c>
      <x:c r="E1330" s="11" t="n">
        <x:v>2024</x:v>
      </x:c>
      <x:c r="F1330" s="13" t="n">
        <x:v>7.6</x:v>
      </x:c>
      <x:c r="G1330" s="10" t="n">
        <x:v>132</x:v>
      </x:c>
      <x:c r="H1330" s="12" t="n">
        <x:v>4.12</x:v>
      </x:c>
      <x:c r="I1330" s="10" t="n">
        <x:v>1544</x:v>
      </x:c>
      <x:c r="J1330" s="12" t="str">
        <x:f>IF(AND(M1330="URL identity aligns",ISNUMBER(F1330),ISNUMBER(H1330),G1330&gt;0,I1330&gt;0,SUM(V1330:W1330)&gt;0),(F1330*V1330+((H1330-1)/4*10)*W1330)/SUM(V1330:W1330),"")</x:f>
      </x:c>
      <x:c r="K1330" s="12" t="str">
        <x:f>IF(ISNUMBER(J1330),(X1330*J1330+'Method'!$B$10*'Method'!$B$11)/(X1330+'Method'!$B$10),"")</x:f>
      </x:c>
      <x:c r="L1330" s="10" t="str">
        <x:f>IF(ISNUMBER(J1330),COUNTIFS($J$7:$J$1929,"&gt;"&amp;J1330)+1,"")</x:f>
      </x:c>
      <x:c r="M1330" s="9" t="str">
        <x:v>Review required</x:v>
      </x:c>
      <x:c r="N1330" s="9" t="str">
        <x:v>Concentration not explicit on both saved identities</x:v>
      </x:c>
      <x:c r="O1330" s="9" t="str">
        <x:v>https://www.parfumo.com/Perfumes/paris-corner/khair-confection-eau-de-parfum</x:v>
      </x:c>
      <x:c r="P1330" s="9" t="str">
        <x:v>https://www.fragrantica.com/perfume/PARIS-CORNER/Khair-Confection-99069.html</x:v>
      </x:c>
      <x:c r="Q1330" s="9" t="str">
        <x:v>https://media.parfumo.com/perfumes/6f/6f8c1e_khair-confection-paris-corner_1200.jpg?width=720&amp;aspect_ratio=1:1</x:v>
      </x:c>
      <x:c r="R1330" s="9" t="str">
        <x:v>https://fimgs.net/mdimg/perfume-thumbs/375x500.99069.jpg</x:v>
      </x:c>
      <x:c r="S1330" s="9" t="str">
        <x:v>Khair Confection</x:v>
      </x:c>
      <x:c r="T1330" s="11" t="str">
        <x:v>2024</x:v>
      </x:c>
      <x:c r="U1330" s="10" t="n">
        <x:v>366</x:v>
      </x:c>
      <x:c r="V1330" s="14" t="n">
        <x:f>IF(AND(ISNUMBER(G1330),G1330&gt;0),LOG10(G1330)*'Method'!$B$8,"")</x:f>
        <x:v>2.54468871744702</x:v>
      </x:c>
      <x:c r="W1330" s="14" t="n">
        <x:f>IF(AND(ISNUMBER(I1330),I1330&gt;0),LOG10(I1330)*'Method'!$B$9,"")</x:f>
        <x:v>2.5509178367997762</x:v>
      </x:c>
      <x:c r="X1330" s="10" t="str">
        <x:f>IF(ISNUMBER(J1330),SUM(G1330,I1330),"")</x:f>
      </x:c>
      <x:c r="Y1330" s="10" t="str">
        <x:f>IF(ISNUMBER(K1330),COUNTIFS($K$7:$K$1929,"&gt;"&amp;K1330)+1,"")</x:f>
      </x:c>
      <x:c r="Z1330" s="9" t="str"/>
      <x:c r="AA1330" s="15" t="n">
        <x:v>46108</x:v>
      </x:c>
      <x:c r="AB1330" s="9" t="str">
        <x:v>Unknown</x:v>
      </x:c>
    </x:row>
    <x:row r="1331" ht="50" customHeight="1">
      <x:c r="A1331" s="10" t="n">
        <x:f>IF(ISNUMBER(F1331),RANK(F1331,$F$7:$F$1929,0),"")</x:f>
        <x:v>1203</x:v>
      </x:c>
      <x:c r="B1331" s="9" t="str">
        <x:v>Etat Libre d'Orange</x:v>
      </x:c>
      <x:c r="C1331" s="9" t="str">
        <x:v>Nostos</x:v>
      </x:c>
      <x:c r="D1331" s="9" t="str">
        <x:v>Not recorded</x:v>
      </x:c>
      <x:c r="E1331" s="11" t="n">
        <x:v>2023</x:v>
      </x:c>
      <x:c r="F1331" s="13" t="n">
        <x:v>7.6</x:v>
      </x:c>
      <x:c r="G1331" s="10" t="n">
        <x:v>116</x:v>
      </x:c>
      <x:c r="H1331" s="12" t="n">
        <x:v>3.88</x:v>
      </x:c>
      <x:c r="I1331" s="10" t="n">
        <x:v>660</x:v>
      </x:c>
      <x:c r="J1331" s="12" t="str">
        <x:f>IF(AND(M1331="URL identity aligns",ISNUMBER(F1331),ISNUMBER(H1331),G1331&gt;0,I1331&gt;0,SUM(V1331:W1331)&gt;0),(F1331*V1331+((H1331-1)/4*10)*W1331)/SUM(V1331:W1331),"")</x:f>
      </x:c>
      <x:c r="K1331" s="12" t="str">
        <x:f>IF(ISNUMBER(J1331),(X1331*J1331+'Method'!$B$10*'Method'!$B$11)/(X1331+'Method'!$B$10),"")</x:f>
      </x:c>
      <x:c r="L1331" s="10" t="str">
        <x:f>IF(ISNUMBER(J1331),COUNTIFS($J$7:$J$1929,"&gt;"&amp;J1331)+1,"")</x:f>
      </x:c>
      <x:c r="M1331" s="9" t="str">
        <x:v>Review required</x:v>
      </x:c>
      <x:c r="N1331" s="9" t="str">
        <x:v>Concentration not explicit on both saved identities</x:v>
      </x:c>
      <x:c r="O1331" s="9" t="str">
        <x:v>https://www.parfumo.com/Perfumes/Etat_Libre_d_Orange/nostos</x:v>
      </x:c>
      <x:c r="P1331" s="9" t="str">
        <x:v>https://www.fragrantica.com/perfume/Etat-Libre-d-Orange/Nostos-83820.html</x:v>
      </x:c>
      <x:c r="Q1331" s="9" t="str">
        <x:v>https://media.parfumo.com/perfumes/99/99688a-nostos-etat-libre-d-orange_1200.jpg?width=720&amp;aspect_ratio=1:1</x:v>
      </x:c>
      <x:c r="R1331" s="9" t="str">
        <x:v>https://fimgs.net/mdimg/perfume-thumbs/375x500.83820.jpg</x:v>
      </x:c>
      <x:c r="S1331" s="9" t="str">
        <x:v>Nostos</x:v>
      </x:c>
      <x:c r="T1331" s="11" t="str">
        <x:v>2023</x:v>
      </x:c>
      <x:c r="U1331" s="10" t="n">
        <x:v>646</x:v>
      </x:c>
      <x:c r="V1331" s="14" t="n">
        <x:f>IF(AND(ISNUMBER(G1331),G1331&gt;0),LOG10(G1331)*'Method'!$B$8,"")</x:f>
        <x:v>2.477349587072304</x:v>
      </x:c>
      <x:c r="W1331" s="14" t="n">
        <x:f>IF(AND(ISNUMBER(I1331),I1331&gt;0),LOG10(I1331)*'Method'!$B$9,"")</x:f>
        <x:v>2.255635148433496</x:v>
      </x:c>
      <x:c r="X1331" s="10" t="str">
        <x:f>IF(ISNUMBER(J1331),SUM(G1331,I1331),"")</x:f>
      </x:c>
      <x:c r="Y1331" s="10" t="str">
        <x:f>IF(ISNUMBER(K1331),COUNTIFS($K$7:$K$1929,"&gt;"&amp;K1331)+1,"")</x:f>
      </x:c>
      <x:c r="Z1331" s="9" t="str"/>
      <x:c r="AA1331" s="15" t="n">
        <x:v>46108</x:v>
      </x:c>
      <x:c r="AB1331" s="9" t="str">
        <x:v>Unknown</x:v>
      </x:c>
    </x:row>
    <x:row r="1332" ht="50" customHeight="1">
      <x:c r="A1332" s="10" t="n">
        <x:f>IF(ISNUMBER(F1332),RANK(F1332,$F$7:$F$1929,0),"")</x:f>
        <x:v>1203</x:v>
      </x:c>
      <x:c r="B1332" s="9" t="str">
        <x:v>Prada</x:v>
      </x:c>
      <x:c r="C1332" s="9" t="str">
        <x:v>Infusion de Rhubarbe</x:v>
      </x:c>
      <x:c r="D1332" s="9" t="str">
        <x:v>Not recorded</x:v>
      </x:c>
      <x:c r="E1332" s="11" t="n">
        <x:v>2025</x:v>
      </x:c>
      <x:c r="F1332" s="13" t="n">
        <x:v>7.6</x:v>
      </x:c>
      <x:c r="G1332" s="10" t="n">
        <x:v>115</x:v>
      </x:c>
      <x:c r="H1332" s="12" t="n">
        <x:v>3.94</x:v>
      </x:c>
      <x:c r="I1332" s="10" t="n">
        <x:v>373</x:v>
      </x:c>
      <x:c r="J1332" s="12" t="str">
        <x:f>IF(AND(M1332="URL identity aligns",ISNUMBER(F1332),ISNUMBER(H1332),G1332&gt;0,I1332&gt;0,SUM(V1332:W1332)&gt;0),(F1332*V1332+((H1332-1)/4*10)*W1332)/SUM(V1332:W1332),"")</x:f>
      </x:c>
      <x:c r="K1332" s="12" t="str">
        <x:f>IF(ISNUMBER(J1332),(X1332*J1332+'Method'!$B$10*'Method'!$B$11)/(X1332+'Method'!$B$10),"")</x:f>
      </x:c>
      <x:c r="L1332" s="10" t="str">
        <x:f>IF(ISNUMBER(J1332),COUNTIFS($J$7:$J$1929,"&gt;"&amp;J1332)+1,"")</x:f>
      </x:c>
      <x:c r="M1332" s="9" t="str">
        <x:v>Review required</x:v>
      </x:c>
      <x:c r="N1332" s="9" t="str">
        <x:v>Concentration not explicit on both saved identities</x:v>
      </x:c>
      <x:c r="O1332" s="9" t="str">
        <x:v>https://www.parfumo.com/Perfumes/Prada/infusion-de-rhubarbe</x:v>
      </x:c>
      <x:c r="P1332" s="9" t="str">
        <x:v>https://www.fragrantica.com/perfume/Prada/Infusion-de-Rhubarbe-100900.html</x:v>
      </x:c>
      <x:c r="Q1332" s="9" t="str">
        <x:v>https://media.parfumo.com/perfumes/dd/dde88b-infusion-de-rhubarbe-prada_1200.jpg?width=720&amp;aspect_ratio=1:1</x:v>
      </x:c>
      <x:c r="R1332" s="9" t="str">
        <x:v>https://fimgs.net/mdimg/perfume-thumbs/375x500.100900.jpg</x:v>
      </x:c>
      <x:c r="S1332" s="9" t="str">
        <x:v>Infusion de Rhubarbe</x:v>
      </x:c>
      <x:c r="T1332" s="11" t="str">
        <x:v>2025</x:v>
      </x:c>
      <x:c r="U1332" s="10" t="n">
        <x:v>1559</x:v>
      </x:c>
      <x:c r="V1332" s="14" t="n">
        <x:f>IF(AND(ISNUMBER(G1332),G1332&gt;0),LOG10(G1332)*'Method'!$B$8,"")</x:f>
        <x:v>2.472837408424332</x:v>
      </x:c>
      <x:c r="W1332" s="14" t="n">
        <x:f>IF(AND(ISNUMBER(I1332),I1332&gt;0),LOG10(I1332)*'Method'!$B$9,"")</x:f>
        <x:v>2.057367065446952</x:v>
      </x:c>
      <x:c r="X1332" s="10" t="str">
        <x:f>IF(ISNUMBER(J1332),SUM(G1332,I1332),"")</x:f>
      </x:c>
      <x:c r="Y1332" s="10" t="str">
        <x:f>IF(ISNUMBER(K1332),COUNTIFS($K$7:$K$1929,"&gt;"&amp;K1332)+1,"")</x:f>
      </x:c>
      <x:c r="Z1332" s="9" t="str"/>
      <x:c r="AA1332" s="15" t="n">
        <x:v>46108</x:v>
      </x:c>
      <x:c r="AB1332" s="9" t="str">
        <x:v>Unknown</x:v>
      </x:c>
    </x:row>
    <x:row r="1333" ht="50" customHeight="1">
      <x:c r="A1333" s="10" t="n">
        <x:f>IF(ISNUMBER(F1333),RANK(F1333,$F$7:$F$1929,0),"")</x:f>
        <x:v>1203</x:v>
      </x:c>
      <x:c r="B1333" s="9" t="str">
        <x:v>Mind Games</x:v>
      </x:c>
      <x:c r="C1333" s="9" t="str">
        <x:v>En Prise</x:v>
      </x:c>
      <x:c r="D1333" s="9" t="str">
        <x:v>Not recorded</x:v>
      </x:c>
      <x:c r="E1333" s="11" t="n">
        <x:v>2023</x:v>
      </x:c>
      <x:c r="F1333" s="13" t="n">
        <x:v>7.6</x:v>
      </x:c>
      <x:c r="G1333" s="10" t="n">
        <x:v>103</x:v>
      </x:c>
      <x:c r="H1333" s="12" t="n">
        <x:v>4.13</x:v>
      </x:c>
      <x:c r="I1333" s="10" t="n">
        <x:v>202</x:v>
      </x:c>
      <x:c r="J1333" s="12" t="str">
        <x:f>IF(AND(M1333="URL identity aligns",ISNUMBER(F1333),ISNUMBER(H1333),G1333&gt;0,I1333&gt;0,SUM(V1333:W1333)&gt;0),(F1333*V1333+((H1333-1)/4*10)*W1333)/SUM(V1333:W1333),"")</x:f>
      </x:c>
      <x:c r="K1333" s="12" t="str">
        <x:f>IF(ISNUMBER(J1333),(X1333*J1333+'Method'!$B$10*'Method'!$B$11)/(X1333+'Method'!$B$10),"")</x:f>
      </x:c>
      <x:c r="L1333" s="10" t="str">
        <x:f>IF(ISNUMBER(J1333),COUNTIFS($J$7:$J$1929,"&gt;"&amp;J1333)+1,"")</x:f>
      </x:c>
      <x:c r="M1333" s="9" t="str">
        <x:v>Review required</x:v>
      </x:c>
      <x:c r="N1333" s="9" t="str">
        <x:v>Concentration not explicit on both saved identities</x:v>
      </x:c>
      <x:c r="O1333" s="9" t="str">
        <x:v>https://www.parfumo.com/Perfumes/mind-games/en-prise</x:v>
      </x:c>
      <x:c r="P1333" s="9" t="str">
        <x:v>https://www.fragrantica.com/perfume/Mind-Games/En-Prise-89913.html</x:v>
      </x:c>
      <x:c r="Q1333" s="9" t="str">
        <x:v>https://media.parfumo.com/perfumes/96/962a38-en-prise-mind-games_1200.jpg?width=720&amp;aspect_ratio=1:1</x:v>
      </x:c>
      <x:c r="R1333" s="9" t="str">
        <x:v>https://fimgs.net/mdimg/perfume-thumbs/375x500.89913.jpg</x:v>
      </x:c>
      <x:c r="S1333" s="9" t="str">
        <x:v>En Prise</x:v>
      </x:c>
      <x:c r="T1333" s="11" t="str">
        <x:v>2023</x:v>
      </x:c>
      <x:c r="U1333" s="10" t="n">
        <x:v>962</x:v>
      </x:c>
      <x:c r="V1333" s="14" t="n">
        <x:f>IF(AND(ISNUMBER(G1333),G1333&gt;0),LOG10(G1333)*'Method'!$B$8,"")</x:f>
        <x:v>2.4154046696462035</x:v>
      </x:c>
      <x:c r="W1333" s="14" t="n">
        <x:f>IF(AND(ISNUMBER(I1333),I1333&gt;0),LOG10(I1333)*'Method'!$B$9,"")</x:f>
        <x:v>1.844281095557296</x:v>
      </x:c>
      <x:c r="X1333" s="10" t="str">
        <x:f>IF(ISNUMBER(J1333),SUM(G1333,I1333),"")</x:f>
      </x:c>
      <x:c r="Y1333" s="10" t="str">
        <x:f>IF(ISNUMBER(K1333),COUNTIFS($K$7:$K$1929,"&gt;"&amp;K1333)+1,"")</x:f>
      </x:c>
      <x:c r="Z1333" s="9" t="str"/>
      <x:c r="AA1333" s="15" t="n">
        <x:v>46108</x:v>
      </x:c>
      <x:c r="AB1333" s="9" t="str">
        <x:v>Unknown</x:v>
      </x:c>
    </x:row>
    <x:row r="1334" ht="50" customHeight="1">
      <x:c r="A1334" s="10" t="n">
        <x:f>IF(ISNUMBER(F1334),RANK(F1334,$F$7:$F$1929,0),"")</x:f>
        <x:v>1203</x:v>
      </x:c>
      <x:c r="B1334" s="9" t="str">
        <x:v>Zimaya</x:v>
      </x:c>
      <x:c r="C1334" s="9" t="str">
        <x:v>Mazaaj Infused</x:v>
      </x:c>
      <x:c r="D1334" s="9" t="str">
        <x:v>Not recorded</x:v>
      </x:c>
      <x:c r="E1334" s="11" t="n">
        <x:v>2024</x:v>
      </x:c>
      <x:c r="F1334" s="13" t="n">
        <x:v>7.6</x:v>
      </x:c>
      <x:c r="G1334" s="10" t="n">
        <x:v>102</x:v>
      </x:c>
      <x:c r="H1334" s="12" t="n">
        <x:v>4.1</x:v>
      </x:c>
      <x:c r="I1334" s="10" t="n">
        <x:v>537</x:v>
      </x:c>
      <x:c r="J1334" s="12" t="str">
        <x:f>IF(AND(M1334="URL identity aligns",ISNUMBER(F1334),ISNUMBER(H1334),G1334&gt;0,I1334&gt;0,SUM(V1334:W1334)&gt;0),(F1334*V1334+((H1334-1)/4*10)*W1334)/SUM(V1334:W1334),"")</x:f>
      </x:c>
      <x:c r="K1334" s="12" t="str">
        <x:f>IF(ISNUMBER(J1334),(X1334*J1334+'Method'!$B$10*'Method'!$B$11)/(X1334+'Method'!$B$10),"")</x:f>
      </x:c>
      <x:c r="L1334" s="10" t="str">
        <x:f>IF(ISNUMBER(J1334),COUNTIFS($J$7:$J$1929,"&gt;"&amp;J1334)+1,"")</x:f>
      </x:c>
      <x:c r="M1334" s="9" t="str">
        <x:v>Review required</x:v>
      </x:c>
      <x:c r="N1334" s="9" t="str">
        <x:v>Concentration not explicit on both saved identities</x:v>
      </x:c>
      <x:c r="O1334" s="9" t="str">
        <x:v>https://www.parfumo.com/Perfumes/zimaya/mazaaj-infused</x:v>
      </x:c>
      <x:c r="P1334" s="9" t="str">
        <x:v>https://www.fragrantica.com/perfume/Zimaya/Mazaaj-Infused-97103.html</x:v>
      </x:c>
      <x:c r="Q1334" s="9" t="str">
        <x:v>https://media.parfumo.com/perfumes/ef/ef28ad-mazaaj-infused-zimaya_1200.jpg?width=720&amp;aspect_ratio=1:1</x:v>
      </x:c>
      <x:c r="R1334" s="9" t="str">
        <x:v>https://fimgs.net/mdimg/perfume-thumbs/375x500.97103.jpg</x:v>
      </x:c>
      <x:c r="S1334" s="9" t="str">
        <x:v>Mazaaj Infused</x:v>
      </x:c>
      <x:c r="T1334" s="11" t="str">
        <x:v>2024</x:v>
      </x:c>
      <x:c r="U1334" s="10" t="n">
        <x:v>1215</x:v>
      </x:c>
      <x:c r="V1334" s="14" t="n">
        <x:f>IF(AND(ISNUMBER(G1334),G1334&gt;0),LOG10(G1334)*'Method'!$B$8,"")</x:f>
        <x:v>2.4103202061143043</x:v>
      </x:c>
      <x:c r="W1334" s="14" t="n">
        <x:f>IF(AND(ISNUMBER(I1334),I1334&gt;0),LOG10(I1334)*'Method'!$B$9,"")</x:f>
        <x:v>2.183979428559648</x:v>
      </x:c>
      <x:c r="X1334" s="10" t="str">
        <x:f>IF(ISNUMBER(J1334),SUM(G1334,I1334),"")</x:f>
      </x:c>
      <x:c r="Y1334" s="10" t="str">
        <x:f>IF(ISNUMBER(K1334),COUNTIFS($K$7:$K$1929,"&gt;"&amp;K1334)+1,"")</x:f>
      </x:c>
      <x:c r="Z1334" s="9" t="str"/>
      <x:c r="AA1334" s="15" t="n">
        <x:v>46108</x:v>
      </x:c>
      <x:c r="AB1334" s="9" t="str">
        <x:v>Unknown</x:v>
      </x:c>
    </x:row>
    <x:row r="1335" ht="50" customHeight="1">
      <x:c r="A1335" s="10" t="n">
        <x:f>IF(ISNUMBER(F1335),RANK(F1335,$F$7:$F$1929,0),"")</x:f>
        <x:v>1203</x:v>
      </x:c>
      <x:c r="B1335" s="9" t="str">
        <x:v>Lorenzo Pazzaglia</x:v>
      </x:c>
      <x:c r="C1335" s="9" t="str">
        <x:v>Qué Chimba!</x:v>
      </x:c>
      <x:c r="D1335" s="9" t="str">
        <x:v>Not recorded</x:v>
      </x:c>
      <x:c r="E1335" s="11" t="n">
        <x:v>2025</x:v>
      </x:c>
      <x:c r="F1335" s="13" t="n">
        <x:v>7.6</x:v>
      </x:c>
      <x:c r="G1335" s="10" t="n">
        <x:v>100</x:v>
      </x:c>
      <x:c r="H1335" s="12" t="n">
        <x:v>3.75</x:v>
      </x:c>
      <x:c r="I1335" s="10" t="n">
        <x:v>312</x:v>
      </x:c>
      <x:c r="J1335" s="12" t="str">
        <x:f>IF(AND(M1335="URL identity aligns",ISNUMBER(F1335),ISNUMBER(H1335),G1335&gt;0,I1335&gt;0,SUM(V1335:W1335)&gt;0),(F1335*V1335+((H1335-1)/4*10)*W1335)/SUM(V1335:W1335),"")</x:f>
      </x:c>
      <x:c r="K1335" s="12" t="str">
        <x:f>IF(ISNUMBER(J1335),(X1335*J1335+'Method'!$B$10*'Method'!$B$11)/(X1335+'Method'!$B$10),"")</x:f>
      </x:c>
      <x:c r="L1335" s="10" t="str">
        <x:f>IF(ISNUMBER(J1335),COUNTIFS($J$7:$J$1929,"&gt;"&amp;J1335)+1,"")</x:f>
      </x:c>
      <x:c r="M1335" s="9" t="str">
        <x:v>Review required</x:v>
      </x:c>
      <x:c r="N1335" s="9" t="str">
        <x:v>Concentration not explicit on both saved identities</x:v>
      </x:c>
      <x:c r="O1335" s="9" t="str">
        <x:v>https://www.parfumo.com/Perfumes/lorenzo-pazzaglia/que-chimba</x:v>
      </x:c>
      <x:c r="P1335" s="9" t="str">
        <x:v>https://www.fragrantica.com/perfume/Lorenzo-Pazzaglia/Que-Chimba-110747.html</x:v>
      </x:c>
      <x:c r="Q1335" s="9" t="str">
        <x:v>https://media.parfumo.com/perfumes/d3/d37ef9_que-chimba-lorenzo-pazzaglia_1200.jpg?width=480&amp;aspect_ratio=1:1</x:v>
      </x:c>
      <x:c r="R1335" s="9" t="str">
        <x:v>https://fimgs.net/mdimg/perfume-thumbs/375x500.110747.jpg</x:v>
      </x:c>
      <x:c r="S1335" s="9" t="str">
        <x:v>Qué Chimba!</x:v>
      </x:c>
      <x:c r="T1335" s="11" t="str">
        <x:v>2025</x:v>
      </x:c>
      <x:c r="U1335" s="10" t="n">
        <x:v>1442</x:v>
      </x:c>
      <x:c r="V1335" s="14" t="n">
        <x:f>IF(AND(ISNUMBER(G1335),G1335&gt;0),LOG10(G1335)*'Method'!$B$8,"")</x:f>
        <x:v>2.4</x:v>
      </x:c>
      <x:c r="W1335" s="14" t="n">
        <x:f>IF(AND(ISNUMBER(I1335),I1335&gt;0),LOG10(I1335)*'Method'!$B$9,"")</x:f>
        <x:v>1.9953236752147523</x:v>
      </x:c>
      <x:c r="X1335" s="10" t="str">
        <x:f>IF(ISNUMBER(J1335),SUM(G1335,I1335),"")</x:f>
      </x:c>
      <x:c r="Y1335" s="10" t="str">
        <x:f>IF(ISNUMBER(K1335),COUNTIFS($K$7:$K$1929,"&gt;"&amp;K1335)+1,"")</x:f>
      </x:c>
      <x:c r="Z1335" s="9" t="str"/>
      <x:c r="AA1335" s="15" t="n">
        <x:v>46108</x:v>
      </x:c>
      <x:c r="AB1335" s="9" t="str">
        <x:v>Unknown</x:v>
      </x:c>
    </x:row>
    <x:row r="1336" ht="50" customHeight="1">
      <x:c r="A1336" s="10" t="n">
        <x:f>IF(ISNUMBER(F1336),RANK(F1336,$F$7:$F$1929,0),"")</x:f>
        <x:v>1203</x:v>
      </x:c>
      <x:c r="B1336" s="9" t="str">
        <x:v>Jo Malone</x:v>
      </x:c>
      <x:c r="C1336" s="9" t="str">
        <x:v>Beach Blossom</x:v>
      </x:c>
      <x:c r="D1336" s="9" t="str">
        <x:v>Not recorded</x:v>
      </x:c>
      <x:c r="E1336" s="11" t="n">
        <x:v>2025</x:v>
      </x:c>
      <x:c r="F1336" s="13" t="n">
        <x:v>7.6</x:v>
      </x:c>
      <x:c r="G1336" s="10" t="n">
        <x:v>94</x:v>
      </x:c>
      <x:c r="H1336" s="12" t="n">
        <x:v>3.83</x:v>
      </x:c>
      <x:c r="I1336" s="10" t="n">
        <x:v>435</x:v>
      </x:c>
      <x:c r="J1336" s="12" t="str">
        <x:f>IF(AND(M1336="URL identity aligns",ISNUMBER(F1336),ISNUMBER(H1336),G1336&gt;0,I1336&gt;0,SUM(V1336:W1336)&gt;0),(F1336*V1336+((H1336-1)/4*10)*W1336)/SUM(V1336:W1336),"")</x:f>
      </x:c>
      <x:c r="K1336" s="12" t="str">
        <x:f>IF(ISNUMBER(J1336),(X1336*J1336+'Method'!$B$10*'Method'!$B$11)/(X1336+'Method'!$B$10),"")</x:f>
      </x:c>
      <x:c r="L1336" s="10" t="str">
        <x:f>IF(ISNUMBER(J1336),COUNTIFS($J$7:$J$1929,"&gt;"&amp;J1336)+1,"")</x:f>
      </x:c>
      <x:c r="M1336" s="9" t="str">
        <x:v>Review required</x:v>
      </x:c>
      <x:c r="N1336" s="9" t="str">
        <x:v>Brand differs between product URLs; Product, variant, gender or year terms differ between URLs; Concentration not explicit on both saved identities</x:v>
      </x:c>
      <x:c r="O1336" s="9" t="str">
        <x:v>https://www.parfumo.com/Perfumes/Jo_Malone/beach-blossom</x:v>
      </x:c>
      <x:c r="P1336" s="9" t="str">
        <x:v>https://www.fragrantica.com/perfume/Jo-Malone-London/Beach-Blossom-Limited-Edition-103305.html</x:v>
      </x:c>
      <x:c r="Q1336" s="9" t="str">
        <x:v>https://media.parfumo.com/perfumes/13/13c3fa_beach-blossom-jo-malone_1200.jpg?width=480&amp;aspect_ratio=1:1</x:v>
      </x:c>
      <x:c r="R1336" s="9" t="str">
        <x:v>https://fimgs.net/mdimg/perfume-thumbs/375x500.103305.jpg</x:v>
      </x:c>
      <x:c r="S1336" s="9" t="str">
        <x:v>Beach Blossom</x:v>
      </x:c>
      <x:c r="T1336" s="11" t="str">
        <x:v>2025</x:v>
      </x:c>
      <x:c r="U1336" s="10" t="n">
        <x:v>748</x:v>
      </x:c>
      <x:c r="V1336" s="14" t="n">
        <x:f>IF(AND(ISNUMBER(G1336),G1336&gt;0),LOG10(G1336)*'Method'!$B$8,"")</x:f>
        <x:v>2.36775342431964</x:v>
      </x:c>
      <x:c r="W1336" s="14" t="n">
        <x:f>IF(AND(ISNUMBER(I1336),I1336&gt;0),LOG10(I1336)*'Method'!$B$9,"")</x:f>
        <x:v>2.1107914055637123</x:v>
      </x:c>
      <x:c r="X1336" s="10" t="str">
        <x:f>IF(ISNUMBER(J1336),SUM(G1336,I1336),"")</x:f>
      </x:c>
      <x:c r="Y1336" s="10" t="str">
        <x:f>IF(ISNUMBER(K1336),COUNTIFS($K$7:$K$1929,"&gt;"&amp;K1336)+1,"")</x:f>
      </x:c>
      <x:c r="Z1336" s="9" t="str"/>
      <x:c r="AA1336" s="15" t="n">
        <x:v>46108</x:v>
      </x:c>
      <x:c r="AB1336" s="9" t="str">
        <x:v>Unknown</x:v>
      </x:c>
    </x:row>
    <x:row r="1337" ht="50" customHeight="1">
      <x:c r="A1337" s="10" t="n">
        <x:f>IF(ISNUMBER(F1337),RANK(F1337,$F$7:$F$1929,0),"")</x:f>
        <x:v>1203</x:v>
      </x:c>
      <x:c r="B1337" s="9" t="str">
        <x:v>Prada</x:v>
      </x:c>
      <x:c r="C1337" s="9" t="str">
        <x:v>Infusion de Santal Chai</x:v>
      </x:c>
      <x:c r="D1337" s="9" t="str">
        <x:v>Not recorded</x:v>
      </x:c>
      <x:c r="E1337" s="11" t="n">
        <x:v>2026</x:v>
      </x:c>
      <x:c r="F1337" s="13" t="n">
        <x:v>7.6</x:v>
      </x:c>
      <x:c r="G1337" s="10" t="n">
        <x:v>89</x:v>
      </x:c>
      <x:c r="H1337" s="12" t="n">
        <x:v>3.93</x:v>
      </x:c>
      <x:c r="I1337" s="10" t="n">
        <x:v>152</x:v>
      </x:c>
      <x:c r="J1337" s="12" t="str">
        <x:f>IF(AND(M1337="URL identity aligns",ISNUMBER(F1337),ISNUMBER(H1337),G1337&gt;0,I1337&gt;0,SUM(V1337:W1337)&gt;0),(F1337*V1337+((H1337-1)/4*10)*W1337)/SUM(V1337:W1337),"")</x:f>
      </x:c>
      <x:c r="K1337" s="12" t="str">
        <x:f>IF(ISNUMBER(J1337),(X1337*J1337+'Method'!$B$10*'Method'!$B$11)/(X1337+'Method'!$B$10),"")</x:f>
      </x:c>
      <x:c r="L1337" s="10" t="str">
        <x:f>IF(ISNUMBER(J1337),COUNTIFS($J$7:$J$1929,"&gt;"&amp;J1337)+1,"")</x:f>
      </x:c>
      <x:c r="M1337" s="9" t="str">
        <x:v>Review required</x:v>
      </x:c>
      <x:c r="N1337" s="9" t="str">
        <x:v>Concentration not explicit on both saved identities</x:v>
      </x:c>
      <x:c r="O1337" s="9" t="str">
        <x:v>https://www.parfumo.com/Perfumes/Prada/infusion-de-santal-chai</x:v>
      </x:c>
      <x:c r="P1337" s="9" t="str">
        <x:v>https://www.fragrantica.com/perfume/Prada/Infusion-de-Santal-Chai-119370.html</x:v>
      </x:c>
      <x:c r="Q1337" s="9" t="str">
        <x:v>https://media.parfumo.com/perfumes/a4/a438c7_infusion-de-santal-chai-prada_1200.jpg?width=720&amp;aspect_ratio=1:1</x:v>
      </x:c>
      <x:c r="R1337" s="9" t="str">
        <x:v>https://fimgs.net/mdimg/perfume-thumbs/375x500.119370.jpg</x:v>
      </x:c>
      <x:c r="S1337" s="9" t="str">
        <x:v>Infusion de Santal Chai</x:v>
      </x:c>
      <x:c r="T1337" s="11" t="str">
        <x:v>2026</x:v>
      </x:c>
      <x:c r="U1337" s="10" t="n">
        <x:v>479</x:v>
      </x:c>
      <x:c r="V1337" s="14" t="n">
        <x:f>IF(AND(ISNUMBER(G1337),G1337&gt;0),LOG10(G1337)*'Method'!$B$8,"")</x:f>
        <x:v>2.339268007973892</x:v>
      </x:c>
      <x:c r="W1337" s="14" t="n">
        <x:f>IF(AND(ISNUMBER(I1337),I1337&gt;0),LOG10(I1337)*'Method'!$B$9,"")</x:f>
        <x:v>1.745474870355816</x:v>
      </x:c>
      <x:c r="X1337" s="10" t="str">
        <x:f>IF(ISNUMBER(J1337),SUM(G1337,I1337),"")</x:f>
      </x:c>
      <x:c r="Y1337" s="10" t="str">
        <x:f>IF(ISNUMBER(K1337),COUNTIFS($K$7:$K$1929,"&gt;"&amp;K1337)+1,"")</x:f>
      </x:c>
      <x:c r="Z1337" s="9" t="str"/>
      <x:c r="AA1337" s="15" t="n">
        <x:v>46108</x:v>
      </x:c>
      <x:c r="AB1337" s="9" t="str">
        <x:v>Unknown</x:v>
      </x:c>
    </x:row>
    <x:row r="1338" ht="50" customHeight="1">
      <x:c r="A1338" s="10" t="n">
        <x:f>IF(ISNUMBER(F1338),RANK(F1338,$F$7:$F$1929,0),"")</x:f>
        <x:v>1203</x:v>
      </x:c>
      <x:c r="B1338" s="9" t="str">
        <x:v>Lorenzo Pazzaglia</x:v>
      </x:c>
      <x:c r="C1338" s="9" t="str">
        <x:v>Speachless</x:v>
      </x:c>
      <x:c r="D1338" s="9" t="str">
        <x:v>Not recorded</x:v>
      </x:c>
      <x:c r="E1338" s="11" t="n">
        <x:v>2025</x:v>
      </x:c>
      <x:c r="F1338" s="13" t="n">
        <x:v>7.6</x:v>
      </x:c>
      <x:c r="G1338" s="10" t="n">
        <x:v>80</x:v>
      </x:c>
      <x:c r="H1338" s="12" t="n">
        <x:v>4.06</x:v>
      </x:c>
      <x:c r="I1338" s="10" t="n">
        <x:v>503</x:v>
      </x:c>
      <x:c r="J1338" s="12" t="str">
        <x:f>IF(AND(M1338="URL identity aligns",ISNUMBER(F1338),ISNUMBER(H1338),G1338&gt;0,I1338&gt;0,SUM(V1338:W1338)&gt;0),(F1338*V1338+((H1338-1)/4*10)*W1338)/SUM(V1338:W1338),"")</x:f>
      </x:c>
      <x:c r="K1338" s="12" t="str">
        <x:f>IF(ISNUMBER(J1338),(X1338*J1338+'Method'!$B$10*'Method'!$B$11)/(X1338+'Method'!$B$10),"")</x:f>
      </x:c>
      <x:c r="L1338" s="10" t="str">
        <x:f>IF(ISNUMBER(J1338),COUNTIFS($J$7:$J$1929,"&gt;"&amp;J1338)+1,"")</x:f>
      </x:c>
      <x:c r="M1338" s="9" t="str">
        <x:v>Review required</x:v>
      </x:c>
      <x:c r="N1338" s="9" t="str">
        <x:v>Concentration not explicit on both saved identities</x:v>
      </x:c>
      <x:c r="O1338" s="9" t="str">
        <x:v>https://www.parfumo.com/Perfumes/lorenzo-pazzaglia/speachless</x:v>
      </x:c>
      <x:c r="P1338" s="9" t="str">
        <x:v>https://www.fragrantica.com/perfume/Lorenzo-Pazzaglia/Speachless-107375.html</x:v>
      </x:c>
      <x:c r="Q1338" s="9" t="str">
        <x:v>https://media.parfumo.com/perfumes/e5/e5fb0f_speachless-lorenzo-pazzaglia_1200.jpg?width=720&amp;aspect_ratio=1:1</x:v>
      </x:c>
      <x:c r="R1338" s="9" t="str">
        <x:v>https://fimgs.net/mdimg/perfume-thumbs/375x500.107375.jpg</x:v>
      </x:c>
      <x:c r="S1338" s="9" t="str">
        <x:v>Speachless</x:v>
      </x:c>
      <x:c r="T1338" s="11" t="str">
        <x:v>2025</x:v>
      </x:c>
      <x:c r="U1338" s="10" t="n">
        <x:v>722</x:v>
      </x:c>
      <x:c r="V1338" s="14" t="n">
        <x:f>IF(AND(ISNUMBER(G1338),G1338&gt;0),LOG10(G1338)*'Method'!$B$8,"")</x:f>
        <x:v>2.283707984390328</x:v>
      </x:c>
      <x:c r="W1338" s="14" t="n">
        <x:f>IF(AND(ISNUMBER(I1338),I1338&gt;0),LOG10(I1338)*'Method'!$B$9,"")</x:f>
        <x:v>2.161254388044744</x:v>
      </x:c>
      <x:c r="X1338" s="10" t="str">
        <x:f>IF(ISNUMBER(J1338),SUM(G1338,I1338),"")</x:f>
      </x:c>
      <x:c r="Y1338" s="10" t="str">
        <x:f>IF(ISNUMBER(K1338),COUNTIFS($K$7:$K$1929,"&gt;"&amp;K1338)+1,"")</x:f>
      </x:c>
      <x:c r="Z1338" s="9" t="str"/>
      <x:c r="AA1338" s="15" t="n">
        <x:v>46108</x:v>
      </x:c>
      <x:c r="AB1338" s="9" t="str">
        <x:v>Unknown</x:v>
      </x:c>
    </x:row>
    <x:row r="1339" ht="50" customHeight="1">
      <x:c r="A1339" s="10" t="n">
        <x:f>IF(ISNUMBER(F1339),RANK(F1339,$F$7:$F$1929,0),"")</x:f>
        <x:v>1203</x:v>
      </x:c>
      <x:c r="B1339" s="9" t="str">
        <x:v>Zimaya</x:v>
      </x:c>
      <x:c r="C1339" s="9" t="str">
        <x:v>Tiramisũ Caramel</x:v>
      </x:c>
      <x:c r="D1339" s="9" t="str">
        <x:v>Not recorded</x:v>
      </x:c>
      <x:c r="E1339" s="11" t="n">
        <x:v>2024</x:v>
      </x:c>
      <x:c r="F1339" s="13" t="n">
        <x:v>7.6</x:v>
      </x:c>
      <x:c r="G1339" s="10" t="n">
        <x:v>57</x:v>
      </x:c>
      <x:c r="H1339" s="12" t="n">
        <x:v>4.32</x:v>
      </x:c>
      <x:c r="I1339" s="10" t="n">
        <x:v>536</x:v>
      </x:c>
      <x:c r="J1339" s="12" t="str">
        <x:f>IF(AND(M1339="URL identity aligns",ISNUMBER(F1339),ISNUMBER(H1339),G1339&gt;0,I1339&gt;0,SUM(V1339:W1339)&gt;0),(F1339*V1339+((H1339-1)/4*10)*W1339)/SUM(V1339:W1339),"")</x:f>
      </x:c>
      <x:c r="K1339" s="12" t="str">
        <x:f>IF(ISNUMBER(J1339),(X1339*J1339+'Method'!$B$10*'Method'!$B$11)/(X1339+'Method'!$B$10),"")</x:f>
      </x:c>
      <x:c r="L1339" s="10" t="str">
        <x:f>IF(ISNUMBER(J1339),COUNTIFS($J$7:$J$1929,"&gt;"&amp;J1339)+1,"")</x:f>
      </x:c>
      <x:c r="M1339" s="9" t="str">
        <x:v>Review required</x:v>
      </x:c>
      <x:c r="N1339" s="9" t="str">
        <x:v>Product, variant, gender or year terms differ between URLs; Concentration not explicit on both saved identities</x:v>
      </x:c>
      <x:c r="O1339" s="9" t="str">
        <x:v>https://www.parfumo.com/Perfumes/zimaya/tiramisu-caramel-1</x:v>
      </x:c>
      <x:c r="P1339" s="9" t="str">
        <x:v>https://www.fragrantica.com/perfume/Zimaya/Tiramisu-Caramel-98691.html</x:v>
      </x:c>
      <x:c r="Q1339" s="9" t="str">
        <x:v>https://media.parfumo.com/perfumes/8a/8ac414-tiramisu-caramel-zimaya_1200.jpg?width=720&amp;aspect_ratio=1:1</x:v>
      </x:c>
      <x:c r="R1339" s="9" t="str">
        <x:v>https://fimgs.net/mdimg/perfume-thumbs/375x500.98691.jpg</x:v>
      </x:c>
      <x:c r="S1339" s="9" t="str">
        <x:v>Tiramisũ Caramel</x:v>
      </x:c>
      <x:c r="T1339" s="11" t="str">
        <x:v>2024</x:v>
      </x:c>
      <x:c r="U1339" s="10" t="n">
        <x:v>1602</x:v>
      </x:c>
      <x:c r="V1339" s="14" t="n">
        <x:f>IF(AND(ISNUMBER(G1339),G1339&gt;0),LOG10(G1339)*'Method'!$B$8,"")</x:f>
        <x:v>2.1070498268069877</x:v>
      </x:c>
      <x:c r="W1339" s="14" t="n">
        <x:f>IF(AND(ISNUMBER(I1339),I1339&gt;0),LOG10(I1339)*'Method'!$B$9,"")</x:f>
        <x:v>2.183331831754216</x:v>
      </x:c>
      <x:c r="X1339" s="10" t="str">
        <x:f>IF(ISNUMBER(J1339),SUM(G1339,I1339),"")</x:f>
      </x:c>
      <x:c r="Y1339" s="10" t="str">
        <x:f>IF(ISNUMBER(K1339),COUNTIFS($K$7:$K$1929,"&gt;"&amp;K1339)+1,"")</x:f>
      </x:c>
      <x:c r="Z1339" s="9" t="str"/>
      <x:c r="AA1339" s="15" t="n">
        <x:v>46108</x:v>
      </x:c>
      <x:c r="AB1339" s="9" t="str">
        <x:v>Unknown</x:v>
      </x:c>
    </x:row>
    <x:row r="1340" ht="50" customHeight="1">
      <x:c r="A1340" s="10" t="n">
        <x:f>IF(ISNUMBER(F1340),RANK(F1340,$F$7:$F$1929,0),"")</x:f>
        <x:v>1203</x:v>
      </x:c>
      <x:c r="B1340" s="9" t="str">
        <x:v>Rayhaan</x:v>
      </x:c>
      <x:c r="C1340" s="9" t="str">
        <x:v>Elixir</x:v>
      </x:c>
      <x:c r="D1340" s="9" t="str">
        <x:v>Elixir</x:v>
      </x:c>
      <x:c r="E1340" s="11" t="n">
        <x:v>2024</x:v>
      </x:c>
      <x:c r="F1340" s="13" t="n">
        <x:v>7.6</x:v>
      </x:c>
      <x:c r="G1340" s="10" t="n">
        <x:v>52</x:v>
      </x:c>
      <x:c r="H1340" s="12" t="n">
        <x:v>4.3</x:v>
      </x:c>
      <x:c r="I1340" s="10" t="n">
        <x:v>1031</x:v>
      </x:c>
      <x:c r="J1340" s="12" t="str">
        <x:f>IF(AND(M1340="URL identity aligns",ISNUMBER(F1340),ISNUMBER(H1340),G1340&gt;0,I1340&gt;0,SUM(V1340:W1340)&gt;0),(F1340*V1340+((H1340-1)/4*10)*W1340)/SUM(V1340:W1340),"")</x:f>
      </x:c>
      <x:c r="K1340" s="12" t="str">
        <x:f>IF(ISNUMBER(J1340),(X1340*J1340+'Method'!$B$10*'Method'!$B$11)/(X1340+'Method'!$B$10),"")</x:f>
      </x:c>
      <x:c r="L1340" s="10" t="str">
        <x:f>IF(ISNUMBER(J1340),COUNTIFS($J$7:$J$1929,"&gt;"&amp;J1340)+1,"")</x:f>
      </x:c>
      <x:c r="M1340" s="9" t="str">
        <x:v>Review required</x:v>
      </x:c>
      <x:c r="N1340" s="9" t="str">
        <x:v>Concentration not explicit on both saved identities</x:v>
      </x:c>
      <x:c r="O1340" s="9" t="str">
        <x:v>https://www.parfumo.com/Perfumes/rayhaan/rayhaan-elixir</x:v>
      </x:c>
      <x:c r="P1340" s="9" t="str">
        <x:v>https://www.fragrantica.com/perfume/Rayhaan/Rayhaan-Elixir-95265.html</x:v>
      </x:c>
      <x:c r="Q1340" s="9" t="str">
        <x:v>https://media.parfumo.com/perfumes/b8/b8bd32-rayhaan-elixir-rayhaan_1200.jpg?width=720&amp;aspect_ratio=1:1</x:v>
      </x:c>
      <x:c r="R1340" s="9" t="str">
        <x:v>https://fimgs.net/mdimg/perfume-thumbs/375x500.95265.jpg</x:v>
      </x:c>
      <x:c r="S1340" s="9" t="str">
        <x:v>Elixir</x:v>
      </x:c>
      <x:c r="T1340" s="11" t="str">
        <x:v>2024</x:v>
      </x:c>
      <x:c r="U1340" s="10" t="n">
        <x:v>107</x:v>
      </x:c>
      <x:c r="V1340" s="14" t="n">
        <x:f>IF(AND(ISNUMBER(G1340),G1340&gt;0),LOG10(G1340)*'Method'!$B$8,"")</x:f>
        <x:v>2.05920401236176</x:v>
      </x:c>
      <x:c r="W1340" s="14" t="n">
        <x:f>IF(AND(ISNUMBER(I1340),I1340&gt;0),LOG10(I1340)*'Method'!$B$9,"")</x:f>
        <x:v>2.410606932226816</x:v>
      </x:c>
      <x:c r="X1340" s="10" t="str">
        <x:f>IF(ISNUMBER(J1340),SUM(G1340,I1340),"")</x:f>
      </x:c>
      <x:c r="Y1340" s="10" t="str">
        <x:f>IF(ISNUMBER(K1340),COUNTIFS($K$7:$K$1929,"&gt;"&amp;K1340)+1,"")</x:f>
      </x:c>
      <x:c r="Z1340" s="9" t="str"/>
      <x:c r="AA1340" s="15" t="n">
        <x:v>46108</x:v>
      </x:c>
      <x:c r="AB1340" s="9" t="str">
        <x:v>Unknown</x:v>
      </x:c>
    </x:row>
    <x:row r="1341" ht="50" customHeight="1">
      <x:c r="A1341" s="10" t="n">
        <x:f>IF(ISNUMBER(F1341),RANK(F1341,$F$7:$F$1929,0),"")</x:f>
        <x:v>1203</x:v>
      </x:c>
      <x:c r="B1341" s="9" t="str">
        <x:v>French Avenue</x:v>
      </x:c>
      <x:c r="C1341" s="9" t="str">
        <x:v>Frostbite</x:v>
      </x:c>
      <x:c r="D1341" s="9" t="str">
        <x:v>Not recorded</x:v>
      </x:c>
      <x:c r="E1341" s="11" t="n">
        <x:v>2025</x:v>
      </x:c>
      <x:c r="F1341" s="13" t="n">
        <x:v>7.6</x:v>
      </x:c>
      <x:c r="G1341" s="10" t="n">
        <x:v>44</x:v>
      </x:c>
      <x:c r="H1341" s="12" t="n">
        <x:v>4.08</x:v>
      </x:c>
      <x:c r="I1341" s="10" t="n">
        <x:v>167</x:v>
      </x:c>
      <x:c r="J1341" s="12" t="str">
        <x:f>IF(AND(M1341="URL identity aligns",ISNUMBER(F1341),ISNUMBER(H1341),G1341&gt;0,I1341&gt;0,SUM(V1341:W1341)&gt;0),(F1341*V1341+((H1341-1)/4*10)*W1341)/SUM(V1341:W1341),"")</x:f>
      </x:c>
      <x:c r="K1341" s="12" t="str">
        <x:f>IF(ISNUMBER(J1341),(X1341*J1341+'Method'!$B$10*'Method'!$B$11)/(X1341+'Method'!$B$10),"")</x:f>
      </x:c>
      <x:c r="L1341" s="10" t="str">
        <x:f>IF(ISNUMBER(J1341),COUNTIFS($J$7:$J$1929,"&gt;"&amp;J1341)+1,"")</x:f>
      </x:c>
      <x:c r="M1341" s="9" t="str">
        <x:v>Review required</x:v>
      </x:c>
      <x:c r="N1341" s="9" t="str">
        <x:v>Brand differs between product URLs; Concentration not explicit on both saved identities</x:v>
      </x:c>
      <x:c r="O1341" s="9" t="str">
        <x:v>https://www.parfumo.com/Perfumes/french-avenue/frostbite</x:v>
      </x:c>
      <x:c r="P1341" s="9" t="str">
        <x:v>https://www.fragrantica.com/perfume/Aromatix-X-French-Avenue/Frostbite-123532.html</x:v>
      </x:c>
      <x:c r="Q1341" s="9" t="str">
        <x:v>https://media.parfumo.com/perfumes/3a/3a7b31_frostbite-french-avenue_1200.jpg?width=720&amp;aspect_ratio=1:1</x:v>
      </x:c>
      <x:c r="R1341" s="9" t="str">
        <x:v>https://fimgs.net/mdimg/perfume-thumbs/375x500.123532.jpg</x:v>
      </x:c>
      <x:c r="S1341" s="9" t="str">
        <x:v>Frostbite</x:v>
      </x:c>
      <x:c r="T1341" s="11" t="str">
        <x:v>2025</x:v>
      </x:c>
      <x:c r="U1341" s="10" t="n">
        <x:v>1270</x:v>
      </x:c>
      <x:c r="V1341" s="14" t="n">
        <x:f>IF(AND(ISNUMBER(G1341),G1341&gt;0),LOG10(G1341)*'Method'!$B$8,"")</x:f>
        <x:v>1.972143211783428</x:v>
      </x:c>
      <x:c r="W1341" s="14" t="n">
        <x:f>IF(AND(ISNUMBER(I1341),I1341&gt;0),LOG10(I1341)*'Method'!$B$9,"")</x:f>
        <x:v>1.7781731769180642</x:v>
      </x:c>
      <x:c r="X1341" s="10" t="str">
        <x:f>IF(ISNUMBER(J1341),SUM(G1341,I1341),"")</x:f>
      </x:c>
      <x:c r="Y1341" s="10" t="str">
        <x:f>IF(ISNUMBER(K1341),COUNTIFS($K$7:$K$1929,"&gt;"&amp;K1341)+1,"")</x:f>
      </x:c>
      <x:c r="Z1341" s="9" t="str"/>
      <x:c r="AA1341" s="15" t="n">
        <x:v>46108</x:v>
      </x:c>
      <x:c r="AB1341" s="9" t="str">
        <x:v>Unknown</x:v>
      </x:c>
    </x:row>
    <x:row r="1342" ht="50" customHeight="1">
      <x:c r="A1342" s="10" t="n">
        <x:f>IF(ISNUMBER(F1342),RANK(F1342,$F$7:$F$1929,0),"")</x:f>
        <x:v>1203</x:v>
      </x:c>
      <x:c r="B1342" s="9" t="str">
        <x:v>Paris Corner</x:v>
      </x:c>
      <x:c r="C1342" s="9" t="str">
        <x:v>Black Cherry</x:v>
      </x:c>
      <x:c r="D1342" s="9" t="str">
        <x:v>Not recorded</x:v>
      </x:c>
      <x:c r="E1342" s="11" t="n">
        <x:v>2024</x:v>
      </x:c>
      <x:c r="F1342" s="13" t="n">
        <x:v>7.6</x:v>
      </x:c>
      <x:c r="G1342" s="10" t="n">
        <x:v>38</x:v>
      </x:c>
      <x:c r="H1342" s="12" t="n">
        <x:v>4.01</x:v>
      </x:c>
      <x:c r="I1342" s="10" t="n">
        <x:v>277</x:v>
      </x:c>
      <x:c r="J1342" s="12" t="str">
        <x:f>IF(AND(M1342="URL identity aligns",ISNUMBER(F1342),ISNUMBER(H1342),G1342&gt;0,I1342&gt;0,SUM(V1342:W1342)&gt;0),(F1342*V1342+((H1342-1)/4*10)*W1342)/SUM(V1342:W1342),"")</x:f>
      </x:c>
      <x:c r="K1342" s="12" t="str">
        <x:f>IF(ISNUMBER(J1342),(X1342*J1342+'Method'!$B$10*'Method'!$B$11)/(X1342+'Method'!$B$10),"")</x:f>
      </x:c>
      <x:c r="L1342" s="10" t="str">
        <x:f>IF(ISNUMBER(J1342),COUNTIFS($J$7:$J$1929,"&gt;"&amp;J1342)+1,"")</x:f>
      </x:c>
      <x:c r="M1342" s="9" t="str">
        <x:v>Review required</x:v>
      </x:c>
      <x:c r="N1342" s="9" t="str">
        <x:v>Product, variant, gender or year terms differ between URLs; Concentration not explicit on both saved identities</x:v>
      </x:c>
      <x:c r="O1342" s="9" t="str">
        <x:v>https://www.parfumo.com/Perfumes/paris-corner/black-cherry</x:v>
      </x:c>
      <x:c r="P1342" s="9" t="str">
        <x:v>https://www.fragrantica.com/perfume/PARIS-CORNER/Ophidian-Black-Cherry-98556.html</x:v>
      </x:c>
      <x:c r="Q1342" s="9" t="str">
        <x:v>https://media.parfumo.com/perfumes/f5/f56362_black-cherry-paris-corner_1200.jpg?width=720&amp;aspect_ratio=1:1</x:v>
      </x:c>
      <x:c r="R1342" s="9" t="str">
        <x:v>https://fimgs.net/mdimg/perfume-thumbs/375x500.98556.jpg</x:v>
      </x:c>
      <x:c r="S1342" s="9" t="str">
        <x:v>Black Cherry</x:v>
      </x:c>
      <x:c r="T1342" s="11" t="str">
        <x:v>2024</x:v>
      </x:c>
      <x:c r="U1342" s="10" t="n">
        <x:v>1088</x:v>
      </x:c>
      <x:c r="V1342" s="14" t="n">
        <x:f>IF(AND(ISNUMBER(G1342),G1342&gt;0),LOG10(G1342)*'Method'!$B$8,"")</x:f>
        <x:v>1.8957403159401718</x:v>
      </x:c>
      <x:c r="W1342" s="14" t="n">
        <x:f>IF(AND(ISNUMBER(I1342),I1342&gt;0),LOG10(I1342)*'Method'!$B$9,"")</x:f>
        <x:v>1.95398381525156</x:v>
      </x:c>
      <x:c r="X1342" s="10" t="str">
        <x:f>IF(ISNUMBER(J1342),SUM(G1342,I1342),"")</x:f>
      </x:c>
      <x:c r="Y1342" s="10" t="str">
        <x:f>IF(ISNUMBER(K1342),COUNTIFS($K$7:$K$1929,"&gt;"&amp;K1342)+1,"")</x:f>
      </x:c>
      <x:c r="Z1342" s="9" t="str"/>
      <x:c r="AA1342" s="15" t="n">
        <x:v>46108</x:v>
      </x:c>
      <x:c r="AB1342" s="9" t="str">
        <x:v>Unknown</x:v>
      </x:c>
    </x:row>
    <x:row r="1343" ht="50" customHeight="1">
      <x:c r="A1343" s="10" t="n">
        <x:f>IF(ISNUMBER(F1343),RANK(F1343,$F$7:$F$1929,0),"")</x:f>
        <x:v>1203</x:v>
      </x:c>
      <x:c r="B1343" s="9" t="str">
        <x:v>French Avenue</x:v>
      </x:c>
      <x:c r="C1343" s="9" t="str">
        <x:v>Zenith Vanilla</x:v>
      </x:c>
      <x:c r="D1343" s="9" t="str">
        <x:v>Not recorded</x:v>
      </x:c>
      <x:c r="E1343" s="11" t="n">
        <x:v>2025</x:v>
      </x:c>
      <x:c r="F1343" s="13" t="n">
        <x:v>7.6</x:v>
      </x:c>
      <x:c r="G1343" s="10" t="n">
        <x:v>38</x:v>
      </x:c>
      <x:c r="H1343" s="12" t="n">
        <x:v>3.89</x:v>
      </x:c>
      <x:c r="I1343" s="10" t="n">
        <x:v>99</x:v>
      </x:c>
      <x:c r="J1343" s="12" t="str">
        <x:f>IF(AND(M1343="URL identity aligns",ISNUMBER(F1343),ISNUMBER(H1343),G1343&gt;0,I1343&gt;0,SUM(V1343:W1343)&gt;0),(F1343*V1343+((H1343-1)/4*10)*W1343)/SUM(V1343:W1343),"")</x:f>
      </x:c>
      <x:c r="K1343" s="12" t="str">
        <x:f>IF(ISNUMBER(J1343),(X1343*J1343+'Method'!$B$10*'Method'!$B$11)/(X1343+'Method'!$B$10),"")</x:f>
      </x:c>
      <x:c r="L1343" s="10" t="str">
        <x:f>IF(ISNUMBER(J1343),COUNTIFS($J$7:$J$1929,"&gt;"&amp;J1343)+1,"")</x:f>
      </x:c>
      <x:c r="M1343" s="9" t="str">
        <x:v>Review required</x:v>
      </x:c>
      <x:c r="N1343" s="9" t="str">
        <x:v>Concentration not explicit on both saved identities</x:v>
      </x:c>
      <x:c r="O1343" s="9" t="str">
        <x:v>https://www.parfumo.com/Perfumes/french-avenue/zenith-vanilla</x:v>
      </x:c>
      <x:c r="P1343" s="9" t="str">
        <x:v>https://www.fragrantica.com/perfume/French-Avenue/Zenith-Vanilla-106864.html</x:v>
      </x:c>
      <x:c r="Q1343" s="9" t="str">
        <x:v>https://media.parfumo.com/perfumes/2c/2c285b_zenith-vanilla-french-avenue_1200.jpg?width=720&amp;aspect_ratio=1:1</x:v>
      </x:c>
      <x:c r="R1343" s="9" t="str">
        <x:v>https://fimgs.net/mdimg/perfume-thumbs/375x500.106864.jpg</x:v>
      </x:c>
      <x:c r="S1343" s="9" t="str">
        <x:v>Zenith Vanilla</x:v>
      </x:c>
      <x:c r="T1343" s="11" t="str">
        <x:v>2025</x:v>
      </x:c>
      <x:c r="U1343" s="10" t="n">
        <x:v>945</x:v>
      </x:c>
      <x:c r="V1343" s="14" t="n">
        <x:f>IF(AND(ISNUMBER(G1343),G1343&gt;0),LOG10(G1343)*'Method'!$B$8,"")</x:f>
        <x:v>1.8957403159401718</x:v>
      </x:c>
      <x:c r="W1343" s="14" t="n">
        <x:f>IF(AND(ISNUMBER(I1343),I1343&gt;0),LOG10(I1343)*'Method'!$B$9,"")</x:f>
        <x:v>1.59650815567804</x:v>
      </x:c>
      <x:c r="X1343" s="10" t="str">
        <x:f>IF(ISNUMBER(J1343),SUM(G1343,I1343),"")</x:f>
      </x:c>
      <x:c r="Y1343" s="10" t="str">
        <x:f>IF(ISNUMBER(K1343),COUNTIFS($K$7:$K$1929,"&gt;"&amp;K1343)+1,"")</x:f>
      </x:c>
      <x:c r="Z1343" s="9" t="str"/>
      <x:c r="AA1343" s="15" t="n">
        <x:v>46108</x:v>
      </x:c>
      <x:c r="AB1343" s="9" t="str">
        <x:v>Unknown</x:v>
      </x:c>
    </x:row>
    <x:row r="1344" ht="50" customHeight="1">
      <x:c r="A1344" s="10" t="n">
        <x:f>IF(ISNUMBER(F1344),RANK(F1344,$F$7:$F$1929,0),"")</x:f>
        <x:v>1203</x:v>
      </x:c>
      <x:c r="B1344" s="9" t="str">
        <x:v>Paris Corner</x:v>
      </x:c>
      <x:c r="C1344" s="9" t="str">
        <x:v>Eshal Vanilla</x:v>
      </x:c>
      <x:c r="D1344" s="9" t="str">
        <x:v>Not recorded</x:v>
      </x:c>
      <x:c r="E1344" s="11" t="n">
        <x:v>2025</x:v>
      </x:c>
      <x:c r="F1344" s="13" t="n">
        <x:v>7.6</x:v>
      </x:c>
      <x:c r="G1344" s="10" t="n">
        <x:v>27</x:v>
      </x:c>
      <x:c r="H1344" s="12" t="n">
        <x:v>4.3</x:v>
      </x:c>
      <x:c r="I1344" s="10" t="n">
        <x:v>406</x:v>
      </x:c>
      <x:c r="J1344" s="12" t="str">
        <x:f>IF(AND(M1344="URL identity aligns",ISNUMBER(F1344),ISNUMBER(H1344),G1344&gt;0,I1344&gt;0,SUM(V1344:W1344)&gt;0),(F1344*V1344+((H1344-1)/4*10)*W1344)/SUM(V1344:W1344),"")</x:f>
      </x:c>
      <x:c r="K1344" s="12" t="str">
        <x:f>IF(ISNUMBER(J1344),(X1344*J1344+'Method'!$B$10*'Method'!$B$11)/(X1344+'Method'!$B$10),"")</x:f>
      </x:c>
      <x:c r="L1344" s="10" t="str">
        <x:f>IF(ISNUMBER(J1344),COUNTIFS($J$7:$J$1929,"&gt;"&amp;J1344)+1,"")</x:f>
      </x:c>
      <x:c r="M1344" s="9" t="str">
        <x:v>Review required</x:v>
      </x:c>
      <x:c r="N1344" s="9" t="str">
        <x:v>Concentration not explicit on both saved identities</x:v>
      </x:c>
      <x:c r="O1344" s="9" t="str">
        <x:v>https://www.parfumo.com/Perfumes/paris-corner/eshal-vanilla</x:v>
      </x:c>
      <x:c r="P1344" s="9" t="str">
        <x:v>https://www.fragrantica.com/perfume/PARIS-CORNER/Eshal-Vanilla-110740.html</x:v>
      </x:c>
      <x:c r="Q1344" s="9" t="str">
        <x:v>https://media.parfumo.com/perfumes/42/4270aa_eshal-vanilla-paris-corner_1200.jpg?width=720&amp;aspect_ratio=1:1</x:v>
      </x:c>
      <x:c r="R1344" s="9" t="str">
        <x:v>https://fimgs.net/mdimg/perfume-thumbs/375x500.110740.jpg</x:v>
      </x:c>
      <x:c r="S1344" s="9" t="str">
        <x:v>Eshal Vanilla</x:v>
      </x:c>
      <x:c r="T1344" s="11" t="str">
        <x:v>2025</x:v>
      </x:c>
      <x:c r="U1344" s="10" t="n">
        <x:v>1628</x:v>
      </x:c>
      <x:c r="V1344" s="14" t="n">
        <x:f>IF(AND(ISNUMBER(G1344),G1344&gt;0),LOG10(G1344)*'Method'!$B$8,"")</x:f>
        <x:v>1.717636516990788</x:v>
      </x:c>
      <x:c r="W1344" s="14" t="n">
        <x:f>IF(AND(ISNUMBER(I1344),I1344&gt;0),LOG10(I1344)*'Method'!$B$9,"")</x:f>
        <x:v>2.086820826861752</x:v>
      </x:c>
      <x:c r="X1344" s="10" t="str">
        <x:f>IF(ISNUMBER(J1344),SUM(G1344,I1344),"")</x:f>
      </x:c>
      <x:c r="Y1344" s="10" t="str">
        <x:f>IF(ISNUMBER(K1344),COUNTIFS($K$7:$K$1929,"&gt;"&amp;K1344)+1,"")</x:f>
      </x:c>
      <x:c r="Z1344" s="9" t="str"/>
      <x:c r="AA1344" s="15" t="n">
        <x:v>46108</x:v>
      </x:c>
      <x:c r="AB1344" s="9" t="str">
        <x:v>Unknown</x:v>
      </x:c>
    </x:row>
    <x:row r="1345" ht="50" customHeight="1">
      <x:c r="A1345" s="10" t="n">
        <x:f>IF(ISNUMBER(F1345),RANK(F1345,$F$7:$F$1929,0),"")</x:f>
        <x:v>1203</x:v>
      </x:c>
      <x:c r="B1345" s="9" t="str">
        <x:v>French Avenue</x:v>
      </x:c>
      <x:c r="C1345" s="9" t="str">
        <x:v>Amber Saffron</x:v>
      </x:c>
      <x:c r="D1345" s="9" t="str">
        <x:v>Not recorded</x:v>
      </x:c>
      <x:c r="E1345" s="11" t="n">
        <x:v>2024</x:v>
      </x:c>
      <x:c r="F1345" s="13" t="n">
        <x:v>7.6</x:v>
      </x:c>
      <x:c r="G1345" s="10" t="n">
        <x:v>24</x:v>
      </x:c>
      <x:c r="H1345" s="12" t="n">
        <x:v>4.22</x:v>
      </x:c>
      <x:c r="I1345" s="10" t="n">
        <x:v>160</x:v>
      </x:c>
      <x:c r="J1345" s="12" t="str">
        <x:f>IF(AND(M1345="URL identity aligns",ISNUMBER(F1345),ISNUMBER(H1345),G1345&gt;0,I1345&gt;0,SUM(V1345:W1345)&gt;0),(F1345*V1345+((H1345-1)/4*10)*W1345)/SUM(V1345:W1345),"")</x:f>
      </x:c>
      <x:c r="K1345" s="12" t="str">
        <x:f>IF(ISNUMBER(J1345),(X1345*J1345+'Method'!$B$10*'Method'!$B$11)/(X1345+'Method'!$B$10),"")</x:f>
      </x:c>
      <x:c r="L1345" s="10" t="str">
        <x:f>IF(ISNUMBER(J1345),COUNTIFS($J$7:$J$1929,"&gt;"&amp;J1345)+1,"")</x:f>
      </x:c>
      <x:c r="M1345" s="9" t="str">
        <x:v>Review required</x:v>
      </x:c>
      <x:c r="N1345" s="9" t="str">
        <x:v>Concentration not explicit on both saved identities</x:v>
      </x:c>
      <x:c r="O1345" s="9" t="str">
        <x:v>https://www.parfumo.com/Perfumes/french-avenue/amber-saffron</x:v>
      </x:c>
      <x:c r="P1345" s="9" t="str">
        <x:v>https://www.fragrantica.com/perfume/French-Avenue/Amber-Saffron-99739.html</x:v>
      </x:c>
      <x:c r="Q1345" s="9" t="str">
        <x:v>https://media.parfumo.com/perfumes/c9/c9930e_amber-saffron-french-avenue_1200.jpg?width=720&amp;aspect_ratio=1:1</x:v>
      </x:c>
      <x:c r="R1345" s="9" t="str">
        <x:v>https://fimgs.net/mdimg/perfume-thumbs/375x500.99739.jpg</x:v>
      </x:c>
      <x:c r="S1345" s="9" t="str">
        <x:v>Amber Saffron</x:v>
      </x:c>
      <x:c r="T1345" s="11" t="str">
        <x:v>2024</x:v>
      </x:c>
      <x:c r="U1345" s="10" t="n">
        <x:v>407</x:v>
      </x:c>
      <x:c r="V1345" s="14" t="n">
        <x:f>IF(AND(ISNUMBER(G1345),G1345&gt;0),LOG10(G1345)*'Method'!$B$8,"")</x:f>
        <x:v>1.6562534900539319</x:v>
      </x:c>
      <x:c r="W1345" s="14" t="n">
        <x:f>IF(AND(ISNUMBER(I1345),I1345&gt;0),LOG10(I1345)*'Method'!$B$9,"")</x:f>
        <x:v>1.7632959861247361</x:v>
      </x:c>
      <x:c r="X1345" s="10" t="str">
        <x:f>IF(ISNUMBER(J1345),SUM(G1345,I1345),"")</x:f>
      </x:c>
      <x:c r="Y1345" s="10" t="str">
        <x:f>IF(ISNUMBER(K1345),COUNTIFS($K$7:$K$1929,"&gt;"&amp;K1345)+1,"")</x:f>
      </x:c>
      <x:c r="Z1345" s="9" t="str"/>
      <x:c r="AA1345" s="15" t="n">
        <x:v>46108</x:v>
      </x:c>
      <x:c r="AB1345" s="9" t="str">
        <x:v>Unknown</x:v>
      </x:c>
    </x:row>
    <x:row r="1346" ht="50" customHeight="1">
      <x:c r="A1346" s="10" t="n">
        <x:f>IF(ISNUMBER(F1346),RANK(F1346,$F$7:$F$1929,0),"")</x:f>
        <x:v>1203</x:v>
      </x:c>
      <x:c r="B1346" s="9" t="str">
        <x:v>Fragrance World</x:v>
      </x:c>
      <x:c r="C1346" s="9" t="str">
        <x:v>Cafe n' Cream</x:v>
      </x:c>
      <x:c r="D1346" s="9" t="str">
        <x:v>Not recorded</x:v>
      </x:c>
      <x:c r="E1346" s="11" t="n">
        <x:v>2025</x:v>
      </x:c>
      <x:c r="F1346" s="13" t="n">
        <x:v>7.6</x:v>
      </x:c>
      <x:c r="G1346" s="10" t="n">
        <x:v>24</x:v>
      </x:c>
      <x:c r="H1346" s="12" t="n">
        <x:v>4.23</x:v>
      </x:c>
      <x:c r="I1346" s="10" t="n">
        <x:v>111</x:v>
      </x:c>
      <x:c r="J1346" s="12" t="str">
        <x:f>IF(AND(M1346="URL identity aligns",ISNUMBER(F1346),ISNUMBER(H1346),G1346&gt;0,I1346&gt;0,SUM(V1346:W1346)&gt;0),(F1346*V1346+((H1346-1)/4*10)*W1346)/SUM(V1346:W1346),"")</x:f>
      </x:c>
      <x:c r="K1346" s="12" t="str">
        <x:f>IF(ISNUMBER(J1346),(X1346*J1346+'Method'!$B$10*'Method'!$B$11)/(X1346+'Method'!$B$10),"")</x:f>
      </x:c>
      <x:c r="L1346" s="10" t="str">
        <x:f>IF(ISNUMBER(J1346),COUNTIFS($J$7:$J$1929,"&gt;"&amp;J1346)+1,"")</x:f>
      </x:c>
      <x:c r="M1346" s="9" t="str">
        <x:v>Review required</x:v>
      </x:c>
      <x:c r="N1346" s="9" t="str">
        <x:v>Concentration not explicit on both saved identities</x:v>
      </x:c>
      <x:c r="O1346" s="9" t="str">
        <x:v>https://www.parfumo.com/Perfumes/fragrance-world/cafe-n-cream</x:v>
      </x:c>
      <x:c r="P1346" s="9" t="str">
        <x:v>https://www.fragrantica.com/perfume/Fragrance-World/CAFE-N-CREAM-112020.html</x:v>
      </x:c>
      <x:c r="Q1346" s="9" t="str">
        <x:v>https://media.parfumo.com/perfumes/22/22ad77_cafe-n-cream-fragrance-world_1200.jpg?width=720&amp;aspect_ratio=1:1</x:v>
      </x:c>
      <x:c r="R1346" s="9" t="str">
        <x:v>https://fimgs.net/mdimg/perfume-thumbs/375x500.112020.jpg</x:v>
      </x:c>
      <x:c r="S1346" s="9" t="str">
        <x:v>Cafe n' Cream</x:v>
      </x:c>
      <x:c r="T1346" s="11" t="str">
        <x:v>2025</x:v>
      </x:c>
      <x:c r="U1346" s="10" t="n">
        <x:v>1573</x:v>
      </x:c>
      <x:c r="V1346" s="14" t="n">
        <x:f>IF(AND(ISNUMBER(G1346),G1346&gt;0),LOG10(G1346)*'Method'!$B$8,"")</x:f>
        <x:v>1.6562534900539319</x:v>
      </x:c>
      <x:c r="W1346" s="14" t="n">
        <x:f>IF(AND(ISNUMBER(I1346),I1346&gt;0),LOG10(I1346)*'Method'!$B$9,"")</x:f>
        <x:v>1.636258383029328</x:v>
      </x:c>
      <x:c r="X1346" s="10" t="str">
        <x:f>IF(ISNUMBER(J1346),SUM(G1346,I1346),"")</x:f>
      </x:c>
      <x:c r="Y1346" s="10" t="str">
        <x:f>IF(ISNUMBER(K1346),COUNTIFS($K$7:$K$1929,"&gt;"&amp;K1346)+1,"")</x:f>
      </x:c>
      <x:c r="Z1346" s="9" t="str"/>
      <x:c r="AA1346" s="15" t="n">
        <x:v>46108</x:v>
      </x:c>
      <x:c r="AB1346" s="9" t="str">
        <x:v>Unknown</x:v>
      </x:c>
    </x:row>
    <x:row r="1347" ht="50" customHeight="1">
      <x:c r="A1347" s="10" t="n">
        <x:f>IF(ISNUMBER(F1347),RANK(F1347,$F$7:$F$1929,0),"")</x:f>
        <x:v>1203</x:v>
      </x:c>
      <x:c r="B1347" s="9" t="str">
        <x:v>French Avenue</x:v>
      </x:c>
      <x:c r="C1347" s="9" t="str">
        <x:v>Aquarius</x:v>
      </x:c>
      <x:c r="D1347" s="9" t="str">
        <x:v>Not recorded</x:v>
      </x:c>
      <x:c r="E1347" s="11" t="n">
        <x:v>2025</x:v>
      </x:c>
      <x:c r="F1347" s="13" t="n">
        <x:v>7.6</x:v>
      </x:c>
      <x:c r="G1347" s="10" t="n">
        <x:v>19</x:v>
      </x:c>
      <x:c r="H1347" s="12" t="n">
        <x:v>3.71</x:v>
      </x:c>
      <x:c r="I1347" s="10" t="n">
        <x:v>42</x:v>
      </x:c>
      <x:c r="J1347" s="12" t="str">
        <x:f>IF(AND(M1347="URL identity aligns",ISNUMBER(F1347),ISNUMBER(H1347),G1347&gt;0,I1347&gt;0,SUM(V1347:W1347)&gt;0),(F1347*V1347+((H1347-1)/4*10)*W1347)/SUM(V1347:W1347),"")</x:f>
      </x:c>
      <x:c r="K1347" s="12" t="str">
        <x:f>IF(ISNUMBER(J1347),(X1347*J1347+'Method'!$B$10*'Method'!$B$11)/(X1347+'Method'!$B$10),"")</x:f>
      </x:c>
      <x:c r="L1347" s="10" t="str">
        <x:f>IF(ISNUMBER(J1347),COUNTIFS($J$7:$J$1929,"&gt;"&amp;J1347)+1,"")</x:f>
      </x:c>
      <x:c r="M1347" s="9" t="str">
        <x:v>Review required</x:v>
      </x:c>
      <x:c r="N1347" s="9" t="str">
        <x:v>Concentration not explicit on both saved identities</x:v>
      </x:c>
      <x:c r="O1347" s="9" t="str">
        <x:v>https://www.parfumo.com/Perfumes/french-avenue/aquarius</x:v>
      </x:c>
      <x:c r="P1347" s="9" t="str">
        <x:v>https://www.fragrantica.com/perfume/French-Avenue/Aquarius-107906.html</x:v>
      </x:c>
      <x:c r="Q1347" s="9" t="str">
        <x:v>https://media.parfumo.com/perfumes/ba/ba98ee_aquarius-french-avenue_1200.jpg?width=720&amp;aspect_ratio=1:1</x:v>
      </x:c>
      <x:c r="R1347" s="9" t="str">
        <x:v>https://fimgs.net/mdimg/perfume-thumbs/375x500.107906.jpg</x:v>
      </x:c>
      <x:c r="S1347" s="9" t="str">
        <x:v>Aquarius</x:v>
      </x:c>
      <x:c r="T1347" s="11" t="str">
        <x:v>2025</x:v>
      </x:c>
      <x:c r="U1347" s="10" t="n">
        <x:v>1714</x:v>
      </x:c>
      <x:c r="V1347" s="14" t="n">
        <x:f>IF(AND(ISNUMBER(G1347),G1347&gt;0),LOG10(G1347)*'Method'!$B$8,"")</x:f>
        <x:v>1.534504321143396</x:v>
      </x:c>
      <x:c r="W1347" s="14" t="n">
        <x:f>IF(AND(ISNUMBER(I1347),I1347&gt;0),LOG10(I1347)*'Method'!$B$9,"")</x:f>
        <x:v>1.29859943231832</x:v>
      </x:c>
      <x:c r="X1347" s="10" t="str">
        <x:f>IF(ISNUMBER(J1347),SUM(G1347,I1347),"")</x:f>
      </x:c>
      <x:c r="Y1347" s="10" t="str">
        <x:f>IF(ISNUMBER(K1347),COUNTIFS($K$7:$K$1929,"&gt;"&amp;K1347)+1,"")</x:f>
      </x:c>
      <x:c r="Z1347" s="9" t="str"/>
      <x:c r="AA1347" s="15" t="n">
        <x:v>46108</x:v>
      </x:c>
      <x:c r="AB1347" s="9" t="str">
        <x:v>Unknown</x:v>
      </x:c>
    </x:row>
    <x:row r="1348" ht="50" customHeight="1">
      <x:c r="A1348" s="10" t="n">
        <x:f>IF(ISNUMBER(F1348),RANK(F1348,$F$7:$F$1929,0),"")</x:f>
        <x:v>1203</x:v>
      </x:c>
      <x:c r="B1348" s="9" t="str">
        <x:v>Fragrance World</x:v>
      </x:c>
      <x:c r="C1348" s="9" t="str">
        <x:v>Irish Coffee</x:v>
      </x:c>
      <x:c r="D1348" s="9" t="str">
        <x:v>Not recorded</x:v>
      </x:c>
      <x:c r="E1348" s="11" t="n">
        <x:v>2024</x:v>
      </x:c>
      <x:c r="F1348" s="13" t="n">
        <x:v>7.6</x:v>
      </x:c>
      <x:c r="G1348" s="10" t="n">
        <x:v>19</x:v>
      </x:c>
      <x:c r="H1348" s="12" t="n">
        <x:v>3.84</x:v>
      </x:c>
      <x:c r="I1348" s="10" t="n">
        <x:v>152</x:v>
      </x:c>
      <x:c r="J1348" s="12" t="str">
        <x:f>IF(AND(M1348="URL identity aligns",ISNUMBER(F1348),ISNUMBER(H1348),G1348&gt;0,I1348&gt;0,SUM(V1348:W1348)&gt;0),(F1348*V1348+((H1348-1)/4*10)*W1348)/SUM(V1348:W1348),"")</x:f>
      </x:c>
      <x:c r="K1348" s="12" t="str">
        <x:f>IF(ISNUMBER(J1348),(X1348*J1348+'Method'!$B$10*'Method'!$B$11)/(X1348+'Method'!$B$10),"")</x:f>
      </x:c>
      <x:c r="L1348" s="10" t="str">
        <x:f>IF(ISNUMBER(J1348),COUNTIFS($J$7:$J$1929,"&gt;"&amp;J1348)+1,"")</x:f>
      </x:c>
      <x:c r="M1348" s="9" t="str">
        <x:v>Review required</x:v>
      </x:c>
      <x:c r="N1348" s="9" t="str">
        <x:v>Concentration not explicit on both saved identities</x:v>
      </x:c>
      <x:c r="O1348" s="9" t="str">
        <x:v>https://www.parfumo.com/Perfumes/fragrance-world/irish-coffee</x:v>
      </x:c>
      <x:c r="P1348" s="9" t="str">
        <x:v>https://www.fragrantica.com/perfume/Fragrance-World/Irish-Coffee-94016.html</x:v>
      </x:c>
      <x:c r="Q1348" s="9" t="str">
        <x:v>https://media.parfumo.com/perfumes/dc/dcd310_irish-coffee-fragrance-world_1200.jpg?width=720&amp;aspect_ratio=1:1</x:v>
      </x:c>
      <x:c r="R1348" s="9" t="str">
        <x:v>https://fimgs.net/mdimg/perfume-thumbs/375x500.94016.jpg</x:v>
      </x:c>
      <x:c r="S1348" s="9" t="str">
        <x:v>Irish Coffee</x:v>
      </x:c>
      <x:c r="T1348" s="11" t="str">
        <x:v>2024</x:v>
      </x:c>
      <x:c r="U1348" s="10" t="n">
        <x:v>487</x:v>
      </x:c>
      <x:c r="V1348" s="14" t="n">
        <x:f>IF(AND(ISNUMBER(G1348),G1348&gt;0),LOG10(G1348)*'Method'!$B$8,"")</x:f>
        <x:v>1.534504321143396</x:v>
      </x:c>
      <x:c r="W1348" s="14" t="n">
        <x:f>IF(AND(ISNUMBER(I1348),I1348&gt;0),LOG10(I1348)*'Method'!$B$9,"")</x:f>
        <x:v>1.745474870355816</x:v>
      </x:c>
      <x:c r="X1348" s="10" t="str">
        <x:f>IF(ISNUMBER(J1348),SUM(G1348,I1348),"")</x:f>
      </x:c>
      <x:c r="Y1348" s="10" t="str">
        <x:f>IF(ISNUMBER(K1348),COUNTIFS($K$7:$K$1929,"&gt;"&amp;K1348)+1,"")</x:f>
      </x:c>
      <x:c r="Z1348" s="9" t="str"/>
      <x:c r="AA1348" s="15" t="n">
        <x:v>46108</x:v>
      </x:c>
      <x:c r="AB1348" s="9" t="str">
        <x:v>Unknown</x:v>
      </x:c>
    </x:row>
    <x:row r="1349" ht="50" customHeight="1">
      <x:c r="A1349" s="10" t="n">
        <x:f>IF(ISNUMBER(F1349),RANK(F1349,$F$7:$F$1929,0),"")</x:f>
        <x:v>1203</x:v>
      </x:c>
      <x:c r="B1349" s="9" t="str">
        <x:v>Fragrance World</x:v>
      </x:c>
      <x:c r="C1349" s="9" t="str">
        <x:v>Tragedy</x:v>
      </x:c>
      <x:c r="D1349" s="9" t="str">
        <x:v>Not recorded</x:v>
      </x:c>
      <x:c r="E1349" s="11" t="n">
        <x:v>2025</x:v>
      </x:c>
      <x:c r="F1349" s="13" t="n">
        <x:v>7.6</x:v>
      </x:c>
      <x:c r="G1349" s="10" t="n">
        <x:v>19</x:v>
      </x:c>
      <x:c r="H1349" s="12" t="n">
        <x:v>4.26</x:v>
      </x:c>
      <x:c r="I1349" s="10" t="n">
        <x:v>27</x:v>
      </x:c>
      <x:c r="J1349" s="12" t="str">
        <x:f>IF(AND(M1349="URL identity aligns",ISNUMBER(F1349),ISNUMBER(H1349),G1349&gt;0,I1349&gt;0,SUM(V1349:W1349)&gt;0),(F1349*V1349+((H1349-1)/4*10)*W1349)/SUM(V1349:W1349),"")</x:f>
      </x:c>
      <x:c r="K1349" s="12" t="str">
        <x:f>IF(ISNUMBER(J1349),(X1349*J1349+'Method'!$B$10*'Method'!$B$11)/(X1349+'Method'!$B$10),"")</x:f>
      </x:c>
      <x:c r="L1349" s="10" t="str">
        <x:f>IF(ISNUMBER(J1349),COUNTIFS($J$7:$J$1929,"&gt;"&amp;J1349)+1,"")</x:f>
      </x:c>
      <x:c r="M1349" s="9" t="str">
        <x:v>Review required</x:v>
      </x:c>
      <x:c r="N1349" s="9" t="str">
        <x:v>Concentration not explicit on both saved identities</x:v>
      </x:c>
      <x:c r="O1349" s="9" t="str">
        <x:v>https://www.parfumo.com/Perfumes/fragrance-world/tragedy</x:v>
      </x:c>
      <x:c r="P1349" s="9" t="str">
        <x:v>https://www.fragrantica.com/perfume/Fragrance-World/Tragedy-107868.html</x:v>
      </x:c>
      <x:c r="Q1349" s="9" t="str">
        <x:v>https://media.parfumo.com/perfumes/ff/fff2b2_tragedy-fragrance-world_1200.jpg?width=480&amp;aspect_ratio=1:1</x:v>
      </x:c>
      <x:c r="R1349" s="9" t="str">
        <x:v>https://fimgs.net/mdimg/perfume-thumbs/375x500.107868.jpg</x:v>
      </x:c>
      <x:c r="S1349" s="9" t="str">
        <x:v>Tragedy</x:v>
      </x:c>
      <x:c r="T1349" s="11" t="str">
        <x:v>2025</x:v>
      </x:c>
      <x:c r="U1349" s="10" t="n">
        <x:v>1683</x:v>
      </x:c>
      <x:c r="V1349" s="14" t="n">
        <x:f>IF(AND(ISNUMBER(G1349),G1349&gt;0),LOG10(G1349)*'Method'!$B$8,"")</x:f>
        <x:v>1.534504321143396</x:v>
      </x:c>
      <x:c r="W1349" s="14" t="n">
        <x:f>IF(AND(ISNUMBER(I1349),I1349&gt;0),LOG10(I1349)*'Method'!$B$9,"")</x:f>
        <x:v>1.1450910113271922</x:v>
      </x:c>
      <x:c r="X1349" s="10" t="str">
        <x:f>IF(ISNUMBER(J1349),SUM(G1349,I1349),"")</x:f>
      </x:c>
      <x:c r="Y1349" s="10" t="str">
        <x:f>IF(ISNUMBER(K1349),COUNTIFS($K$7:$K$1929,"&gt;"&amp;K1349)+1,"")</x:f>
      </x:c>
      <x:c r="Z1349" s="9" t="str"/>
      <x:c r="AA1349" s="15" t="n">
        <x:v>46108</x:v>
      </x:c>
      <x:c r="AB1349" s="9" t="str">
        <x:v>Unknown</x:v>
      </x:c>
    </x:row>
    <x:row r="1350" ht="50" customHeight="1">
      <x:c r="A1350" s="10" t="n">
        <x:f>IF(ISNUMBER(F1350),RANK(F1350,$F$7:$F$1929,0),"")</x:f>
        <x:v>1203</x:v>
      </x:c>
      <x:c r="B1350" s="9" t="str">
        <x:v>Fragrance World</x:v>
      </x:c>
      <x:c r="C1350" s="9" t="str">
        <x:v>Arabian Incense</x:v>
      </x:c>
      <x:c r="D1350" s="9" t="str">
        <x:v>Parfum</x:v>
      </x:c>
      <x:c r="E1350" s="11" t="n">
        <x:v>2024</x:v>
      </x:c>
      <x:c r="F1350" s="13" t="n">
        <x:v>7.6</x:v>
      </x:c>
      <x:c r="G1350" s="10" t="n">
        <x:v>18</x:v>
      </x:c>
      <x:c r="H1350" s="12" t="n">
        <x:v>3.99</x:v>
      </x:c>
      <x:c r="I1350" s="10" t="n">
        <x:v>89</x:v>
      </x:c>
      <x:c r="J1350" s="12" t="str">
        <x:f>IF(AND(M1350="URL identity aligns",ISNUMBER(F1350),ISNUMBER(H1350),G1350&gt;0,I1350&gt;0,SUM(V1350:W1350)&gt;0),(F1350*V1350+((H1350-1)/4*10)*W1350)/SUM(V1350:W1350),"")</x:f>
      </x:c>
      <x:c r="K1350" s="12" t="str">
        <x:f>IF(ISNUMBER(J1350),(X1350*J1350+'Method'!$B$10*'Method'!$B$11)/(X1350+'Method'!$B$10),"")</x:f>
      </x:c>
      <x:c r="L1350" s="10" t="str">
        <x:f>IF(ISNUMBER(J1350),COUNTIFS($J$7:$J$1929,"&gt;"&amp;J1350)+1,"")</x:f>
      </x:c>
      <x:c r="M1350" s="9" t="str">
        <x:v>Review required</x:v>
      </x:c>
      <x:c r="N1350" s="9" t="str">
        <x:v>Product, variant, gender or year terms differ between URLs; Concentration not explicit on both saved identities</x:v>
      </x:c>
      <x:c r="O1350" s="9" t="str">
        <x:v>https://www.parfumo.com/Perfumes/fragrance-world/arabian-incense</x:v>
      </x:c>
      <x:c r="P1350" s="9" t="str">
        <x:v>https://www.fragrantica.com/perfume/Fragrance-World/Arabian-Incense-Artisan-Perfumery-94706.html</x:v>
      </x:c>
      <x:c r="Q1350" s="9" t="str">
        <x:v>https://media.parfumo.com/perfumes/9a/9acf46_arabian-incense-fragrance-world_1200.jpg?width=720&amp;aspect_ratio=1:1</x:v>
      </x:c>
      <x:c r="R1350" s="9" t="str">
        <x:v>https://fimgs.net/mdimg/perfume-thumbs/375x500.94706.jpg</x:v>
      </x:c>
      <x:c r="S1350" s="9" t="str">
        <x:v>Arabian Incense</x:v>
      </x:c>
      <x:c r="T1350" s="11" t="str">
        <x:v>2024</x:v>
      </x:c>
      <x:c r="U1350" s="10" t="n">
        <x:v>1765</x:v>
      </x:c>
      <x:c r="V1350" s="14" t="n">
        <x:f>IF(AND(ISNUMBER(G1350),G1350&gt;0),LOG10(G1350)*'Method'!$B$8,"")</x:f>
        <x:v>1.506327006123972</x:v>
      </x:c>
      <x:c r="W1350" s="14" t="n">
        <x:f>IF(AND(ISNUMBER(I1350),I1350&gt;0),LOG10(I1350)*'Method'!$B$9,"")</x:f>
        <x:v>1.559512005315928</x:v>
      </x:c>
      <x:c r="X1350" s="10" t="str">
        <x:f>IF(ISNUMBER(J1350),SUM(G1350,I1350),"")</x:f>
      </x:c>
      <x:c r="Y1350" s="10" t="str">
        <x:f>IF(ISNUMBER(K1350),COUNTIFS($K$7:$K$1929,"&gt;"&amp;K1350)+1,"")</x:f>
      </x:c>
      <x:c r="Z1350" s="9" t="str"/>
      <x:c r="AA1350" s="15" t="n">
        <x:v>46108</x:v>
      </x:c>
      <x:c r="AB1350" s="9" t="str">
        <x:v>Unknown</x:v>
      </x:c>
    </x:row>
    <x:row r="1351" ht="50" customHeight="1">
      <x:c r="A1351" s="10" t="n">
        <x:f>IF(ISNUMBER(F1351),RANK(F1351,$F$7:$F$1929,0),"")</x:f>
        <x:v>1203</x:v>
      </x:c>
      <x:c r="B1351" s="9" t="str">
        <x:v>French Avenue</x:v>
      </x:c>
      <x:c r="C1351" s="9" t="str">
        <x:v>Exotic Rose</x:v>
      </x:c>
      <x:c r="D1351" s="9" t="str">
        <x:v>Not recorded</x:v>
      </x:c>
      <x:c r="E1351" s="11" t="n">
        <x:v>2023</x:v>
      </x:c>
      <x:c r="F1351" s="13" t="n">
        <x:v>7.6</x:v>
      </x:c>
      <x:c r="G1351" s="10" t="n">
        <x:v>16</x:v>
      </x:c>
      <x:c r="H1351" s="12" t="n">
        <x:v>4.32</x:v>
      </x:c>
      <x:c r="I1351" s="10" t="n">
        <x:v>47</x:v>
      </x:c>
      <x:c r="J1351" s="12" t="str">
        <x:f>IF(AND(M1351="URL identity aligns",ISNUMBER(F1351),ISNUMBER(H1351),G1351&gt;0,I1351&gt;0,SUM(V1351:W1351)&gt;0),(F1351*V1351+((H1351-1)/4*10)*W1351)/SUM(V1351:W1351),"")</x:f>
      </x:c>
      <x:c r="K1351" s="12" t="str">
        <x:f>IF(ISNUMBER(J1351),(X1351*J1351+'Method'!$B$10*'Method'!$B$11)/(X1351+'Method'!$B$10),"")</x:f>
      </x:c>
      <x:c r="L1351" s="10" t="str">
        <x:f>IF(ISNUMBER(J1351),COUNTIFS($J$7:$J$1929,"&gt;"&amp;J1351)+1,"")</x:f>
      </x:c>
      <x:c r="M1351" s="9" t="str">
        <x:v>Review required</x:v>
      </x:c>
      <x:c r="N1351" s="9" t="str">
        <x:v>Concentration not explicit on both saved identities</x:v>
      </x:c>
      <x:c r="O1351" s="9" t="str">
        <x:v>https://www.parfumo.com/Perfumes/french-avenue/exotic-rose</x:v>
      </x:c>
      <x:c r="P1351" s="9" t="str">
        <x:v>https://www.fragrantica.com/perfume/French-Avenue/Exotic-Rose-99789.html</x:v>
      </x:c>
      <x:c r="Q1351" s="9" t="str">
        <x:v>https://media.parfumo.com/perfumes/b8/b8c6c7_exotic-rose-french-avenue_1200.jpg?width=720&amp;aspect_ratio=1:1</x:v>
      </x:c>
      <x:c r="R1351" s="9" t="str">
        <x:v>https://fimgs.net/mdimg/perfume-thumbs/375x500.99789.jpg</x:v>
      </x:c>
      <x:c r="S1351" s="9" t="str">
        <x:v>Exotic Rose</x:v>
      </x:c>
      <x:c r="T1351" s="11" t="str">
        <x:v>2023</x:v>
      </x:c>
      <x:c r="U1351" s="10" t="n">
        <x:v>952</x:v>
      </x:c>
      <x:c r="V1351" s="14" t="n">
        <x:f>IF(AND(ISNUMBER(G1351),G1351&gt;0),LOG10(G1351)*'Method'!$B$8,"")</x:f>
        <x:v>1.444943979187104</x:v>
      </x:c>
      <x:c r="W1351" s="14" t="n">
        <x:f>IF(AND(ISNUMBER(I1351),I1351&gt;0),LOG10(I1351)*'Method'!$B$9,"")</x:f>
        <x:v>1.337678286348576</x:v>
      </x:c>
      <x:c r="X1351" s="10" t="str">
        <x:f>IF(ISNUMBER(J1351),SUM(G1351,I1351),"")</x:f>
      </x:c>
      <x:c r="Y1351" s="10" t="str">
        <x:f>IF(ISNUMBER(K1351),COUNTIFS($K$7:$K$1929,"&gt;"&amp;K1351)+1,"")</x:f>
      </x:c>
      <x:c r="Z1351" s="9" t="str"/>
      <x:c r="AA1351" s="15" t="n">
        <x:v>46108</x:v>
      </x:c>
      <x:c r="AB1351" s="9" t="str">
        <x:v>Unknown</x:v>
      </x:c>
    </x:row>
    <x:row r="1352" ht="50" customHeight="1">
      <x:c r="A1352" s="10" t="n">
        <x:f>IF(ISNUMBER(F1352),RANK(F1352,$F$7:$F$1929,0),"")</x:f>
        <x:v>1203</x:v>
      </x:c>
      <x:c r="B1352" s="9" t="str">
        <x:v>French Avenue</x:v>
      </x:c>
      <x:c r="C1352" s="9" t="str">
        <x:v>Mythical Gryphon</x:v>
      </x:c>
      <x:c r="D1352" s="9" t="str">
        <x:v>Not recorded</x:v>
      </x:c>
      <x:c r="E1352" s="11" t="n">
        <x:v>2025</x:v>
      </x:c>
      <x:c r="F1352" s="13" t="n">
        <x:v>7.6</x:v>
      </x:c>
      <x:c r="G1352" s="10" t="n">
        <x:v>15</x:v>
      </x:c>
      <x:c r="H1352" s="12" t="n">
        <x:v>3.57</x:v>
      </x:c>
      <x:c r="I1352" s="10" t="n">
        <x:v>51</x:v>
      </x:c>
      <x:c r="J1352" s="12" t="str">
        <x:f>IF(AND(M1352="URL identity aligns",ISNUMBER(F1352),ISNUMBER(H1352),G1352&gt;0,I1352&gt;0,SUM(V1352:W1352)&gt;0),(F1352*V1352+((H1352-1)/4*10)*W1352)/SUM(V1352:W1352),"")</x:f>
      </x:c>
      <x:c r="K1352" s="12" t="str">
        <x:f>IF(ISNUMBER(J1352),(X1352*J1352+'Method'!$B$10*'Method'!$B$11)/(X1352+'Method'!$B$10),"")</x:f>
      </x:c>
      <x:c r="L1352" s="10" t="str">
        <x:f>IF(ISNUMBER(J1352),COUNTIFS($J$7:$J$1929,"&gt;"&amp;J1352)+1,"")</x:f>
      </x:c>
      <x:c r="M1352" s="9" t="str">
        <x:v>Review required</x:v>
      </x:c>
      <x:c r="N1352" s="9" t="str">
        <x:v>Concentration not explicit on both saved identities</x:v>
      </x:c>
      <x:c r="O1352" s="9" t="str">
        <x:v>https://www.parfumo.com/Perfumes/french-avenue/mythical-gryphon</x:v>
      </x:c>
      <x:c r="P1352" s="9" t="str">
        <x:v>https://www.fragrantica.com/perfume/French-Avenue/Mythical-Gryphon-106167.html</x:v>
      </x:c>
      <x:c r="Q1352" s="9" t="str">
        <x:v>https://media.parfumo.com/perfumes/05/05b93e_mythical-gryphon-french-avenue_1200.jpg?width=720&amp;aspect_ratio=1:1</x:v>
      </x:c>
      <x:c r="R1352" s="9" t="str">
        <x:v>https://fimgs.net/mdimg/perfume-thumbs/375x500.106167.jpg</x:v>
      </x:c>
      <x:c r="S1352" s="9" t="str">
        <x:v>Mythical Gryphon</x:v>
      </x:c>
      <x:c r="T1352" s="11" t="str">
        <x:v>2025</x:v>
      </x:c>
      <x:c r="U1352" s="10" t="n">
        <x:v>393</x:v>
      </x:c>
      <x:c r="V1352" s="14" t="n">
        <x:f>IF(AND(ISNUMBER(G1352),G1352&gt;0),LOG10(G1352)*'Method'!$B$8,"")</x:f>
        <x:v>1.4113095108668159</x:v>
      </x:c>
      <x:c r="W1352" s="14" t="n">
        <x:f>IF(AND(ISNUMBER(I1352),I1352&gt;0),LOG10(I1352)*'Method'!$B$9,"")</x:f>
        <x:v>1.366056140878352</x:v>
      </x:c>
      <x:c r="X1352" s="10" t="str">
        <x:f>IF(ISNUMBER(J1352),SUM(G1352,I1352),"")</x:f>
      </x:c>
      <x:c r="Y1352" s="10" t="str">
        <x:f>IF(ISNUMBER(K1352),COUNTIFS($K$7:$K$1929,"&gt;"&amp;K1352)+1,"")</x:f>
      </x:c>
      <x:c r="Z1352" s="9" t="str"/>
      <x:c r="AA1352" s="15" t="n">
        <x:v>46108</x:v>
      </x:c>
      <x:c r="AB1352" s="9" t="str">
        <x:v>Unknown</x:v>
      </x:c>
    </x:row>
    <x:row r="1353" ht="50" customHeight="1">
      <x:c r="A1353" s="10" t="n">
        <x:f>IF(ISNUMBER(F1353),RANK(F1353,$F$7:$F$1929,0),"")</x:f>
        <x:v>1203</x:v>
      </x:c>
      <x:c r="B1353" s="9" t="str">
        <x:v>Fragrance World</x:v>
      </x:c>
      <x:c r="C1353" s="9" t="str">
        <x:v>Green Sapphire</x:v>
      </x:c>
      <x:c r="D1353" s="9" t="str">
        <x:v>Not recorded</x:v>
      </x:c>
      <x:c r="E1353" s="11" t="n">
        <x:v>2021</x:v>
      </x:c>
      <x:c r="F1353" s="13" t="n">
        <x:v>7.6</x:v>
      </x:c>
      <x:c r="G1353" s="10" t="n">
        <x:v>10</x:v>
      </x:c>
      <x:c r="H1353" s="12" t="n">
        <x:v>4.22</x:v>
      </x:c>
      <x:c r="I1353" s="10" t="n">
        <x:v>45</x:v>
      </x:c>
      <x:c r="J1353" s="12" t="str">
        <x:f>IF(AND(M1353="URL identity aligns",ISNUMBER(F1353),ISNUMBER(H1353),G1353&gt;0,I1353&gt;0,SUM(V1353:W1353)&gt;0),(F1353*V1353+((H1353-1)/4*10)*W1353)/SUM(V1353:W1353),"")</x:f>
      </x:c>
      <x:c r="K1353" s="12" t="str">
        <x:f>IF(ISNUMBER(J1353),(X1353*J1353+'Method'!$B$10*'Method'!$B$11)/(X1353+'Method'!$B$10),"")</x:f>
      </x:c>
      <x:c r="L1353" s="10" t="str">
        <x:f>IF(ISNUMBER(J1353),COUNTIFS($J$7:$J$1929,"&gt;"&amp;J1353)+1,"")</x:f>
      </x:c>
      <x:c r="M1353" s="9" t="str">
        <x:v>Review required</x:v>
      </x:c>
      <x:c r="N1353" s="9" t="str">
        <x:v>Concentration not explicit on both saved identities</x:v>
      </x:c>
      <x:c r="O1353" s="9" t="str">
        <x:v>https://www.parfumo.com/Perfumes/fragrance-world/green-sapphire</x:v>
      </x:c>
      <x:c r="P1353" s="9" t="str">
        <x:v>https://www.fragrantica.com/perfume/Fragrance-World/Green-Sapphire-109253.html</x:v>
      </x:c>
      <x:c r="Q1353" s="9" t="str">
        <x:v>https://media.parfumo.com/perfumes/41/4127dc_green-sapphire-fragrance-world_1200.jpg?width=720&amp;aspect_ratio=1:1</x:v>
      </x:c>
      <x:c r="R1353" s="9" t="str">
        <x:v>https://fimgs.net/mdimg/perfume-thumbs/375x500.109253.jpg</x:v>
      </x:c>
      <x:c r="S1353" s="9" t="str">
        <x:v>Green Sapphire</x:v>
      </x:c>
      <x:c r="T1353" s="11" t="str">
        <x:v>2021</x:v>
      </x:c>
      <x:c r="U1353" s="10" t="n">
        <x:v>497</x:v>
      </x:c>
      <x:c r="V1353" s="14" t="n">
        <x:f>IF(AND(ISNUMBER(G1353),G1353&gt;0),LOG10(G1353)*'Method'!$B$8,"")</x:f>
        <x:v>1.2</x:v>
      </x:c>
      <x:c r="W1353" s="14" t="n">
        <x:f>IF(AND(ISNUMBER(I1353),I1353&gt;0),LOG10(I1353)*'Method'!$B$9,"")</x:f>
        <x:v>1.322570011020272</x:v>
      </x:c>
      <x:c r="X1353" s="10" t="str">
        <x:f>IF(ISNUMBER(J1353),SUM(G1353,I1353),"")</x:f>
      </x:c>
      <x:c r="Y1353" s="10" t="str">
        <x:f>IF(ISNUMBER(K1353),COUNTIFS($K$7:$K$1929,"&gt;"&amp;K1353)+1,"")</x:f>
      </x:c>
      <x:c r="Z1353" s="9" t="str"/>
      <x:c r="AA1353" s="15" t="n">
        <x:v>46108</x:v>
      </x:c>
      <x:c r="AB1353" s="9" t="str">
        <x:v>Unknown</x:v>
      </x:c>
    </x:row>
    <x:row r="1354" ht="50" customHeight="1">
      <x:c r="A1354" s="10" t="n">
        <x:f>IF(ISNUMBER(F1354),RANK(F1354,$F$7:$F$1929,0),"")</x:f>
        <x:v>1203</x:v>
      </x:c>
      <x:c r="B1354" s="9" t="str">
        <x:v>Fragrance World</x:v>
      </x:c>
      <x:c r="C1354" s="9" t="str">
        <x:v>King</x:v>
      </x:c>
      <x:c r="D1354" s="9" t="str">
        <x:v>Not recorded</x:v>
      </x:c>
      <x:c r="E1354" s="11" t="n">
        <x:v>2024</x:v>
      </x:c>
      <x:c r="F1354" s="13" t="n">
        <x:v>7.6</x:v>
      </x:c>
      <x:c r="G1354" s="10" t="n">
        <x:v>10</x:v>
      </x:c>
      <x:c r="H1354" s="12" t="n">
        <x:v>4.12</x:v>
      </x:c>
      <x:c r="I1354" s="10" t="n">
        <x:v>127</x:v>
      </x:c>
      <x:c r="J1354" s="12" t="str">
        <x:f>IF(AND(M1354="URL identity aligns",ISNUMBER(F1354),ISNUMBER(H1354),G1354&gt;0,I1354&gt;0,SUM(V1354:W1354)&gt;0),(F1354*V1354+((H1354-1)/4*10)*W1354)/SUM(V1354:W1354),"")</x:f>
      </x:c>
      <x:c r="K1354" s="12" t="str">
        <x:f>IF(ISNUMBER(J1354),(X1354*J1354+'Method'!$B$10*'Method'!$B$11)/(X1354+'Method'!$B$10),"")</x:f>
      </x:c>
      <x:c r="L1354" s="10" t="str">
        <x:f>IF(ISNUMBER(J1354),COUNTIFS($J$7:$J$1929,"&gt;"&amp;J1354)+1,"")</x:f>
      </x:c>
      <x:c r="M1354" s="9" t="str">
        <x:v>Review required</x:v>
      </x:c>
      <x:c r="N1354" s="9" t="str">
        <x:v>Concentration not explicit on both saved identities</x:v>
      </x:c>
      <x:c r="O1354" s="9" t="str">
        <x:v>https://www.parfumo.com/Perfumes/fragrance-world/king</x:v>
      </x:c>
      <x:c r="P1354" s="9" t="str">
        <x:v>https://www.fragrantica.com/perfume/Fragrance-World/King-92024.html</x:v>
      </x:c>
      <x:c r="Q1354" s="9" t="str">
        <x:v>https://media.parfumo.com/perfumes/71/715dd6_king-fragrance-world_1200.jpg?width=720&amp;aspect_ratio=1:1</x:v>
      </x:c>
      <x:c r="R1354" s="9" t="str">
        <x:v>https://fimgs.net/mdimg/perfume-thumbs/375x500.92024.jpg</x:v>
      </x:c>
      <x:c r="S1354" s="9" t="str">
        <x:v>King</x:v>
      </x:c>
      <x:c r="T1354" s="11" t="str">
        <x:v>2024</x:v>
      </x:c>
      <x:c r="U1354" s="10" t="n">
        <x:v>224</x:v>
      </x:c>
      <x:c r="V1354" s="14" t="n">
        <x:f>IF(AND(ISNUMBER(G1354),G1354&gt;0),LOG10(G1354)*'Method'!$B$8,"")</x:f>
        <x:v>1.2</x:v>
      </x:c>
      <x:c r="W1354" s="14" t="n">
        <x:f>IF(AND(ISNUMBER(I1354),I1354&gt;0),LOG10(I1354)*'Method'!$B$9,"")</x:f>
        <x:v>1.683042976764768</x:v>
      </x:c>
      <x:c r="X1354" s="10" t="str">
        <x:f>IF(ISNUMBER(J1354),SUM(G1354,I1354),"")</x:f>
      </x:c>
      <x:c r="Y1354" s="10" t="str">
        <x:f>IF(ISNUMBER(K1354),COUNTIFS($K$7:$K$1929,"&gt;"&amp;K1354)+1,"")</x:f>
      </x:c>
      <x:c r="Z1354" s="9" t="str"/>
      <x:c r="AA1354" s="15" t="n">
        <x:v>46108</x:v>
      </x:c>
      <x:c r="AB1354" s="9" t="str">
        <x:v>Unknown</x:v>
      </x:c>
    </x:row>
    <x:row r="1355" ht="50" customHeight="1">
      <x:c r="A1355" s="10" t="n">
        <x:f>IF(ISNUMBER(F1355),RANK(F1355,$F$7:$F$1929,0),"")</x:f>
        <x:v>1203</x:v>
      </x:c>
      <x:c r="B1355" s="9" t="str">
        <x:v>Fragrance World</x:v>
      </x:c>
      <x:c r="C1355" s="9" t="str">
        <x:v>Incense Alchemy</x:v>
      </x:c>
      <x:c r="D1355" s="9" t="str">
        <x:v>Not recorded</x:v>
      </x:c>
      <x:c r="E1355" s="11" t="n">
        <x:v>2025</x:v>
      </x:c>
      <x:c r="F1355" s="13" t="n">
        <x:v>7.6</x:v>
      </x:c>
      <x:c r="G1355" s="10" t="n">
        <x:v>7</x:v>
      </x:c>
      <x:c r="H1355" s="12" t="n">
        <x:v>4.37</x:v>
      </x:c>
      <x:c r="I1355" s="10" t="n">
        <x:v>43</x:v>
      </x:c>
      <x:c r="J1355" s="12" t="str">
        <x:f>IF(AND(M1355="URL identity aligns",ISNUMBER(F1355),ISNUMBER(H1355),G1355&gt;0,I1355&gt;0,SUM(V1355:W1355)&gt;0),(F1355*V1355+((H1355-1)/4*10)*W1355)/SUM(V1355:W1355),"")</x:f>
      </x:c>
      <x:c r="K1355" s="12" t="str">
        <x:f>IF(ISNUMBER(J1355),(X1355*J1355+'Method'!$B$10*'Method'!$B$11)/(X1355+'Method'!$B$10),"")</x:f>
      </x:c>
      <x:c r="L1355" s="10" t="str">
        <x:f>IF(ISNUMBER(J1355),COUNTIFS($J$7:$J$1929,"&gt;"&amp;J1355)+1,"")</x:f>
      </x:c>
      <x:c r="M1355" s="9" t="str">
        <x:v>Review required</x:v>
      </x:c>
      <x:c r="N1355" s="9" t="str">
        <x:v>Concentration not explicit on both saved identities</x:v>
      </x:c>
      <x:c r="O1355" s="9" t="str">
        <x:v>https://www.parfumo.com/Perfumes/fragrance-world/incense-alchemy</x:v>
      </x:c>
      <x:c r="P1355" s="9" t="str">
        <x:v>https://www.fragrantica.com/perfume/Fragrance-World/Incense-Alchemy-98891.html</x:v>
      </x:c>
      <x:c r="Q1355" s="9" t="str">
        <x:v>https://media.parfumo.com/perfumes/ad/ad5ee4_incense-alchemy-fragrance-world_1200.jpg?width=240&amp;aspect_ratio=1:1</x:v>
      </x:c>
      <x:c r="R1355" s="9" t="str">
        <x:v>https://fimgs.net/mdimg/perfume-thumbs/375x500.98891.jpg</x:v>
      </x:c>
      <x:c r="S1355" s="9" t="str">
        <x:v>Incense Alchemy</x:v>
      </x:c>
      <x:c r="T1355" s="11" t="str">
        <x:v>2025</x:v>
      </x:c>
      <x:c r="U1355" s="10" t="n">
        <x:v>565</x:v>
      </x:c>
      <x:c r="V1355" s="14" t="n">
        <x:f>IF(AND(ISNUMBER(G1355),G1355&gt;0),LOG10(G1355)*'Method'!$B$8,"")</x:f>
        <x:v>1.0141176480171084</x:v>
      </x:c>
      <x:c r="W1355" s="14" t="n">
        <x:f>IF(AND(ISNUMBER(I1355),I1355&gt;0),LOG10(I1355)*'Method'!$B$9,"")</x:f>
        <x:v>1.306774764463672</x:v>
      </x:c>
      <x:c r="X1355" s="10" t="str">
        <x:f>IF(ISNUMBER(J1355),SUM(G1355,I1355),"")</x:f>
      </x:c>
      <x:c r="Y1355" s="10" t="str">
        <x:f>IF(ISNUMBER(K1355),COUNTIFS($K$7:$K$1929,"&gt;"&amp;K1355)+1,"")</x:f>
      </x:c>
      <x:c r="Z1355" s="9" t="str"/>
      <x:c r="AA1355" s="15" t="n">
        <x:v>46108</x:v>
      </x:c>
      <x:c r="AB1355" s="9" t="str">
        <x:v>Unknown</x:v>
      </x:c>
    </x:row>
    <x:row r="1356" ht="50" customHeight="1">
      <x:c r="A1356" s="10" t="n">
        <x:f>IF(ISNUMBER(F1356),RANK(F1356,$F$7:$F$1929,0),"")</x:f>
        <x:v>1203</x:v>
      </x:c>
      <x:c r="B1356" s="9" t="str">
        <x:v>fragrance world</x:v>
      </x:c>
      <x:c r="C1356" s="9" t="str">
        <x:v>Million Elixir</x:v>
      </x:c>
      <x:c r="D1356" s="9" t="str">
        <x:v>Elixir</x:v>
      </x:c>
      <x:c r="E1356" s="11" t="n">
        <x:v>2022</x:v>
      </x:c>
      <x:c r="F1356" s="13" t="n">
        <x:v>7.6</x:v>
      </x:c>
      <x:c r="G1356" s="10" t="n">
        <x:v>7</x:v>
      </x:c>
      <x:c r="H1356" s="12" t="n">
        <x:v>4.41</x:v>
      </x:c>
      <x:c r="I1356" s="10" t="n">
        <x:v>5873</x:v>
      </x:c>
      <x:c r="J1356" s="12" t="str">
        <x:f>IF(AND(M1356="URL identity aligns",ISNUMBER(F1356),ISNUMBER(H1356),G1356&gt;0,I1356&gt;0,SUM(V1356:W1356)&gt;0),(F1356*V1356+((H1356-1)/4*10)*W1356)/SUM(V1356:W1356),"")</x:f>
      </x:c>
      <x:c r="K1356" s="12" t="str">
        <x:f>IF(ISNUMBER(J1356),(X1356*J1356+'Method'!$B$10*'Method'!$B$11)/(X1356+'Method'!$B$10),"")</x:f>
      </x:c>
      <x:c r="L1356" s="10" t="str">
        <x:f>IF(ISNUMBER(J1356),COUNTIFS($J$7:$J$1929,"&gt;"&amp;J1356)+1,"")</x:f>
      </x:c>
      <x:c r="M1356" s="9" t="str">
        <x:v>Review required</x:v>
      </x:c>
      <x:c r="N1356" s="9" t="str">
        <x:v>Fragrantica URL assigned to more than one Parfumo product; Brand differs between product URLs; Product, variant, gender or year terms differ between URLs; Concentration not explicit on both saved identities</x:v>
      </x:c>
      <x:c r="O1356" s="9" t="str">
        <x:v>https://www.parfumo.com/Perfumes/fragrance-world/million-elixir</x:v>
      </x:c>
      <x:c r="P1356" s="9" t="str">
        <x:v>https://www.fragrantica.com/perfume/Rabanne/1-Million-Elixir-71708.html</x:v>
      </x:c>
      <x:c r="Q1356" s="9" t="str">
        <x:v>https://media.parfumo.com/perfumes/a8/a82b14_million-elixir-fragrance-world_1200.jpg?width=480&amp;aspect_ratio=1:1</x:v>
      </x:c>
      <x:c r="R1356" s="9" t="str">
        <x:v>https://fimgs.net/mdimg/perfume-thumbs/375x500.71708.jpg</x:v>
      </x:c>
      <x:c r="S1356" s="9" t="str">
        <x:v>Million Elixir</x:v>
      </x:c>
      <x:c r="T1356" s="11" t="str">
        <x:v>2022</x:v>
      </x:c>
      <x:c r="U1356" s="10" t="n">
        <x:v>1817</x:v>
      </x:c>
      <x:c r="V1356" s="14" t="n">
        <x:f>IF(AND(ISNUMBER(G1356),G1356&gt;0),LOG10(G1356)*'Method'!$B$8,"")</x:f>
        <x:v>1.0141176480171084</x:v>
      </x:c>
      <x:c r="W1356" s="14" t="n">
        <x:f>IF(AND(ISNUMBER(I1356),I1356&gt;0),LOG10(I1356)*'Method'!$B$9,"")</x:f>
        <x:v>3.015088000674368</x:v>
      </x:c>
      <x:c r="X1356" s="10" t="str">
        <x:f>IF(ISNUMBER(J1356),SUM(G1356,I1356),"")</x:f>
      </x:c>
      <x:c r="Y1356" s="10" t="str">
        <x:f>IF(ISNUMBER(K1356),COUNTIFS($K$7:$K$1929,"&gt;"&amp;K1356)+1,"")</x:f>
      </x:c>
      <x:c r="Z1356" s="9" t="str"/>
      <x:c r="AA1356" s="15" t="n">
        <x:v>46108</x:v>
      </x:c>
      <x:c r="AB1356" s="9" t="str">
        <x:v>Unknown</x:v>
      </x:c>
    </x:row>
    <x:row r="1357" ht="50" customHeight="1">
      <x:c r="A1357" s="10" t="n">
        <x:f>IF(ISNUMBER(F1357),RANK(F1357,$F$7:$F$1929,0),"")</x:f>
        <x:v>1351</x:v>
      </x:c>
      <x:c r="B1357" s="9" t="str">
        <x:v>Dior</x:v>
      </x:c>
      <x:c r="C1357" s="9" t="str">
        <x:v>Sauvage</x:v>
      </x:c>
      <x:c r="D1357" s="9" t="str">
        <x:v>Eau de Toilette</x:v>
      </x:c>
      <x:c r="E1357" s="11" t="n">
        <x:v>2015</x:v>
      </x:c>
      <x:c r="F1357" s="13" t="n">
        <x:v>7.5</x:v>
      </x:c>
      <x:c r="G1357" s="10" t="n">
        <x:v>6293</x:v>
      </x:c>
      <x:c r="H1357" s="12" t="n">
        <x:v>3.86</x:v>
      </x:c>
      <x:c r="I1357" s="10" t="n">
        <x:v>31605</x:v>
      </x:c>
      <x:c r="J1357" s="12" t="str">
        <x:f>IF(AND(M1357="URL identity aligns",ISNUMBER(F1357),ISNUMBER(H1357),G1357&gt;0,I1357&gt;0,SUM(V1357:W1357)&gt;0),(F1357*V1357+((H1357-1)/4*10)*W1357)/SUM(V1357:W1357),"")</x:f>
      </x:c>
      <x:c r="K1357" s="12" t="str">
        <x:f>IF(ISNUMBER(J1357),(X1357*J1357+'Method'!$B$10*'Method'!$B$11)/(X1357+'Method'!$B$10),"")</x:f>
      </x:c>
      <x:c r="L1357" s="10" t="str">
        <x:f>IF(ISNUMBER(J1357),COUNTIFS($J$7:$J$1929,"&gt;"&amp;J1357)+1,"")</x:f>
      </x:c>
      <x:c r="M1357" s="9" t="str">
        <x:v>Review required</x:v>
      </x:c>
      <x:c r="N1357" s="9" t="str">
        <x:v>Concentration not explicit on both saved identities</x:v>
      </x:c>
      <x:c r="O1357" s="9" t="str">
        <x:v>https://www.parfumo.com/Perfumes/Dior/Sauvage_Eau_de_Toilette</x:v>
      </x:c>
      <x:c r="P1357" s="9" t="str">
        <x:v>https://www.fragrantica.com/perfume/Dior/Sauvage-31861.html</x:v>
      </x:c>
      <x:c r="Q1357" s="9" t="str">
        <x:v>https://media.parfumo.com/perfumes/a2/a28d94-sauvage-eau-de-toilette-dior_1200.jpg?width=720&amp;aspect_ratio=1:1</x:v>
      </x:c>
      <x:c r="R1357" s="9" t="str">
        <x:v>https://fimgs.net/mdimg/perfume-thumbs/375x500.31861.jpg</x:v>
      </x:c>
      <x:c r="S1357" s="9" t="str">
        <x:v>Sauvage</x:v>
      </x:c>
      <x:c r="T1357" s="11" t="str">
        <x:v>2015</x:v>
      </x:c>
      <x:c r="U1357" s="10" t="n">
        <x:v>1798</x:v>
      </x:c>
      <x:c r="V1357" s="14" t="n">
        <x:f>IF(AND(ISNUMBER(G1357),G1357&gt;0),LOG10(G1357)*'Method'!$B$8,"")</x:f>
        <x:v>4.558629278096988</x:v>
      </x:c>
      <x:c r="W1357" s="14" t="n">
        <x:f>IF(AND(ISNUMBER(I1357),I1357&gt;0),LOG10(I1357)*'Method'!$B$9,"")</x:f>
        <x:v>3.599804635731024</x:v>
      </x:c>
      <x:c r="X1357" s="10" t="str">
        <x:f>IF(ISNUMBER(J1357),SUM(G1357,I1357),"")</x:f>
      </x:c>
      <x:c r="Y1357" s="10" t="str">
        <x:f>IF(ISNUMBER(K1357),COUNTIFS($K$7:$K$1929,"&gt;"&amp;K1357)+1,"")</x:f>
      </x:c>
      <x:c r="Z1357" s="9" t="str"/>
      <x:c r="AA1357" s="15" t="n">
        <x:v>46108</x:v>
      </x:c>
      <x:c r="AB1357" s="9" t="str">
        <x:v>Unknown</x:v>
      </x:c>
    </x:row>
    <x:row r="1358" ht="50" customHeight="1">
      <x:c r="A1358" s="10" t="n">
        <x:f>IF(ISNUMBER(F1358),RANK(F1358,$F$7:$F$1929,0),"")</x:f>
        <x:v>1351</x:v>
      </x:c>
      <x:c r="B1358" s="9" t="str">
        <x:v>Versace</x:v>
      </x:c>
      <x:c r="C1358" s="9" t="str">
        <x:v>Eros</x:v>
      </x:c>
      <x:c r="D1358" s="9" t="str">
        <x:v>Eau de Toilette</x:v>
      </x:c>
      <x:c r="E1358" s="11" t="n">
        <x:v>2012</x:v>
      </x:c>
      <x:c r="F1358" s="13" t="n">
        <x:v>7.5</x:v>
      </x:c>
      <x:c r="G1358" s="10" t="n">
        <x:v>4522</x:v>
      </x:c>
      <x:c r="H1358" s="12" t="n">
        <x:v>4.07</x:v>
      </x:c>
      <x:c r="I1358" s="10" t="n">
        <x:v>28685</x:v>
      </x:c>
      <x:c r="J1358" s="12" t="str">
        <x:f>IF(AND(M1358="URL identity aligns",ISNUMBER(F1358),ISNUMBER(H1358),G1358&gt;0,I1358&gt;0,SUM(V1358:W1358)&gt;0),(F1358*V1358+((H1358-1)/4*10)*W1358)/SUM(V1358:W1358),"")</x:f>
      </x:c>
      <x:c r="K1358" s="12" t="str">
        <x:f>IF(ISNUMBER(J1358),(X1358*J1358+'Method'!$B$10*'Method'!$B$11)/(X1358+'Method'!$B$10),"")</x:f>
      </x:c>
      <x:c r="L1358" s="10" t="str">
        <x:f>IF(ISNUMBER(J1358),COUNTIFS($J$7:$J$1929,"&gt;"&amp;J1358)+1,"")</x:f>
      </x:c>
      <x:c r="M1358" s="9" t="str">
        <x:v>Review required</x:v>
      </x:c>
      <x:c r="N1358" s="9" t="str">
        <x:v>Concentration not explicit on both saved identities</x:v>
      </x:c>
      <x:c r="O1358" s="9" t="str">
        <x:v>https://www.parfumo.com/Perfumes/Versace/Eros_Eau_de_Toilette</x:v>
      </x:c>
      <x:c r="P1358" s="9" t="str">
        <x:v>https://www.fragrantica.com/perfume/Versace/Eros-16657.html</x:v>
      </x:c>
      <x:c r="Q1358" s="9" t="str">
        <x:v>https://media.parfumo.com/perfumes/6f/6f25f5-eros-eau-de-toilette-versace_1200.jpg?width=720&amp;aspect_ratio=1:1</x:v>
      </x:c>
      <x:c r="R1358" s="9" t="str">
        <x:v>https://fimgs.net/mdimg/perfume-thumbs/375x500.16657.jpg</x:v>
      </x:c>
      <x:c r="S1358" s="9" t="str">
        <x:v>Eros</x:v>
      </x:c>
      <x:c r="T1358" s="11" t="str">
        <x:v>2012</x:v>
      </x:c>
      <x:c r="U1358" s="10" t="n">
        <x:v>1324</x:v>
      </x:c>
      <x:c r="V1358" s="14" t="n">
        <x:f>IF(AND(ISNUMBER(G1358),G1358&gt;0),LOG10(G1358)*'Method'!$B$8,"")</x:f>
        <x:v>4.386396669611208</x:v>
      </x:c>
      <x:c r="W1358" s="14" t="n">
        <x:f>IF(AND(ISNUMBER(I1358),I1358&gt;0),LOG10(I1358)*'Method'!$B$9,"")</x:f>
        <x:v>3.566123883374768</x:v>
      </x:c>
      <x:c r="X1358" s="10" t="str">
        <x:f>IF(ISNUMBER(J1358),SUM(G1358,I1358),"")</x:f>
      </x:c>
      <x:c r="Y1358" s="10" t="str">
        <x:f>IF(ISNUMBER(K1358),COUNTIFS($K$7:$K$1929,"&gt;"&amp;K1358)+1,"")</x:f>
      </x:c>
      <x:c r="Z1358" s="9" t="str"/>
      <x:c r="AA1358" s="15" t="n">
        <x:v>46108</x:v>
      </x:c>
      <x:c r="AB1358" s="9" t="str">
        <x:v>Unknown</x:v>
      </x:c>
    </x:row>
    <x:row r="1359" ht="50" customHeight="1">
      <x:c r="A1359" s="10" t="n">
        <x:f>IF(ISNUMBER(F1359),RANK(F1359,$F$7:$F$1929,0),"")</x:f>
        <x:v>1351</x:v>
      </x:c>
      <x:c r="B1359" s="9" t="str">
        <x:v>Yves Saint Laurent</x:v>
      </x:c>
      <x:c r="C1359" s="9" t="str">
        <x:v>Y</x:v>
      </x:c>
      <x:c r="D1359" s="9" t="str">
        <x:v>Eau de Parfum</x:v>
      </x:c>
      <x:c r="E1359" s="11" t="n">
        <x:v>2018</x:v>
      </x:c>
      <x:c r="F1359" s="13" t="n">
        <x:v>7.5</x:v>
      </x:c>
      <x:c r="G1359" s="10" t="n">
        <x:v>3914</x:v>
      </x:c>
      <x:c r="H1359" s="12" t="n">
        <x:v>4.42</x:v>
      </x:c>
      <x:c r="I1359" s="10" t="n">
        <x:v>25372</x:v>
      </x:c>
      <x:c r="J1359" s="12" t="n">
        <x:f>IF(AND(M1359="URL identity aligns",ISNUMBER(F1359),ISNUMBER(H1359),G1359&gt;0,I1359&gt;0,SUM(V1359:W1359)&gt;0),(F1359*V1359+((H1359-1)/4*10)*W1359)/SUM(V1359:W1359),"")</x:f>
        <x:v>7.972218667839744</x:v>
      </x:c>
      <x:c r="K1359" s="12" t="n">
        <x:f>IF(ISNUMBER(J1359),(X1359*J1359+'Method'!$B$10*'Method'!$B$11)/(X1359+'Method'!$B$10),"")</x:f>
        <x:v>7.9676166590138555</x:v>
      </x:c>
      <x:c r="L1359" s="10" t="n">
        <x:f>IF(ISNUMBER(J1359),COUNTIFS($J$7:$J$1929,"&gt;"&amp;J1359)+1,"")</x:f>
        <x:v>78</x:v>
      </x:c>
      <x:c r="M1359" s="9" t="str">
        <x:v>URL identity aligns</x:v>
      </x:c>
      <x:c r="N1359" s="9" t="str">
        <x:v>Brand, name tokens and concentration agree in saved URLs</x:v>
      </x:c>
      <x:c r="O1359" s="9" t="str">
        <x:v>https://www.parfumo.com/Perfumes/Yves_Saint_Laurent/Y_Eau_de_Parfum</x:v>
      </x:c>
      <x:c r="P1359" s="9" t="str">
        <x:v>https://www.fragrantica.com/perfume/Yves-Saint-Laurent/Y-Eau-de-Parfum-50757.html</x:v>
      </x:c>
      <x:c r="Q1359" s="9" t="str">
        <x:v>https://media.parfumo.com/perfumes/0b/0bf107-y-eau-de-parfum-yves-saint-laurent_1200.jpg?width=720&amp;aspect_ratio=1:1</x:v>
      </x:c>
      <x:c r="R1359" s="9" t="str">
        <x:v>https://fimgs.net/mdimg/perfume-thumbs/375x500.50757.jpg</x:v>
      </x:c>
      <x:c r="S1359" s="9" t="str">
        <x:v>Y</x:v>
      </x:c>
      <x:c r="T1359" s="11" t="str">
        <x:v>2018</x:v>
      </x:c>
      <x:c r="U1359" s="10" t="n">
        <x:v>178</x:v>
      </x:c>
      <x:c r="V1359" s="14" t="n">
        <x:f>IF(AND(ISNUMBER(G1359),G1359&gt;0),LOG10(G1359)*'Method'!$B$8,"")</x:f>
        <x:v>4.311144985586376</x:v>
      </x:c>
      <x:c r="W1359" s="14" t="n">
        <x:f>IF(AND(ISNUMBER(I1359),I1359&gt;0),LOG10(I1359)*'Method'!$B$9,"")</x:f>
        <x:v>3.5234837621803443</x:v>
      </x:c>
      <x:c r="X1359" s="10" t="n">
        <x:f>IF(ISNUMBER(J1359),SUM(G1359,I1359),"")</x:f>
        <x:v>29286</x:v>
      </x:c>
      <x:c r="Y1359" s="10" t="n">
        <x:f>IF(ISNUMBER(K1359),COUNTIFS($K$7:$K$1929,"&gt;"&amp;K1359)+1,"")</x:f>
        <x:v>64</x:v>
      </x:c>
      <x:c r="Z1359" s="9" t="str"/>
      <x:c r="AA1359" s="15" t="n">
        <x:v>46108</x:v>
      </x:c>
      <x:c r="AB1359" s="9" t="str">
        <x:v>Unknown</x:v>
      </x:c>
    </x:row>
    <x:row r="1360" ht="50" customHeight="1">
      <x:c r="A1360" s="10" t="n">
        <x:f>IF(ISNUMBER(F1360),RANK(F1360,$F$7:$F$1929,0),"")</x:f>
        <x:v>1351</x:v>
      </x:c>
      <x:c r="B1360" s="9" t="str">
        <x:v>Jil Sander</x:v>
      </x:c>
      <x:c r="C1360" s="9" t="str">
        <x:v>Sun Men</x:v>
      </x:c>
      <x:c r="D1360" s="9" t="str">
        <x:v>Eau de Toilette</x:v>
      </x:c>
      <x:c r="E1360" s="11" t="n">
        <x:v>2002</x:v>
      </x:c>
      <x:c r="F1360" s="13" t="n">
        <x:v>7.5</x:v>
      </x:c>
      <x:c r="G1360" s="10" t="n">
        <x:v>2662</x:v>
      </x:c>
      <x:c r="H1360" s="12" t="n">
        <x:v>3.93</x:v>
      </x:c>
      <x:c r="I1360" s="10" t="n">
        <x:v>1319</x:v>
      </x:c>
      <x:c r="J1360" s="12" t="str">
        <x:f>IF(AND(M1360="URL identity aligns",ISNUMBER(F1360),ISNUMBER(H1360),G1360&gt;0,I1360&gt;0,SUM(V1360:W1360)&gt;0),(F1360*V1360+((H1360-1)/4*10)*W1360)/SUM(V1360:W1360),"")</x:f>
      </x:c>
      <x:c r="K1360" s="12" t="str">
        <x:f>IF(ISNUMBER(J1360),(X1360*J1360+'Method'!$B$10*'Method'!$B$11)/(X1360+'Method'!$B$10),"")</x:f>
      </x:c>
      <x:c r="L1360" s="10" t="str">
        <x:f>IF(ISNUMBER(J1360),COUNTIFS($J$7:$J$1929,"&gt;"&amp;J1360)+1,"")</x:f>
      </x:c>
      <x:c r="M1360" s="9" t="str">
        <x:v>Review required</x:v>
      </x:c>
      <x:c r="N1360" s="9" t="str">
        <x:v>Concentration not explicit on both saved identities</x:v>
      </x:c>
      <x:c r="O1360" s="9" t="str">
        <x:v>https://www.parfumo.com/Perfumes/Jil_Sander/Sun_Men_Eau_de_Toilette</x:v>
      </x:c>
      <x:c r="P1360" s="9" t="str">
        <x:v>https://www.fragrantica.com/perfume/Jil-Sander/Sun-Men-619.html</x:v>
      </x:c>
      <x:c r="Q1360" s="9" t="str">
        <x:v>https://media.parfumo.com/perfumes/a4/a44c4c_sun-men-eau-de-toilette-jil-sander_1200.jpg?width=720&amp;aspect_ratio=1:1</x:v>
      </x:c>
      <x:c r="R1360" s="9" t="str">
        <x:v>https://fimgs.net/mdimg/perfume-thumbs/375x500.619.jpg</x:v>
      </x:c>
      <x:c r="S1360" s="9" t="str">
        <x:v>Sun Men</x:v>
      </x:c>
      <x:c r="T1360" s="11" t="str">
        <x:v>2002</x:v>
      </x:c>
      <x:c r="U1360" s="10" t="n">
        <x:v>414</x:v>
      </x:c>
      <x:c r="V1360" s="14" t="n">
        <x:f>IF(AND(ISNUMBER(G1360),G1360&gt;0),LOG10(G1360)*'Method'!$B$8,"")</x:f>
        <x:v>4.1102496613663915</x:v>
      </x:c>
      <x:c r="W1360" s="14" t="n">
        <x:f>IF(AND(ISNUMBER(I1360),I1360&gt;0),LOG10(I1360)*'Method'!$B$9,"")</x:f>
        <x:v>2.496195836437088</x:v>
      </x:c>
      <x:c r="X1360" s="10" t="str">
        <x:f>IF(ISNUMBER(J1360),SUM(G1360,I1360),"")</x:f>
      </x:c>
      <x:c r="Y1360" s="10" t="str">
        <x:f>IF(ISNUMBER(K1360),COUNTIFS($K$7:$K$1929,"&gt;"&amp;K1360)+1,"")</x:f>
      </x:c>
      <x:c r="Z1360" s="9" t="str"/>
      <x:c r="AA1360" s="15" t="n">
        <x:v>46108</x:v>
      </x:c>
      <x:c r="AB1360" s="9" t="str">
        <x:v>Unknown</x:v>
      </x:c>
    </x:row>
    <x:row r="1361" ht="50" customHeight="1">
      <x:c r="A1361" s="10" t="n">
        <x:f>IF(ISNUMBER(F1361),RANK(F1361,$F$7:$F$1929,0),"")</x:f>
        <x:v>1351</x:v>
      </x:c>
      <x:c r="B1361" s="9" t="str">
        <x:v>Swiss Arabian</x:v>
      </x:c>
      <x:c r="C1361" s="9" t="str">
        <x:v>Shaghaf Oud شغف عود</x:v>
      </x:c>
      <x:c r="D1361" s="9" t="str">
        <x:v>Eau de Parfum</x:v>
      </x:c>
      <x:c r="E1361" s="11" t="n">
        <x:v>2016</x:v>
      </x:c>
      <x:c r="F1361" s="13" t="n">
        <x:v>7.5</x:v>
      </x:c>
      <x:c r="G1361" s="10" t="n">
        <x:v>2439</x:v>
      </x:c>
      <x:c r="H1361" s="12" t="n">
        <x:v>4.07</x:v>
      </x:c>
      <x:c r="I1361" s="10" t="n">
        <x:v>3867</x:v>
      </x:c>
      <x:c r="J1361" s="12" t="str">
        <x:f>IF(AND(M1361="URL identity aligns",ISNUMBER(F1361),ISNUMBER(H1361),G1361&gt;0,I1361&gt;0,SUM(V1361:W1361)&gt;0),(F1361*V1361+((H1361-1)/4*10)*W1361)/SUM(V1361:W1361),"")</x:f>
      </x:c>
      <x:c r="K1361" s="12" t="str">
        <x:f>IF(ISNUMBER(J1361),(X1361*J1361+'Method'!$B$10*'Method'!$B$11)/(X1361+'Method'!$B$10),"")</x:f>
      </x:c>
      <x:c r="L1361" s="10" t="str">
        <x:f>IF(ISNUMBER(J1361),COUNTIFS($J$7:$J$1929,"&gt;"&amp;J1361)+1,"")</x:f>
      </x:c>
      <x:c r="M1361" s="9" t="str">
        <x:v>Review required</x:v>
      </x:c>
      <x:c r="N1361" s="9" t="str">
        <x:v>Concentration not explicit on both saved identities</x:v>
      </x:c>
      <x:c r="O1361" s="9" t="str">
        <x:v>https://www.parfumo.com/Perfumes/Swiss_Arabian/shaghaf-oud-eau-de-parfum</x:v>
      </x:c>
      <x:c r="P1361" s="9" t="str">
        <x:v>https://www.fragrantica.com/perfume/Swiss-Arabian/Shaghaf-Oud-50582.html</x:v>
      </x:c>
      <x:c r="Q1361" s="9" t="str">
        <x:v>https://media.parfumo.com/perfumes/42/426b5c-shaghaf-oud-eau-de-parfum-swiss-arabian_1200.jpg?width=720&amp;aspect_ratio=1:1</x:v>
      </x:c>
      <x:c r="R1361" s="9" t="str">
        <x:v>https://fimgs.net/mdimg/perfume-thumbs/375x500.50582.jpg</x:v>
      </x:c>
      <x:c r="S1361" s="9" t="str">
        <x:v>Shaghaf Oud شغف عود</x:v>
      </x:c>
      <x:c r="T1361" s="11" t="str">
        <x:v>2016</x:v>
      </x:c>
      <x:c r="U1361" s="10" t="n">
        <x:v>1627</x:v>
      </x:c>
      <x:c r="V1361" s="14" t="n">
        <x:f>IF(AND(ISNUMBER(G1361),G1361&gt;0),LOG10(G1361)*'Method'!$B$8,"")</x:f>
        <x:v>4.064654160376476</x:v>
      </x:c>
      <x:c r="W1361" s="14" t="n">
        <x:f>IF(AND(ISNUMBER(I1361),I1361&gt;0),LOG10(I1361)*'Method'!$B$9,"")</x:f>
        <x:v>2.869899337658456</x:v>
      </x:c>
      <x:c r="X1361" s="10" t="str">
        <x:f>IF(ISNUMBER(J1361),SUM(G1361,I1361),"")</x:f>
      </x:c>
      <x:c r="Y1361" s="10" t="str">
        <x:f>IF(ISNUMBER(K1361),COUNTIFS($K$7:$K$1929,"&gt;"&amp;K1361)+1,"")</x:f>
      </x:c>
      <x:c r="Z1361" s="9" t="str"/>
      <x:c r="AA1361" s="15" t="n">
        <x:v>46108</x:v>
      </x:c>
      <x:c r="AB1361" s="9" t="str">
        <x:v>Unknown</x:v>
      </x:c>
    </x:row>
    <x:row r="1362" ht="50" customHeight="1">
      <x:c r="A1362" s="10" t="n">
        <x:f>IF(ISNUMBER(F1362),RANK(F1362,$F$7:$F$1929,0),"")</x:f>
        <x:v>1351</x:v>
      </x:c>
      <x:c r="B1362" s="9" t="str">
        <x:v>Gisada</x:v>
      </x:c>
      <x:c r="C1362" s="9" t="str">
        <x:v>Ambassador for Men</x:v>
      </x:c>
      <x:c r="D1362" s="9" t="str">
        <x:v>Not recorded</x:v>
      </x:c>
      <x:c r="E1362" s="11" t="n">
        <x:v>2019</x:v>
      </x:c>
      <x:c r="F1362" s="13" t="n">
        <x:v>7.5</x:v>
      </x:c>
      <x:c r="G1362" s="10" t="n">
        <x:v>2230</x:v>
      </x:c>
      <x:c r="H1362" s="12" t="n">
        <x:v>4.3</x:v>
      </x:c>
      <x:c r="I1362" s="10" t="n">
        <x:v>3423</x:v>
      </x:c>
      <x:c r="J1362" s="12" t="str">
        <x:f>IF(AND(M1362="URL identity aligns",ISNUMBER(F1362),ISNUMBER(H1362),G1362&gt;0,I1362&gt;0,SUM(V1362:W1362)&gt;0),(F1362*V1362+((H1362-1)/4*10)*W1362)/SUM(V1362:W1362),"")</x:f>
      </x:c>
      <x:c r="K1362" s="12" t="str">
        <x:f>IF(ISNUMBER(J1362),(X1362*J1362+'Method'!$B$10*'Method'!$B$11)/(X1362+'Method'!$B$10),"")</x:f>
      </x:c>
      <x:c r="L1362" s="10" t="str">
        <x:f>IF(ISNUMBER(J1362),COUNTIFS($J$7:$J$1929,"&gt;"&amp;J1362)+1,"")</x:f>
      </x:c>
      <x:c r="M1362" s="9" t="str">
        <x:v>Review required</x:v>
      </x:c>
      <x:c r="N1362" s="9" t="str">
        <x:v>Product, variant, gender or year terms differ between URLs; Concentration not explicit on both saved identities</x:v>
      </x:c>
      <x:c r="O1362" s="9" t="str">
        <x:v>https://www.parfumo.com/Perfumes/Gisada/ambassador-for-men</x:v>
      </x:c>
      <x:c r="P1362" s="9" t="str">
        <x:v>https://www.fragrantica.com/perfume/Gisada/Ambassador-Men-58226.html</x:v>
      </x:c>
      <x:c r="Q1362" s="9" t="str">
        <x:v>https://media.parfumo.com/perfumes/85/85fcdf-ambassador-for-men-gisada_1200.jpg?width=720&amp;aspect_ratio=1:1</x:v>
      </x:c>
      <x:c r="R1362" s="9" t="str">
        <x:v>https://fimgs.net/mdimg/perfume-thumbs/375x500.58226.jpg</x:v>
      </x:c>
      <x:c r="S1362" s="9" t="str">
        <x:v>Ambassador for Men</x:v>
      </x:c>
      <x:c r="T1362" s="11" t="str">
        <x:v>2019</x:v>
      </x:c>
      <x:c r="U1362" s="10" t="n">
        <x:v>1743</x:v>
      </x:c>
      <x:c r="V1362" s="14" t="n">
        <x:f>IF(AND(ISNUMBER(G1362),G1362&gt;0),LOG10(G1362)*'Method'!$B$8,"")</x:f>
        <x:v>4.017965835657792</x:v>
      </x:c>
      <x:c r="W1362" s="14" t="n">
        <x:f>IF(AND(ISNUMBER(I1362),I1362&gt;0),LOG10(I1362)*'Method'!$B$9,"")</x:f>
        <x:v>2.827525519310304</x:v>
      </x:c>
      <x:c r="X1362" s="10" t="str">
        <x:f>IF(ISNUMBER(J1362),SUM(G1362,I1362),"")</x:f>
      </x:c>
      <x:c r="Y1362" s="10" t="str">
        <x:f>IF(ISNUMBER(K1362),COUNTIFS($K$7:$K$1929,"&gt;"&amp;K1362)+1,"")</x:f>
      </x:c>
      <x:c r="Z1362" s="9" t="str"/>
      <x:c r="AA1362" s="15" t="n">
        <x:v>46108</x:v>
      </x:c>
      <x:c r="AB1362" s="9" t="str">
        <x:v>Unknown</x:v>
      </x:c>
    </x:row>
    <x:row r="1363" ht="50" customHeight="1">
      <x:c r="A1363" s="10" t="n">
        <x:f>IF(ISNUMBER(F1363),RANK(F1363,$F$7:$F$1929,0),"")</x:f>
        <x:v>1351</x:v>
      </x:c>
      <x:c r="B1363" s="9" t="str">
        <x:v>Giorgio Armani</x:v>
      </x:c>
      <x:c r="C1363" s="9" t="str">
        <x:v>Emporio Armani - Stronger With You</x:v>
      </x:c>
      <x:c r="D1363" s="9" t="str">
        <x:v>Not recorded</x:v>
      </x:c>
      <x:c r="E1363" s="11" t="n">
        <x:v>2017</x:v>
      </x:c>
      <x:c r="F1363" s="13" t="n">
        <x:v>7.5</x:v>
      </x:c>
      <x:c r="G1363" s="10" t="n">
        <x:v>1926</x:v>
      </x:c>
      <x:c r="H1363" s="12" t="n">
        <x:v>4.3</x:v>
      </x:c>
      <x:c r="I1363" s="10" t="n">
        <x:v>10224</x:v>
      </x:c>
      <x:c r="J1363" s="12" t="str">
        <x:f>IF(AND(M1363="URL identity aligns",ISNUMBER(F1363),ISNUMBER(H1363),G1363&gt;0,I1363&gt;0,SUM(V1363:W1363)&gt;0),(F1363*V1363+((H1363-1)/4*10)*W1363)/SUM(V1363:W1363),"")</x:f>
      </x:c>
      <x:c r="K1363" s="12" t="str">
        <x:f>IF(ISNUMBER(J1363),(X1363*J1363+'Method'!$B$10*'Method'!$B$11)/(X1363+'Method'!$B$10),"")</x:f>
      </x:c>
      <x:c r="L1363" s="10" t="str">
        <x:f>IF(ISNUMBER(J1363),COUNTIFS($J$7:$J$1929,"&gt;"&amp;J1363)+1,"")</x:f>
      </x:c>
      <x:c r="M1363" s="9" t="str">
        <x:v>Review required</x:v>
      </x:c>
      <x:c r="N1363" s="9" t="str">
        <x:v>Concentration not explicit on both saved identities</x:v>
      </x:c>
      <x:c r="O1363" s="9" t="str">
        <x:v>https://www.parfumo.com/Perfumes/Giorgio_Armani/Emporio_Armani_Stronger_With_You</x:v>
      </x:c>
      <x:c r="P1363" s="9" t="str">
        <x:v>https://www.fragrantica.com/perfume/Giorgio-Armani/Emporio-Armani-Stronger-With-You-45258.html</x:v>
      </x:c>
      <x:c r="Q1363" s="9" t="str">
        <x:v>https://media.parfumo.com/perfumes/7d/7dd20c-emporio-armani-stronger-with-you-giorgio-armani_1200.jpg?width=720&amp;aspect_ratio=1:1</x:v>
      </x:c>
      <x:c r="R1363" s="9" t="str">
        <x:v>https://fimgs.net/mdimg/perfume-thumbs/375x500.45258.jpg</x:v>
      </x:c>
      <x:c r="S1363" s="9" t="str">
        <x:v>Emporio Armani - Stronger With You</x:v>
      </x:c>
      <x:c r="T1363" s="11" t="str">
        <x:v>2017</x:v>
      </x:c>
      <x:c r="U1363" s="10" t="n">
        <x:v>751</x:v>
      </x:c>
      <x:c r="V1363" s="14" t="n">
        <x:f>IF(AND(ISNUMBER(G1363),G1363&gt;0),LOG10(G1363)*'Method'!$B$8,"")</x:f>
        <x:v>3.941587539346224</x:v>
      </x:c>
      <x:c r="W1363" s="14" t="n">
        <x:f>IF(AND(ISNUMBER(I1363),I1363&gt;0),LOG10(I1363)*'Method'!$B$9,"")</x:f>
        <x:v>3.2076966726514566</x:v>
      </x:c>
      <x:c r="X1363" s="10" t="str">
        <x:f>IF(ISNUMBER(J1363),SUM(G1363,I1363),"")</x:f>
      </x:c>
      <x:c r="Y1363" s="10" t="str">
        <x:f>IF(ISNUMBER(K1363),COUNTIFS($K$7:$K$1929,"&gt;"&amp;K1363)+1,"")</x:f>
      </x:c>
      <x:c r="Z1363" s="9" t="str"/>
      <x:c r="AA1363" s="15" t="n">
        <x:v>46108</x:v>
      </x:c>
      <x:c r="AB1363" s="9" t="str">
        <x:v>Unknown</x:v>
      </x:c>
    </x:row>
    <x:row r="1364" ht="50" customHeight="1">
      <x:c r="A1364" s="10" t="n">
        <x:f>IF(ISNUMBER(F1364),RANK(F1364,$F$7:$F$1929,0),"")</x:f>
        <x:v>1351</x:v>
      </x:c>
      <x:c r="B1364" s="9" t="str">
        <x:v>Versace</x:v>
      </x:c>
      <x:c r="C1364" s="9" t="str">
        <x:v>Man Eau Fraîche</x:v>
      </x:c>
      <x:c r="D1364" s="9" t="str">
        <x:v>Eau de Toilette</x:v>
      </x:c>
      <x:c r="E1364" s="11" t="n">
        <x:v>2005</x:v>
      </x:c>
      <x:c r="F1364" s="13" t="n">
        <x:v>7.5</x:v>
      </x:c>
      <x:c r="G1364" s="10" t="n">
        <x:v>1445</x:v>
      </x:c>
      <x:c r="H1364" s="12" t="n">
        <x:v>4.14</x:v>
      </x:c>
      <x:c r="I1364" s="10" t="n">
        <x:v>16099</x:v>
      </x:c>
      <x:c r="J1364" s="12" t="str">
        <x:f>IF(AND(M1364="URL identity aligns",ISNUMBER(F1364),ISNUMBER(H1364),G1364&gt;0,I1364&gt;0,SUM(V1364:W1364)&gt;0),(F1364*V1364+((H1364-1)/4*10)*W1364)/SUM(V1364:W1364),"")</x:f>
      </x:c>
      <x:c r="K1364" s="12" t="str">
        <x:f>IF(ISNUMBER(J1364),(X1364*J1364+'Method'!$B$10*'Method'!$B$11)/(X1364+'Method'!$B$10),"")</x:f>
      </x:c>
      <x:c r="L1364" s="10" t="str">
        <x:f>IF(ISNUMBER(J1364),COUNTIFS($J$7:$J$1929,"&gt;"&amp;J1364)+1,"")</x:f>
      </x:c>
      <x:c r="M1364" s="9" t="str">
        <x:v>Review required</x:v>
      </x:c>
      <x:c r="N1364" s="9" t="str">
        <x:v>Concentration differs between product URLs</x:v>
      </x:c>
      <x:c r="O1364" s="9" t="str">
        <x:v>https://www.parfumo.com/Perfumes/Versace/Versace_Man_Eau_Fraiche_Eau_de_Toilette</x:v>
      </x:c>
      <x:c r="P1364" s="9" t="str">
        <x:v>https://www.fragrantica.com/perfume/Versace/Versace-Man-Eau-Fraiche-644.html</x:v>
      </x:c>
      <x:c r="Q1364" s="9" t="str">
        <x:v>https://media.parfumo.com/perfumes/36/361733-versace-man-eau-fraiche-eau-de-toilette-versace_1200.jpg?width=720&amp;aspect_ratio=1:1</x:v>
      </x:c>
      <x:c r="R1364" s="9" t="str">
        <x:v>https://fimgs.net/mdimg/perfume-thumbs/375x500.644.jpg</x:v>
      </x:c>
      <x:c r="S1364" s="9" t="str">
        <x:v>Man Eau Fraîche</x:v>
      </x:c>
      <x:c r="T1364" s="11" t="str">
        <x:v>2005</x:v>
      </x:c>
      <x:c r="U1364" s="10" t="n">
        <x:v>520</x:v>
      </x:c>
      <x:c r="V1364" s="14" t="n">
        <x:f>IF(AND(ISNUMBER(G1364),G1364&gt;0),LOG10(G1364)*'Method'!$B$8,"")</x:f>
        <x:v>3.791841416511084</x:v>
      </x:c>
      <x:c r="W1364" s="14" t="n">
        <x:f>IF(AND(ISNUMBER(I1364),I1364&gt;0),LOG10(I1364)*'Method'!$B$9,"")</x:f>
        <x:v>3.36543912030524</x:v>
      </x:c>
      <x:c r="X1364" s="10" t="str">
        <x:f>IF(ISNUMBER(J1364),SUM(G1364,I1364),"")</x:f>
      </x:c>
      <x:c r="Y1364" s="10" t="str">
        <x:f>IF(ISNUMBER(K1364),COUNTIFS($K$7:$K$1929,"&gt;"&amp;K1364)+1,"")</x:f>
      </x:c>
      <x:c r="Z1364" s="9" t="str"/>
      <x:c r="AA1364" s="15" t="n">
        <x:v>46108</x:v>
      </x:c>
      <x:c r="AB1364" s="9" t="str">
        <x:v>Unknown</x:v>
      </x:c>
    </x:row>
    <x:row r="1365" ht="50" customHeight="1">
      <x:c r="A1365" s="10" t="n">
        <x:f>IF(ISNUMBER(F1365),RANK(F1365,$F$7:$F$1929,0),"")</x:f>
        <x:v>1351</x:v>
      </x:c>
      <x:c r="B1365" s="9" t="str">
        <x:v>Lattafa</x:v>
      </x:c>
      <x:c r="C1365" s="9" t="str">
        <x:v>Maahir Legacy</x:v>
      </x:c>
      <x:c r="D1365" s="9" t="str">
        <x:v>Parfum</x:v>
      </x:c>
      <x:c r="E1365" s="11" t="n">
        <x:v>2023</x:v>
      </x:c>
      <x:c r="F1365" s="13" t="n">
        <x:v>7.5</x:v>
      </x:c>
      <x:c r="G1365" s="10" t="n">
        <x:v>1350</x:v>
      </x:c>
      <x:c r="H1365" s="12" t="n">
        <x:v>4.12</x:v>
      </x:c>
      <x:c r="I1365" s="10" t="n">
        <x:v>3503</x:v>
      </x:c>
      <x:c r="J1365" s="12" t="str">
        <x:f>IF(AND(M1365="URL identity aligns",ISNUMBER(F1365),ISNUMBER(H1365),G1365&gt;0,I1365&gt;0,SUM(V1365:W1365)&gt;0),(F1365*V1365+((H1365-1)/4*10)*W1365)/SUM(V1365:W1365),"")</x:f>
      </x:c>
      <x:c r="K1365" s="12" t="str">
        <x:f>IF(ISNUMBER(J1365),(X1365*J1365+'Method'!$B$10*'Method'!$B$11)/(X1365+'Method'!$B$10),"")</x:f>
      </x:c>
      <x:c r="L1365" s="10" t="str">
        <x:f>IF(ISNUMBER(J1365),COUNTIFS($J$7:$J$1929,"&gt;"&amp;J1365)+1,"")</x:f>
      </x:c>
      <x:c r="M1365" s="9" t="str">
        <x:v>Review required</x:v>
      </x:c>
      <x:c r="N1365" s="9" t="str">
        <x:v>Brand differs between product URLs; Concentration not explicit on both saved identities</x:v>
      </x:c>
      <x:c r="O1365" s="9" t="str">
        <x:v>https://www.parfumo.com/Perfumes/Lattafa/maahir-legacy</x:v>
      </x:c>
      <x:c r="P1365" s="9" t="str">
        <x:v>https://www.fragrantica.com/perfume/Lattafa-Perfumes/Maahir-Legacy-82727.html</x:v>
      </x:c>
      <x:c r="Q1365" s="9" t="str">
        <x:v>https://media.parfumo.com/perfumes/08/0894c3-maahir-legacy-lattafa_1200.jpg?width=720&amp;aspect_ratio=1:1</x:v>
      </x:c>
      <x:c r="R1365" s="9" t="str">
        <x:v>https://fimgs.net/mdimg/perfume-thumbs/375x500.82727.jpg</x:v>
      </x:c>
      <x:c r="S1365" s="9" t="str">
        <x:v>Maahir Legacy</x:v>
      </x:c>
      <x:c r="T1365" s="11" t="str">
        <x:v>2023</x:v>
      </x:c>
      <x:c r="U1365" s="10" t="n">
        <x:v>356</x:v>
      </x:c>
      <x:c r="V1365" s="14" t="n">
        <x:f>IF(AND(ISNUMBER(G1365),G1365&gt;0),LOG10(G1365)*'Method'!$B$8,"")</x:f>
        <x:v>3.7564005221940118</x:v>
      </x:c>
      <x:c r="W1365" s="14" t="n">
        <x:f>IF(AND(ISNUMBER(I1365),I1365&gt;0),LOG10(I1365)*'Method'!$B$9,"")</x:f>
        <x:v>2.8355521098541523</x:v>
      </x:c>
      <x:c r="X1365" s="10" t="str">
        <x:f>IF(ISNUMBER(J1365),SUM(G1365,I1365),"")</x:f>
      </x:c>
      <x:c r="Y1365" s="10" t="str">
        <x:f>IF(ISNUMBER(K1365),COUNTIFS($K$7:$K$1929,"&gt;"&amp;K1365)+1,"")</x:f>
      </x:c>
      <x:c r="Z1365" s="9" t="str"/>
      <x:c r="AA1365" s="15" t="n">
        <x:v>46108</x:v>
      </x:c>
      <x:c r="AB1365" s="9" t="str">
        <x:v>Unknown</x:v>
      </x:c>
    </x:row>
    <x:row r="1366" ht="50" customHeight="1">
      <x:c r="A1366" s="10" t="n">
        <x:f>IF(ISNUMBER(F1366),RANK(F1366,$F$7:$F$1929,0),"")</x:f>
        <x:v>1351</x:v>
      </x:c>
      <x:c r="B1366" s="9" t="str">
        <x:v>Montblanc</x:v>
      </x:c>
      <x:c r="C1366" s="9" t="str">
        <x:v>Legend Spirit</x:v>
      </x:c>
      <x:c r="D1366" s="9" t="str">
        <x:v>Not recorded</x:v>
      </x:c>
      <x:c r="E1366" s="11" t="n">
        <x:v>2016</x:v>
      </x:c>
      <x:c r="F1366" s="13" t="n">
        <x:v>7.5</x:v>
      </x:c>
      <x:c r="G1366" s="10" t="n">
        <x:v>1291</x:v>
      </x:c>
      <x:c r="H1366" s="12" t="n">
        <x:v>4.11</x:v>
      </x:c>
      <x:c r="I1366" s="10" t="n">
        <x:v>8101</x:v>
      </x:c>
      <x:c r="J1366" s="12" t="str">
        <x:f>IF(AND(M1366="URL identity aligns",ISNUMBER(F1366),ISNUMBER(H1366),G1366&gt;0,I1366&gt;0,SUM(V1366:W1366)&gt;0),(F1366*V1366+((H1366-1)/4*10)*W1366)/SUM(V1366:W1366),"")</x:f>
      </x:c>
      <x:c r="K1366" s="12" t="str">
        <x:f>IF(ISNUMBER(J1366),(X1366*J1366+'Method'!$B$10*'Method'!$B$11)/(X1366+'Method'!$B$10),"")</x:f>
      </x:c>
      <x:c r="L1366" s="10" t="str">
        <x:f>IF(ISNUMBER(J1366),COUNTIFS($J$7:$J$1929,"&gt;"&amp;J1366)+1,"")</x:f>
      </x:c>
      <x:c r="M1366" s="9" t="str">
        <x:v>Review required</x:v>
      </x:c>
      <x:c r="N1366" s="9" t="str">
        <x:v>Concentration not explicit on both saved identities</x:v>
      </x:c>
      <x:c r="O1366" s="9" t="str">
        <x:v>https://www.parfumo.com/Perfumes/Montblanc/Legend_Spirit</x:v>
      </x:c>
      <x:c r="P1366" s="9" t="str">
        <x:v>https://www.fragrantica.com/perfume/Montblanc/Legend-Spirit-33443.html</x:v>
      </x:c>
      <x:c r="Q1366" s="9" t="str">
        <x:v>https://media.parfumo.com/perfumes/45/456e36-legend-spirit-montblanc_1200.jpg?width=720&amp;aspect_ratio=1:1</x:v>
      </x:c>
      <x:c r="R1366" s="9" t="str">
        <x:v>https://fimgs.net/mdimg/perfume-thumbs/375x500.33443.jpg</x:v>
      </x:c>
      <x:c r="S1366" s="9" t="str">
        <x:v>Legend Spirit</x:v>
      </x:c>
      <x:c r="T1366" s="11" t="str">
        <x:v>2016</x:v>
      </x:c>
      <x:c r="U1366" s="10" t="n">
        <x:v>700</x:v>
      </x:c>
      <x:c r="V1366" s="14" t="n">
        <x:f>IF(AND(ISNUMBER(G1366),G1366&gt;0),LOG10(G1366)*'Method'!$B$8,"")</x:f>
        <x:v>3.7331114907197036</x:v>
      </x:c>
      <x:c r="W1366" s="14" t="n">
        <x:f>IF(AND(ISNUMBER(I1366),I1366&gt;0),LOG10(I1366)*'Method'!$B$9,"")</x:f>
        <x:v>3.1268309057375685</x:v>
      </x:c>
      <x:c r="X1366" s="10" t="str">
        <x:f>IF(ISNUMBER(J1366),SUM(G1366,I1366),"")</x:f>
      </x:c>
      <x:c r="Y1366" s="10" t="str">
        <x:f>IF(ISNUMBER(K1366),COUNTIFS($K$7:$K$1929,"&gt;"&amp;K1366)+1,"")</x:f>
      </x:c>
      <x:c r="Z1366" s="9" t="str"/>
      <x:c r="AA1366" s="15" t="n">
        <x:v>46108</x:v>
      </x:c>
      <x:c r="AB1366" s="9" t="str">
        <x:v>Unknown</x:v>
      </x:c>
    </x:row>
    <x:row r="1367" ht="50" customHeight="1">
      <x:c r="A1367" s="10" t="n">
        <x:f>IF(ISNUMBER(F1367),RANK(F1367,$F$7:$F$1929,0),"")</x:f>
        <x:v>1351</x:v>
      </x:c>
      <x:c r="B1367" s="9" t="str">
        <x:v>Versace</x:v>
      </x:c>
      <x:c r="C1367" s="9" t="str">
        <x:v>Eros Energy</x:v>
      </x:c>
      <x:c r="D1367" s="9" t="str">
        <x:v>Not recorded</x:v>
      </x:c>
      <x:c r="E1367" s="11" t="n">
        <x:v>2024</x:v>
      </x:c>
      <x:c r="F1367" s="13" t="n">
        <x:v>7.5</x:v>
      </x:c>
      <x:c r="G1367" s="10" t="n">
        <x:v>1281</x:v>
      </x:c>
      <x:c r="H1367" s="12" t="n">
        <x:v>3.95</x:v>
      </x:c>
      <x:c r="I1367" s="10" t="n">
        <x:v>5190</x:v>
      </x:c>
      <x:c r="J1367" s="12" t="str">
        <x:f>IF(AND(M1367="URL identity aligns",ISNUMBER(F1367),ISNUMBER(H1367),G1367&gt;0,I1367&gt;0,SUM(V1367:W1367)&gt;0),(F1367*V1367+((H1367-1)/4*10)*W1367)/SUM(V1367:W1367),"")</x:f>
      </x:c>
      <x:c r="K1367" s="12" t="str">
        <x:f>IF(ISNUMBER(J1367),(X1367*J1367+'Method'!$B$10*'Method'!$B$11)/(X1367+'Method'!$B$10),"")</x:f>
      </x:c>
      <x:c r="L1367" s="10" t="str">
        <x:f>IF(ISNUMBER(J1367),COUNTIFS($J$7:$J$1929,"&gt;"&amp;J1367)+1,"")</x:f>
      </x:c>
      <x:c r="M1367" s="9" t="str">
        <x:v>Review required</x:v>
      </x:c>
      <x:c r="N1367" s="9" t="str">
        <x:v>Concentration not explicit on both saved identities</x:v>
      </x:c>
      <x:c r="O1367" s="9" t="str">
        <x:v>https://www.parfumo.com/Perfumes/Versace/eros-energy</x:v>
      </x:c>
      <x:c r="P1367" s="9" t="str">
        <x:v>https://www.fragrantica.com/perfume/Versace/Eros-Energy-92647.html</x:v>
      </x:c>
      <x:c r="Q1367" s="9" t="str">
        <x:v>https://media.parfumo.com/perfumes/ab/ab6668-eros-energy-versace_1200.jpg?width=480&amp;aspect_ratio=1:1</x:v>
      </x:c>
      <x:c r="R1367" s="9" t="str">
        <x:v>https://fimgs.net/mdimg/perfume-thumbs/375x500.92647.jpg</x:v>
      </x:c>
      <x:c r="S1367" s="9" t="str">
        <x:v>Eros Energy</x:v>
      </x:c>
      <x:c r="T1367" s="11" t="str">
        <x:v>2024</x:v>
      </x:c>
      <x:c r="U1367" s="10" t="n">
        <x:v>1004</x:v>
      </x:c>
      <x:c r="V1367" s="14" t="n">
        <x:f>IF(AND(ISNUMBER(G1367),G1367&gt;0),LOG10(G1367)*'Method'!$B$8,"")</x:f>
        <x:v>3.729058955693628</x:v>
      </x:c>
      <x:c r="W1367" s="14" t="n">
        <x:f>IF(AND(ISNUMBER(I1367),I1367&gt;0),LOG10(I1367)*'Method'!$B$9,"")</x:f>
        <x:v>2.972133886278768</x:v>
      </x:c>
      <x:c r="X1367" s="10" t="str">
        <x:f>IF(ISNUMBER(J1367),SUM(G1367,I1367),"")</x:f>
      </x:c>
      <x:c r="Y1367" s="10" t="str">
        <x:f>IF(ISNUMBER(K1367),COUNTIFS($K$7:$K$1929,"&gt;"&amp;K1367)+1,"")</x:f>
      </x:c>
      <x:c r="Z1367" s="9" t="str"/>
      <x:c r="AA1367" s="15" t="n">
        <x:v>46108</x:v>
      </x:c>
      <x:c r="AB1367" s="9" t="str">
        <x:v>Unknown</x:v>
      </x:c>
    </x:row>
    <x:row r="1368" ht="50" customHeight="1">
      <x:c r="A1368" s="10" t="n">
        <x:f>IF(ISNUMBER(F1368),RANK(F1368,$F$7:$F$1929,0),"")</x:f>
        <x:v>1351</x:v>
      </x:c>
      <x:c r="B1368" s="9" t="str">
        <x:v>casamorati</x:v>
      </x:c>
      <x:c r="C1368" s="9" t="str">
        <x:v>Italica</x:v>
      </x:c>
      <x:c r="D1368" s="9" t="str">
        <x:v>Not recorded</x:v>
      </x:c>
      <x:c r="E1368" s="11" t="n">
        <x:v>2016</x:v>
      </x:c>
      <x:c r="F1368" s="13" t="n">
        <x:v>7.5</x:v>
      </x:c>
      <x:c r="G1368" s="10" t="n">
        <x:v>1235</x:v>
      </x:c>
      <x:c r="H1368" s="12" t="n">
        <x:v>4.04</x:v>
      </x:c>
      <x:c r="I1368" s="10" t="n">
        <x:v>1765</x:v>
      </x:c>
      <x:c r="J1368" s="12" t="str">
        <x:f>IF(AND(M1368="URL identity aligns",ISNUMBER(F1368),ISNUMBER(H1368),G1368&gt;0,I1368&gt;0,SUM(V1368:W1368)&gt;0),(F1368*V1368+((H1368-1)/4*10)*W1368)/SUM(V1368:W1368),"")</x:f>
      </x:c>
      <x:c r="K1368" s="12" t="str">
        <x:f>IF(ISNUMBER(J1368),(X1368*J1368+'Method'!$B$10*'Method'!$B$11)/(X1368+'Method'!$B$10),"")</x:f>
      </x:c>
      <x:c r="L1368" s="10" t="str">
        <x:f>IF(ISNUMBER(J1368),COUNTIFS($J$7:$J$1929,"&gt;"&amp;J1368)+1,"")</x:f>
      </x:c>
      <x:c r="M1368" s="9" t="str">
        <x:v>Review required</x:v>
      </x:c>
      <x:c r="N1368" s="9" t="str">
        <x:v>Concentration not explicit on both saved identities</x:v>
      </x:c>
      <x:c r="O1368" s="9" t="str">
        <x:v>https://www.parfumo.com/Perfumes/casamorati/italica</x:v>
      </x:c>
      <x:c r="P1368" s="9" t="str">
        <x:v>https://www.fragrantica.com/perfume/Casamorati-1888/Italica-41149.html</x:v>
      </x:c>
      <x:c r="Q1368" s="9" t="str">
        <x:v>https://media.parfumo.com/perfumes/8f/8f9fdb-casamorati-italica-xerjoff_1200.jpg?width=720&amp;aspect_ratio=1:1</x:v>
      </x:c>
      <x:c r="R1368" s="9" t="str">
        <x:v>https://fimgs.net/mdimg/perfume-thumbs/375x500.41149.jpg</x:v>
      </x:c>
      <x:c r="S1368" s="9" t="str">
        <x:v>Italica</x:v>
      </x:c>
      <x:c r="T1368" s="11" t="str">
        <x:v>2016</x:v>
      </x:c>
      <x:c r="U1368" s="10" t="n">
        <x:v>1388</x:v>
      </x:c>
      <x:c r="V1368" s="14" t="n">
        <x:f>IF(AND(ISNUMBER(G1368),G1368&gt;0),LOG10(G1368)*'Method'!$B$8,"")</x:f>
        <x:v>3.710000349114816</x:v>
      </x:c>
      <x:c r="W1368" s="14" t="n">
        <x:f>IF(AND(ISNUMBER(I1368),I1368&gt;0),LOG10(I1368)*'Method'!$B$9,"")</x:f>
        <x:v>2.5973957677790724</x:v>
      </x:c>
      <x:c r="X1368" s="10" t="str">
        <x:f>IF(ISNUMBER(J1368),SUM(G1368,I1368),"")</x:f>
      </x:c>
      <x:c r="Y1368" s="10" t="str">
        <x:f>IF(ISNUMBER(K1368),COUNTIFS($K$7:$K$1929,"&gt;"&amp;K1368)+1,"")</x:f>
      </x:c>
      <x:c r="Z1368" s="9" t="str"/>
      <x:c r="AA1368" s="15" t="n">
        <x:v>46108</x:v>
      </x:c>
      <x:c r="AB1368" s="9" t="str">
        <x:v>Unknown</x:v>
      </x:c>
    </x:row>
    <x:row r="1369" ht="50" customHeight="1">
      <x:c r="A1369" s="10" t="n">
        <x:f>IF(ISNUMBER(F1369),RANK(F1369,$F$7:$F$1929,0),"")</x:f>
        <x:v>1351</x:v>
      </x:c>
      <x:c r="B1369" s="9" t="str">
        <x:v>Lattafa</x:v>
      </x:c>
      <x:c r="C1369" s="9" t="str">
        <x:v>Ana Abiyedh آنا أبيض</x:v>
      </x:c>
      <x:c r="D1369" s="9" t="str">
        <x:v>Eau de Parfum</x:v>
      </x:c>
      <x:c r="E1369" s="11"/>
      <x:c r="F1369" s="13" t="n">
        <x:v>7.5</x:v>
      </x:c>
      <x:c r="G1369" s="10" t="n">
        <x:v>1148</x:v>
      </x:c>
      <x:c r="H1369" s="12" t="n">
        <x:v>3.83</x:v>
      </x:c>
      <x:c r="I1369" s="10" t="n">
        <x:v>2481</x:v>
      </x:c>
      <x:c r="J1369" s="12" t="str">
        <x:f>IF(AND(M1369="URL identity aligns",ISNUMBER(F1369),ISNUMBER(H1369),G1369&gt;0,I1369&gt;0,SUM(V1369:W1369)&gt;0),(F1369*V1369+((H1369-1)/4*10)*W1369)/SUM(V1369:W1369),"")</x:f>
      </x:c>
      <x:c r="K1369" s="12" t="str">
        <x:f>IF(ISNUMBER(J1369),(X1369*J1369+'Method'!$B$10*'Method'!$B$11)/(X1369+'Method'!$B$10),"")</x:f>
      </x:c>
      <x:c r="L1369" s="10" t="str">
        <x:f>IF(ISNUMBER(J1369),COUNTIFS($J$7:$J$1929,"&gt;"&amp;J1369)+1,"")</x:f>
      </x:c>
      <x:c r="M1369" s="9" t="str">
        <x:v>Review required</x:v>
      </x:c>
      <x:c r="N1369" s="9" t="str">
        <x:v>Brand differs between product URLs; Concentration not explicit on both saved identities</x:v>
      </x:c>
      <x:c r="O1369" s="9" t="str">
        <x:v>https://www.parfumo.com/Perfumes/Lattafa/ana-abiyedh-eau-de-parfum</x:v>
      </x:c>
      <x:c r="P1369" s="9" t="str">
        <x:v>https://www.fragrantica.com/perfume/Lattafa-Perfumes/Ana-Abiyedh-59149.html</x:v>
      </x:c>
      <x:c r="Q1369" s="9" t="str">
        <x:v>https://media.parfumo.com/perfumes/4b/4ba7da-ana-abiyedh-eau-de-parfum-lattafa_1200.jpg?width=720&amp;aspect_ratio=1:1</x:v>
      </x:c>
      <x:c r="R1369" s="9" t="str">
        <x:v>https://fimgs.net/mdimg/perfume-thumbs/375x500.59149.jpg</x:v>
      </x:c>
      <x:c r="S1369" s="9" t="str">
        <x:v>Ana Abiyedh آنا أبيض</x:v>
      </x:c>
      <x:c r="T1369" s="11" t="str"/>
      <x:c r="U1369" s="10" t="n">
        <x:v>1722</x:v>
      </x:c>
      <x:c r="V1369" s="14" t="n">
        <x:f>IF(AND(ISNUMBER(G1369),G1369&gt;0),LOG10(G1369)*'Method'!$B$8,"")</x:f>
        <x:v>3.67193026567434</x:v>
      </x:c>
      <x:c r="W1369" s="14" t="n">
        <x:f>IF(AND(ISNUMBER(I1369),I1369&gt;0),LOG10(I1369)*'Method'!$B$9,"")</x:f>
        <x:v>2.7157014114177684</x:v>
      </x:c>
      <x:c r="X1369" s="10" t="str">
        <x:f>IF(ISNUMBER(J1369),SUM(G1369,I1369),"")</x:f>
      </x:c>
      <x:c r="Y1369" s="10" t="str">
        <x:f>IF(ISNUMBER(K1369),COUNTIFS($K$7:$K$1929,"&gt;"&amp;K1369)+1,"")</x:f>
      </x:c>
      <x:c r="Z1369" s="9" t="str"/>
      <x:c r="AA1369" s="15" t="n">
        <x:v>46108</x:v>
      </x:c>
      <x:c r="AB1369" s="9" t="str">
        <x:v>Unknown</x:v>
      </x:c>
    </x:row>
    <x:row r="1370" ht="50" customHeight="1">
      <x:c r="A1370" s="10" t="n">
        <x:f>IF(ISNUMBER(F1370),RANK(F1370,$F$7:$F$1929,0),"")</x:f>
        <x:v>1351</x:v>
      </x:c>
      <x:c r="B1370" s="9" t="str">
        <x:v>Montale</x:v>
      </x:c>
      <x:c r="C1370" s="9" t="str">
        <x:v>Chocolate Greedy</x:v>
      </x:c>
      <x:c r="D1370" s="9" t="str">
        <x:v>Not recorded</x:v>
      </x:c>
      <x:c r="E1370" s="11" t="n">
        <x:v>2007</x:v>
      </x:c>
      <x:c r="F1370" s="13" t="n">
        <x:v>7.5</x:v>
      </x:c>
      <x:c r="G1370" s="10" t="n">
        <x:v>1127</x:v>
      </x:c>
      <x:c r="H1370" s="12" t="n">
        <x:v>3.93</x:v>
      </x:c>
      <x:c r="I1370" s="10" t="n">
        <x:v>9115</x:v>
      </x:c>
      <x:c r="J1370" s="12" t="str">
        <x:f>IF(AND(M1370="URL identity aligns",ISNUMBER(F1370),ISNUMBER(H1370),G1370&gt;0,I1370&gt;0,SUM(V1370:W1370)&gt;0),(F1370*V1370+((H1370-1)/4*10)*W1370)/SUM(V1370:W1370),"")</x:f>
      </x:c>
      <x:c r="K1370" s="12" t="str">
        <x:f>IF(ISNUMBER(J1370),(X1370*J1370+'Method'!$B$10*'Method'!$B$11)/(X1370+'Method'!$B$10),"")</x:f>
      </x:c>
      <x:c r="L1370" s="10" t="str">
        <x:f>IF(ISNUMBER(J1370),COUNTIFS($J$7:$J$1929,"&gt;"&amp;J1370)+1,"")</x:f>
      </x:c>
      <x:c r="M1370" s="9" t="str">
        <x:v>Review required</x:v>
      </x:c>
      <x:c r="N1370" s="9" t="str">
        <x:v>Concentration not explicit on both saved identities</x:v>
      </x:c>
      <x:c r="O1370" s="9" t="str">
        <x:v>https://www.parfumo.com/Perfumes/Montale/Chocolate_Greedy</x:v>
      </x:c>
      <x:c r="P1370" s="9" t="str">
        <x:v>https://www.fragrantica.com/perfume/Montale/Chocolate-Greedy-2186.html</x:v>
      </x:c>
      <x:c r="Q1370" s="9" t="str">
        <x:v>https://media.parfumo.com/perfumes/98/98b94d-chocolate-greedy-montale_1200.jpg?width=720&amp;aspect_ratio=1:1</x:v>
      </x:c>
      <x:c r="R1370" s="9" t="str">
        <x:v>https://fimgs.net/mdimg/perfume-thumbs/375x500.2186.jpg</x:v>
      </x:c>
      <x:c r="S1370" s="9" t="str">
        <x:v>Chocolate Greedy</x:v>
      </x:c>
      <x:c r="T1370" s="11" t="str">
        <x:v>2007</x:v>
      </x:c>
      <x:c r="U1370" s="10" t="n">
        <x:v>59</x:v>
      </x:c>
      <x:c r="V1370" s="14" t="n">
        <x:f>IF(AND(ISNUMBER(G1370),G1370&gt;0),LOG10(G1370)*'Method'!$B$8,"")</x:f>
        <x:v>3.6623086992553318</x:v>
      </x:c>
      <x:c r="W1370" s="14" t="n">
        <x:f>IF(AND(ISNUMBER(I1370),I1370&gt;0),LOG10(I1370)*'Method'!$B$9,"")</x:f>
        <x:v>3.1678053383927924</x:v>
      </x:c>
      <x:c r="X1370" s="10" t="str">
        <x:f>IF(ISNUMBER(J1370),SUM(G1370,I1370),"")</x:f>
      </x:c>
      <x:c r="Y1370" s="10" t="str">
        <x:f>IF(ISNUMBER(K1370),COUNTIFS($K$7:$K$1929,"&gt;"&amp;K1370)+1,"")</x:f>
      </x:c>
      <x:c r="Z1370" s="9" t="str"/>
      <x:c r="AA1370" s="15" t="n">
        <x:v>46108</x:v>
      </x:c>
      <x:c r="AB1370" s="9" t="str">
        <x:v>Unknown</x:v>
      </x:c>
    </x:row>
    <x:row r="1371" ht="50" customHeight="1">
      <x:c r="A1371" s="10" t="n">
        <x:f>IF(ISNUMBER(F1371),RANK(F1371,$F$7:$F$1929,0),"")</x:f>
        <x:v>1351</x:v>
      </x:c>
      <x:c r="B1371" s="9" t="str">
        <x:v>Moschino</x:v>
      </x:c>
      <x:c r="C1371" s="9" t="str">
        <x:v>Toy Boy</x:v>
      </x:c>
      <x:c r="D1371" s="9" t="str">
        <x:v>Not recorded</x:v>
      </x:c>
      <x:c r="E1371" s="11" t="n">
        <x:v>2019</x:v>
      </x:c>
      <x:c r="F1371" s="13" t="n">
        <x:v>7.5</x:v>
      </x:c>
      <x:c r="G1371" s="10" t="n">
        <x:v>1123</x:v>
      </x:c>
      <x:c r="H1371" s="12" t="n">
        <x:v>4.01</x:v>
      </x:c>
      <x:c r="I1371" s="10" t="n">
        <x:v>12357</x:v>
      </x:c>
      <x:c r="J1371" s="12" t="str">
        <x:f>IF(AND(M1371="URL identity aligns",ISNUMBER(F1371),ISNUMBER(H1371),G1371&gt;0,I1371&gt;0,SUM(V1371:W1371)&gt;0),(F1371*V1371+((H1371-1)/4*10)*W1371)/SUM(V1371:W1371),"")</x:f>
      </x:c>
      <x:c r="K1371" s="12" t="str">
        <x:f>IF(ISNUMBER(J1371),(X1371*J1371+'Method'!$B$10*'Method'!$B$11)/(X1371+'Method'!$B$10),"")</x:f>
      </x:c>
      <x:c r="L1371" s="10" t="str">
        <x:f>IF(ISNUMBER(J1371),COUNTIFS($J$7:$J$1929,"&gt;"&amp;J1371)+1,"")</x:f>
      </x:c>
      <x:c r="M1371" s="9" t="str">
        <x:v>Review required</x:v>
      </x:c>
      <x:c r="N1371" s="9" t="str">
        <x:v>Concentration not explicit on both saved identities</x:v>
      </x:c>
      <x:c r="O1371" s="9" t="str">
        <x:v>https://www.parfumo.com/Perfumes/Moschino/Toy_Boy</x:v>
      </x:c>
      <x:c r="P1371" s="9" t="str">
        <x:v>https://www.fragrantica.com/perfume/Moschino/Toy-Boy-55858.html</x:v>
      </x:c>
      <x:c r="Q1371" s="9" t="str">
        <x:v>https://media.parfumo.com/perfumes/f6/f6f156-toy-boy-moschino_1200.jpg?width=720&amp;aspect_ratio=1:1</x:v>
      </x:c>
      <x:c r="R1371" s="9" t="str">
        <x:v>https://fimgs.net/mdimg/perfume-thumbs/375x500.55858.jpg</x:v>
      </x:c>
      <x:c r="S1371" s="9" t="str">
        <x:v>Toy Boy</x:v>
      </x:c>
      <x:c r="T1371" s="11" t="str">
        <x:v>2019</x:v>
      </x:c>
      <x:c r="U1371" s="10" t="n">
        <x:v>141</x:v>
      </x:c>
      <x:c r="V1371" s="14" t="n">
        <x:f>IF(AND(ISNUMBER(G1371),G1371&gt;0),LOG10(G1371)*'Method'!$B$8,"")</x:f>
        <x:v>3.660455707513752</x:v>
      </x:c>
      <x:c r="W1371" s="14" t="n">
        <x:f>IF(AND(ISNUMBER(I1371),I1371&gt;0),LOG10(I1371)*'Method'!$B$9,"")</x:f>
        <x:v>3.273530437340864</x:v>
      </x:c>
      <x:c r="X1371" s="10" t="str">
        <x:f>IF(ISNUMBER(J1371),SUM(G1371,I1371),"")</x:f>
      </x:c>
      <x:c r="Y1371" s="10" t="str">
        <x:f>IF(ISNUMBER(K1371),COUNTIFS($K$7:$K$1929,"&gt;"&amp;K1371)+1,"")</x:f>
      </x:c>
      <x:c r="Z1371" s="9" t="str"/>
      <x:c r="AA1371" s="15" t="n">
        <x:v>46108</x:v>
      </x:c>
      <x:c r="AB1371" s="9" t="str">
        <x:v>Unknown</x:v>
      </x:c>
    </x:row>
    <x:row r="1372" ht="50" customHeight="1">
      <x:c r="A1372" s="10" t="n">
        <x:f>IF(ISNUMBER(F1372),RANK(F1372,$F$7:$F$1929,0),"")</x:f>
        <x:v>1351</x:v>
      </x:c>
      <x:c r="B1372" s="9" t="str">
        <x:v>Lattafa</x:v>
      </x:c>
      <x:c r="C1372" s="9" t="str">
        <x:v>Honor &amp; Glory</x:v>
      </x:c>
      <x:c r="D1372" s="9" t="str">
        <x:v>Parfum</x:v>
      </x:c>
      <x:c r="E1372" s="11" t="n">
        <x:v>2023</x:v>
      </x:c>
      <x:c r="F1372" s="13" t="n">
        <x:v>7.5</x:v>
      </x:c>
      <x:c r="G1372" s="10" t="n">
        <x:v>1026</x:v>
      </x:c>
      <x:c r="H1372" s="12" t="n">
        <x:v>4.17</x:v>
      </x:c>
      <x:c r="I1372" s="10" t="n">
        <x:v>6842</x:v>
      </x:c>
      <x:c r="J1372" s="12" t="str">
        <x:f>IF(AND(M1372="URL identity aligns",ISNUMBER(F1372),ISNUMBER(H1372),G1372&gt;0,I1372&gt;0,SUM(V1372:W1372)&gt;0),(F1372*V1372+((H1372-1)/4*10)*W1372)/SUM(V1372:W1372),"")</x:f>
      </x:c>
      <x:c r="K1372" s="12" t="str">
        <x:f>IF(ISNUMBER(J1372),(X1372*J1372+'Method'!$B$10*'Method'!$B$11)/(X1372+'Method'!$B$10),"")</x:f>
      </x:c>
      <x:c r="L1372" s="10" t="str">
        <x:f>IF(ISNUMBER(J1372),COUNTIFS($J$7:$J$1929,"&gt;"&amp;J1372)+1,"")</x:f>
      </x:c>
      <x:c r="M1372" s="9" t="str">
        <x:v>Review required</x:v>
      </x:c>
      <x:c r="N1372" s="9" t="str">
        <x:v>Brand differs between product URLs; Product, variant, gender or year terms differ between URLs; Concentration not explicit on both saved identities</x:v>
      </x:c>
      <x:c r="O1372" s="9" t="str">
        <x:v>https://www.parfumo.com/Perfumes/Lattafa/honor-glory</x:v>
      </x:c>
      <x:c r="P1372" s="9" t="str">
        <x:v>https://www.fragrantica.com/perfume/Lattafa-Perfumes/Bade-e-Al-Oud-Honor-Glory-84302.html</x:v>
      </x:c>
      <x:c r="Q1372" s="9" t="str">
        <x:v>https://media.parfumo.com/perfumes/b4/b4d650-honor-glory-lattafa_1200.jpg?width=720&amp;aspect_ratio=1:1</x:v>
      </x:c>
      <x:c r="R1372" s="9" t="str">
        <x:v>https://fimgs.net/mdimg/perfume-thumbs/375x500.84302.jpg</x:v>
      </x:c>
      <x:c r="S1372" s="9" t="str">
        <x:v>Honor &amp; Glory</x:v>
      </x:c>
      <x:c r="T1372" s="11" t="str">
        <x:v>2023</x:v>
      </x:c>
      <x:c r="U1372" s="10" t="n">
        <x:v>591</x:v>
      </x:c>
      <x:c r="V1372" s="14" t="n">
        <x:f>IF(AND(ISNUMBER(G1372),G1372&gt;0),LOG10(G1372)*'Method'!$B$8,"")</x:f>
        <x:v>3.61337683293096</x:v>
      </x:c>
      <x:c r="W1372" s="14" t="n">
        <x:f>IF(AND(ISNUMBER(I1372),I1372&gt;0),LOG10(I1372)*'Method'!$B$9,"")</x:f>
        <x:v>3.068146455879232</x:v>
      </x:c>
      <x:c r="X1372" s="10" t="str">
        <x:f>IF(ISNUMBER(J1372),SUM(G1372,I1372),"")</x:f>
      </x:c>
      <x:c r="Y1372" s="10" t="str">
        <x:f>IF(ISNUMBER(K1372),COUNTIFS($K$7:$K$1929,"&gt;"&amp;K1372)+1,"")</x:f>
      </x:c>
      <x:c r="Z1372" s="9" t="str"/>
      <x:c r="AA1372" s="15" t="n">
        <x:v>46108</x:v>
      </x:c>
      <x:c r="AB1372" s="9" t="str">
        <x:v>Unknown</x:v>
      </x:c>
    </x:row>
    <x:row r="1373" ht="50" customHeight="1">
      <x:c r="A1373" s="10" t="n">
        <x:f>IF(ISNUMBER(F1373),RANK(F1373,$F$7:$F$1929,0),"")</x:f>
        <x:v>1351</x:v>
      </x:c>
      <x:c r="B1373" s="9" t="str">
        <x:v>Guerlain</x:v>
      </x:c>
      <x:c r="C1373" s="9" t="str">
        <x:v>L'Homme Idéal</x:v>
      </x:c>
      <x:c r="D1373" s="9" t="str">
        <x:v>Eau de Toilette</x:v>
      </x:c>
      <x:c r="E1373" s="11" t="n">
        <x:v>2014</x:v>
      </x:c>
      <x:c r="F1373" s="13" t="n">
        <x:v>7.5</x:v>
      </x:c>
      <x:c r="G1373" s="10" t="n">
        <x:v>1021</x:v>
      </x:c>
      <x:c r="H1373" s="12" t="n">
        <x:v>4.17</x:v>
      </x:c>
      <x:c r="I1373" s="10" t="n">
        <x:v>6241</x:v>
      </x:c>
      <x:c r="J1373" s="12" t="str">
        <x:f>IF(AND(M1373="URL identity aligns",ISNUMBER(F1373),ISNUMBER(H1373),G1373&gt;0,I1373&gt;0,SUM(V1373:W1373)&gt;0),(F1373*V1373+((H1373-1)/4*10)*W1373)/SUM(V1373:W1373),"")</x:f>
      </x:c>
      <x:c r="K1373" s="12" t="str">
        <x:f>IF(ISNUMBER(J1373),(X1373*J1373+'Method'!$B$10*'Method'!$B$11)/(X1373+'Method'!$B$10),"")</x:f>
      </x:c>
      <x:c r="L1373" s="10" t="str">
        <x:f>IF(ISNUMBER(J1373),COUNTIFS($J$7:$J$1929,"&gt;"&amp;J1373)+1,"")</x:f>
      </x:c>
      <x:c r="M1373" s="9" t="str">
        <x:v>Review required</x:v>
      </x:c>
      <x:c r="N1373" s="9" t="str">
        <x:v>Concentration not explicit on both saved identities</x:v>
      </x:c>
      <x:c r="O1373" s="9" t="str">
        <x:v>https://www.parfumo.com/Perfumes/Guerlain/L_homme_ideal</x:v>
      </x:c>
      <x:c r="P1373" s="9" t="str">
        <x:v>https://www.fragrantica.com/perfume/Guerlain/L-Homme-Ideal-25780.html</x:v>
      </x:c>
      <x:c r="Q1373" s="9" t="str">
        <x:v>https://media.parfumo.com/perfumes/f8/f86a69-l-homme-ideal-eau-de-toilette-guerlain_1200.jpg?width=720&amp;aspect_ratio=1:1</x:v>
      </x:c>
      <x:c r="R1373" s="9" t="str">
        <x:v>https://fimgs.net/mdimg/perfume-thumbs/375x500.25780.jpg</x:v>
      </x:c>
      <x:c r="S1373" s="9" t="str">
        <x:v>L'Homme Idéal</x:v>
      </x:c>
      <x:c r="T1373" s="11" t="str">
        <x:v>2014</x:v>
      </x:c>
      <x:c r="U1373" s="10" t="n">
        <x:v>1833</x:v>
      </x:c>
      <x:c r="V1373" s="14" t="n">
        <x:f>IF(AND(ISNUMBER(G1373),G1373&gt;0),LOG10(G1373)*'Method'!$B$8,"")</x:f>
        <x:v>3.6108308905042916</x:v>
      </x:c>
      <x:c r="W1373" s="14" t="n">
        <x:f>IF(AND(ISNUMBER(I1373),I1373&gt;0),LOG10(I1373)*'Method'!$B$9,"")</x:f>
        <x:v>3.0362033460647044</x:v>
      </x:c>
      <x:c r="X1373" s="10" t="str">
        <x:f>IF(ISNUMBER(J1373),SUM(G1373,I1373),"")</x:f>
      </x:c>
      <x:c r="Y1373" s="10" t="str">
        <x:f>IF(ISNUMBER(K1373),COUNTIFS($K$7:$K$1929,"&gt;"&amp;K1373)+1,"")</x:f>
      </x:c>
      <x:c r="Z1373" s="9" t="str"/>
      <x:c r="AA1373" s="15" t="n">
        <x:v>46108</x:v>
      </x:c>
      <x:c r="AB1373" s="9" t="str">
        <x:v>Unknown</x:v>
      </x:c>
    </x:row>
    <x:row r="1374" ht="50" customHeight="1">
      <x:c r="A1374" s="10" t="n">
        <x:f>IF(ISNUMBER(F1374),RANK(F1374,$F$7:$F$1929,0),"")</x:f>
        <x:v>1351</x:v>
      </x:c>
      <x:c r="B1374" s="9" t="str">
        <x:v>Rasasi</x:v>
      </x:c>
      <x:c r="C1374" s="9" t="str">
        <x:v>Daarej pour Homme</x:v>
      </x:c>
      <x:c r="D1374" s="9" t="str">
        <x:v>Not recorded</x:v>
      </x:c>
      <x:c r="E1374" s="11"/>
      <x:c r="F1374" s="13" t="n">
        <x:v>7.5</x:v>
      </x:c>
      <x:c r="G1374" s="10" t="n">
        <x:v>1005</x:v>
      </x:c>
      <x:c r="H1374" s="12" t="n">
        <x:v>4.14</x:v>
      </x:c>
      <x:c r="I1374" s="10" t="n">
        <x:v>3105</x:v>
      </x:c>
      <x:c r="J1374" s="12" t="str">
        <x:f>IF(AND(M1374="URL identity aligns",ISNUMBER(F1374),ISNUMBER(H1374),G1374&gt;0,I1374&gt;0,SUM(V1374:W1374)&gt;0),(F1374*V1374+((H1374-1)/4*10)*W1374)/SUM(V1374:W1374),"")</x:f>
      </x:c>
      <x:c r="K1374" s="12" t="str">
        <x:f>IF(ISNUMBER(J1374),(X1374*J1374+'Method'!$B$10*'Method'!$B$11)/(X1374+'Method'!$B$10),"")</x:f>
      </x:c>
      <x:c r="L1374" s="10" t="str">
        <x:f>IF(ISNUMBER(J1374),COUNTIFS($J$7:$J$1929,"&gt;"&amp;J1374)+1,"")</x:f>
      </x:c>
      <x:c r="M1374" s="9" t="str">
        <x:v>Review required</x:v>
      </x:c>
      <x:c r="N1374" s="9" t="str">
        <x:v>Concentration not explicit on both saved identities</x:v>
      </x:c>
      <x:c r="O1374" s="9" t="str">
        <x:v>https://www.parfumo.com/Perfumes/Rasasi/Daarej_pour_Homme</x:v>
      </x:c>
      <x:c r="P1374" s="9" t="str">
        <x:v>https://www.fragrantica.com/perfume/Rasasi/Daarej-pour-Homme-19688.html</x:v>
      </x:c>
      <x:c r="Q1374" s="9" t="str">
        <x:v>https://media.parfumo.com/perfumes/31/31133b-daarej-pour-homme-rasasi_1200.jpg?width=720&amp;aspect_ratio=1:1</x:v>
      </x:c>
      <x:c r="R1374" s="9" t="str">
        <x:v>https://fimgs.net/mdimg/perfume-thumbs/375x500.19688.jpg</x:v>
      </x:c>
      <x:c r="S1374" s="9" t="str">
        <x:v>Daarej pour Homme</x:v>
      </x:c>
      <x:c r="T1374" s="11" t="str"/>
      <x:c r="U1374" s="10" t="n">
        <x:v>1571</x:v>
      </x:c>
      <x:c r="V1374" s="14" t="n">
        <x:f>IF(AND(ISNUMBER(G1374),G1374&gt;0),LOG10(G1374)*'Method'!$B$8,"")</x:f>
        <x:v>3.6025992741078117</x:v>
      </x:c>
      <x:c r="W1374" s="14" t="n">
        <x:f>IF(AND(ISNUMBER(I1374),I1374&gt;0),LOG10(I1374)*'Method'!$B$9,"")</x:f>
        <x:v>2.79364928361008</x:v>
      </x:c>
      <x:c r="X1374" s="10" t="str">
        <x:f>IF(ISNUMBER(J1374),SUM(G1374,I1374),"")</x:f>
      </x:c>
      <x:c r="Y1374" s="10" t="str">
        <x:f>IF(ISNUMBER(K1374),COUNTIFS($K$7:$K$1929,"&gt;"&amp;K1374)+1,"")</x:f>
      </x:c>
      <x:c r="Z1374" s="9" t="str"/>
      <x:c r="AA1374" s="15" t="n">
        <x:v>46108</x:v>
      </x:c>
      <x:c r="AB1374" s="9" t="str">
        <x:v>Unknown</x:v>
      </x:c>
    </x:row>
    <x:row r="1375" ht="50" customHeight="1">
      <x:c r="A1375" s="10" t="n">
        <x:f>IF(ISNUMBER(F1375),RANK(F1375,$F$7:$F$1929,0),"")</x:f>
        <x:v>1351</x:v>
      </x:c>
      <x:c r="B1375" s="9" t="str">
        <x:v>Calvin Klein</x:v>
      </x:c>
      <x:c r="C1375" s="9" t="str">
        <x:v>Obsession for Men</x:v>
      </x:c>
      <x:c r="D1375" s="9" t="str">
        <x:v>Eau de Toilette</x:v>
      </x:c>
      <x:c r="E1375" s="11" t="n">
        <x:v>1986</x:v>
      </x:c>
      <x:c r="F1375" s="13" t="n">
        <x:v>7.5</x:v>
      </x:c>
      <x:c r="G1375" s="10" t="n">
        <x:v>830</x:v>
      </x:c>
      <x:c r="H1375" s="12" t="n">
        <x:v>3.85</x:v>
      </x:c>
      <x:c r="I1375" s="10" t="n">
        <x:v>6216</x:v>
      </x:c>
      <x:c r="J1375" s="12" t="str">
        <x:f>IF(AND(M1375="URL identity aligns",ISNUMBER(F1375),ISNUMBER(H1375),G1375&gt;0,I1375&gt;0,SUM(V1375:W1375)&gt;0),(F1375*V1375+((H1375-1)/4*10)*W1375)/SUM(V1375:W1375),"")</x:f>
      </x:c>
      <x:c r="K1375" s="12" t="str">
        <x:f>IF(ISNUMBER(J1375),(X1375*J1375+'Method'!$B$10*'Method'!$B$11)/(X1375+'Method'!$B$10),"")</x:f>
      </x:c>
      <x:c r="L1375" s="10" t="str">
        <x:f>IF(ISNUMBER(J1375),COUNTIFS($J$7:$J$1929,"&gt;"&amp;J1375)+1,"")</x:f>
      </x:c>
      <x:c r="M1375" s="9" t="str">
        <x:v>Review required</x:v>
      </x:c>
      <x:c r="N1375" s="9" t="str">
        <x:v>Concentration not explicit on both saved identities</x:v>
      </x:c>
      <x:c r="O1375" s="9" t="str">
        <x:v>https://www.parfumo.com/Perfumes/Calvin_Klein/Obsession_for_Men_Eau_de_Toilette</x:v>
      </x:c>
      <x:c r="P1375" s="9" t="str">
        <x:v>https://www.fragrantica.com/perfume/Calvin-Klein/Obsession-for-Men-249.html</x:v>
      </x:c>
      <x:c r="Q1375" s="9" t="str">
        <x:v>https://media.parfumo.com/perfumes/25/25db31-obsession-for-men-eau-de-toilette-calvin-klein_1200.jpg?width=720&amp;aspect_ratio=1:1</x:v>
      </x:c>
      <x:c r="R1375" s="9" t="str">
        <x:v>https://fimgs.net/mdimg/perfume-thumbs/375x500.249.jpg</x:v>
      </x:c>
      <x:c r="S1375" s="9" t="str">
        <x:v>Obsession for Men</x:v>
      </x:c>
      <x:c r="T1375" s="11" t="str">
        <x:v>1986</x:v>
      </x:c>
      <x:c r="U1375" s="10" t="n">
        <x:v>972</x:v>
      </x:c>
      <x:c r="V1375" s="14" t="n">
        <x:f>IF(AND(ISNUMBER(G1375),G1375&gt;0),LOG10(G1375)*'Method'!$B$8,"")</x:f>
        <x:v>3.5028937108512843</x:v>
      </x:c>
      <x:c r="W1375" s="14" t="n">
        <x:f>IF(AND(ISNUMBER(I1375),I1375&gt;0),LOG10(I1375)*'Method'!$B$9,"")</x:f>
        <x:v>3.034808804634288</x:v>
      </x:c>
      <x:c r="X1375" s="10" t="str">
        <x:f>IF(ISNUMBER(J1375),SUM(G1375,I1375),"")</x:f>
      </x:c>
      <x:c r="Y1375" s="10" t="str">
        <x:f>IF(ISNUMBER(K1375),COUNTIFS($K$7:$K$1929,"&gt;"&amp;K1375)+1,"")</x:f>
      </x:c>
      <x:c r="Z1375" s="9" t="str"/>
      <x:c r="AA1375" s="15" t="n">
        <x:v>46108</x:v>
      </x:c>
      <x:c r="AB1375" s="9" t="str">
        <x:v>Unknown</x:v>
      </x:c>
    </x:row>
    <x:row r="1376" ht="50" customHeight="1">
      <x:c r="A1376" s="10" t="n">
        <x:f>IF(ISNUMBER(F1376),RANK(F1376,$F$7:$F$1929,0),"")</x:f>
        <x:v>1351</x:v>
      </x:c>
      <x:c r="B1376" s="9" t="str">
        <x:v>Serge Lutens</x:v>
      </x:c>
      <x:c r="C1376" s="9" t="str">
        <x:v>Un bois vanille</x:v>
      </x:c>
      <x:c r="D1376" s="9" t="str">
        <x:v>Not recorded</x:v>
      </x:c>
      <x:c r="E1376" s="11" t="n">
        <x:v>2003</x:v>
      </x:c>
      <x:c r="F1376" s="13" t="n">
        <x:v>7.5</x:v>
      </x:c>
      <x:c r="G1376" s="10" t="n">
        <x:v>824</x:v>
      </x:c>
      <x:c r="H1376" s="12" t="n">
        <x:v>4.09</x:v>
      </x:c>
      <x:c r="I1376" s="10" t="n">
        <x:v>6842</x:v>
      </x:c>
      <x:c r="J1376" s="12" t="str">
        <x:f>IF(AND(M1376="URL identity aligns",ISNUMBER(F1376),ISNUMBER(H1376),G1376&gt;0,I1376&gt;0,SUM(V1376:W1376)&gt;0),(F1376*V1376+((H1376-1)/4*10)*W1376)/SUM(V1376:W1376),"")</x:f>
      </x:c>
      <x:c r="K1376" s="12" t="str">
        <x:f>IF(ISNUMBER(J1376),(X1376*J1376+'Method'!$B$10*'Method'!$B$11)/(X1376+'Method'!$B$10),"")</x:f>
      </x:c>
      <x:c r="L1376" s="10" t="str">
        <x:f>IF(ISNUMBER(J1376),COUNTIFS($J$7:$J$1929,"&gt;"&amp;J1376)+1,"")</x:f>
      </x:c>
      <x:c r="M1376" s="9" t="str">
        <x:v>Review required</x:v>
      </x:c>
      <x:c r="N1376" s="9" t="str">
        <x:v>Concentration not explicit on both saved identities</x:v>
      </x:c>
      <x:c r="O1376" s="9" t="str">
        <x:v>https://www.parfumo.com/Perfumes/Serge_Lutens/Un_Bois_Vanille</x:v>
      </x:c>
      <x:c r="P1376" s="9" t="str">
        <x:v>https://www.fragrantica.com/perfume/Serge-Lutens/Un-Bois-Vanille-478.html</x:v>
      </x:c>
      <x:c r="Q1376" s="9" t="str">
        <x:v>https://media.parfumo.com/perfumes/59/590538-un-bois-vanille-serge-lutens_1200.jpg?width=720&amp;aspect_ratio=1:1</x:v>
      </x:c>
      <x:c r="R1376" s="9" t="str">
        <x:v>https://fimgs.net/mdimg/perfume-thumbs/375x500.478.jpg</x:v>
      </x:c>
      <x:c r="S1376" s="9" t="str">
        <x:v>Un bois vanille</x:v>
      </x:c>
      <x:c r="T1376" s="11" t="str">
        <x:v>2003</x:v>
      </x:c>
      <x:c r="U1376" s="10" t="n">
        <x:v>1246</x:v>
      </x:c>
      <x:c r="V1376" s="14" t="n">
        <x:f>IF(AND(ISNUMBER(G1376),G1376&gt;0),LOG10(G1376)*'Method'!$B$8,"")</x:f>
        <x:v>3.4991126540365443</x:v>
      </x:c>
      <x:c r="W1376" s="14" t="n">
        <x:f>IF(AND(ISNUMBER(I1376),I1376&gt;0),LOG10(I1376)*'Method'!$B$9,"")</x:f>
        <x:v>3.068146455879232</x:v>
      </x:c>
      <x:c r="X1376" s="10" t="str">
        <x:f>IF(ISNUMBER(J1376),SUM(G1376,I1376),"")</x:f>
      </x:c>
      <x:c r="Y1376" s="10" t="str">
        <x:f>IF(ISNUMBER(K1376),COUNTIFS($K$7:$K$1929,"&gt;"&amp;K1376)+1,"")</x:f>
      </x:c>
      <x:c r="Z1376" s="9" t="str"/>
      <x:c r="AA1376" s="15" t="n">
        <x:v>46108</x:v>
      </x:c>
      <x:c r="AB1376" s="9" t="str">
        <x:v>Unknown</x:v>
      </x:c>
    </x:row>
    <x:row r="1377" ht="50" customHeight="1">
      <x:c r="A1377" s="10" t="n">
        <x:f>IF(ISNUMBER(F1377),RANK(F1377,$F$7:$F$1929,0),"")</x:f>
        <x:v>1351</x:v>
      </x:c>
      <x:c r="B1377" s="9" t="str">
        <x:v>Parfums de Marly</x:v>
      </x:c>
      <x:c r="C1377" s="9" t="str">
        <x:v>Galloway</x:v>
      </x:c>
      <x:c r="D1377" s="9" t="str">
        <x:v>Parfum</x:v>
      </x:c>
      <x:c r="E1377" s="11" t="n">
        <x:v>2013</x:v>
      </x:c>
      <x:c r="F1377" s="13" t="n">
        <x:v>7.5</x:v>
      </x:c>
      <x:c r="G1377" s="10" t="n">
        <x:v>820</x:v>
      </x:c>
      <x:c r="H1377" s="12" t="n">
        <x:v>4.04</x:v>
      </x:c>
      <x:c r="I1377" s="10" t="n">
        <x:v>2224</x:v>
      </x:c>
      <x:c r="J1377" s="12" t="str">
        <x:f>IF(AND(M1377="URL identity aligns",ISNUMBER(F1377),ISNUMBER(H1377),G1377&gt;0,I1377&gt;0,SUM(V1377:W1377)&gt;0),(F1377*V1377+((H1377-1)/4*10)*W1377)/SUM(V1377:W1377),"")</x:f>
      </x:c>
      <x:c r="K1377" s="12" t="str">
        <x:f>IF(ISNUMBER(J1377),(X1377*J1377+'Method'!$B$10*'Method'!$B$11)/(X1377+'Method'!$B$10),"")</x:f>
      </x:c>
      <x:c r="L1377" s="10" t="str">
        <x:f>IF(ISNUMBER(J1377),COUNTIFS($J$7:$J$1929,"&gt;"&amp;J1377)+1,"")</x:f>
      </x:c>
      <x:c r="M1377" s="9" t="str">
        <x:v>Review required</x:v>
      </x:c>
      <x:c r="N1377" s="9" t="str">
        <x:v>Concentration not explicit on both saved identities</x:v>
      </x:c>
      <x:c r="O1377" s="9" t="str">
        <x:v>https://www.parfumo.com/Perfumes/Parfums_de_Marly/Galloway</x:v>
      </x:c>
      <x:c r="P1377" s="9" t="str">
        <x:v>https://www.fragrantica.com/perfume/Parfums-de-Marly/Galloway-23271.html</x:v>
      </x:c>
      <x:c r="Q1377" s="9" t="str">
        <x:v>https://media.parfumo.com/perfumes/ba/ba3e20-galloway-parfums-de-marly_1200.jpg?width=720&amp;aspect_ratio=1:1</x:v>
      </x:c>
      <x:c r="R1377" s="9" t="str">
        <x:v>https://fimgs.net/mdimg/perfume-thumbs/375x500.23271.jpg</x:v>
      </x:c>
      <x:c r="S1377" s="9" t="str">
        <x:v>Galloway</x:v>
      </x:c>
      <x:c r="T1377" s="11" t="str">
        <x:v>2013</x:v>
      </x:c>
      <x:c r="U1377" s="10" t="n">
        <x:v>1609</x:v>
      </x:c>
      <x:c r="V1377" s="14" t="n">
        <x:f>IF(AND(ISNUMBER(G1377),G1377&gt;0),LOG10(G1377)*'Method'!$B$8,"")</x:f>
        <x:v>3.496576622860464</x:v>
      </x:c>
      <x:c r="W1377" s="14" t="n">
        <x:f>IF(AND(ISNUMBER(I1377),I1377&gt;0),LOG10(I1377)*'Method'!$B$9,"")</x:f>
        <x:v>2.677707826328016</x:v>
      </x:c>
      <x:c r="X1377" s="10" t="str">
        <x:f>IF(ISNUMBER(J1377),SUM(G1377,I1377),"")</x:f>
      </x:c>
      <x:c r="Y1377" s="10" t="str">
        <x:f>IF(ISNUMBER(K1377),COUNTIFS($K$7:$K$1929,"&gt;"&amp;K1377)+1,"")</x:f>
      </x:c>
      <x:c r="Z1377" s="9" t="str"/>
      <x:c r="AA1377" s="15" t="n">
        <x:v>46108</x:v>
      </x:c>
      <x:c r="AB1377" s="9" t="str">
        <x:v>Unknown</x:v>
      </x:c>
    </x:row>
    <x:row r="1378" ht="50" customHeight="1">
      <x:c r="A1378" s="10" t="n">
        <x:f>IF(ISNUMBER(F1378),RANK(F1378,$F$7:$F$1929,0),"")</x:f>
        <x:v>1351</x:v>
      </x:c>
      <x:c r="B1378" s="9" t="str">
        <x:v>Creed</x:v>
      </x:c>
      <x:c r="C1378" s="9" t="str">
        <x:v>Original Santal</x:v>
      </x:c>
      <x:c r="D1378" s="9" t="str">
        <x:v>Not recorded</x:v>
      </x:c>
      <x:c r="E1378" s="11" t="n">
        <x:v>2005</x:v>
      </x:c>
      <x:c r="F1378" s="13" t="n">
        <x:v>7.5</x:v>
      </x:c>
      <x:c r="G1378" s="10" t="n">
        <x:v>808</x:v>
      </x:c>
      <x:c r="H1378" s="12" t="n">
        <x:v>4.05</x:v>
      </x:c>
      <x:c r="I1378" s="10" t="n">
        <x:v>3043</x:v>
      </x:c>
      <x:c r="J1378" s="12" t="str">
        <x:f>IF(AND(M1378="URL identity aligns",ISNUMBER(F1378),ISNUMBER(H1378),G1378&gt;0,I1378&gt;0,SUM(V1378:W1378)&gt;0),(F1378*V1378+((H1378-1)/4*10)*W1378)/SUM(V1378:W1378),"")</x:f>
      </x:c>
      <x:c r="K1378" s="12" t="str">
        <x:f>IF(ISNUMBER(J1378),(X1378*J1378+'Method'!$B$10*'Method'!$B$11)/(X1378+'Method'!$B$10),"")</x:f>
      </x:c>
      <x:c r="L1378" s="10" t="str">
        <x:f>IF(ISNUMBER(J1378),COUNTIFS($J$7:$J$1929,"&gt;"&amp;J1378)+1,"")</x:f>
      </x:c>
      <x:c r="M1378" s="9" t="str">
        <x:v>Review required</x:v>
      </x:c>
      <x:c r="N1378" s="9" t="str">
        <x:v>Concentration not explicit on both saved identities</x:v>
      </x:c>
      <x:c r="O1378" s="9" t="str">
        <x:v>https://www.parfumo.com/Perfumes/Creed/Original_Santal</x:v>
      </x:c>
      <x:c r="P1378" s="9" t="str">
        <x:v>https://www.fragrantica.com/perfume/Creed/Original-Santal-473.html</x:v>
      </x:c>
      <x:c r="Q1378" s="9" t="str">
        <x:v>https://media.parfumo.com/perfumes/df/dfe89c-original-santal-creed_1200.jpg?width=720&amp;aspect_ratio=1:1</x:v>
      </x:c>
      <x:c r="R1378" s="9" t="str">
        <x:v>https://fimgs.net/mdimg/perfume-thumbs/375x500.473.jpg</x:v>
      </x:c>
      <x:c r="S1378" s="9" t="str">
        <x:v>Original Santal</x:v>
      </x:c>
      <x:c r="T1378" s="11" t="str">
        <x:v>2005</x:v>
      </x:c>
      <x:c r="U1378" s="10" t="n">
        <x:v>1696</x:v>
      </x:c>
      <x:c r="V1378" s="14" t="n">
        <x:f>IF(AND(ISNUMBER(G1378),G1378&gt;0),LOG10(G1378)*'Method'!$B$8,"")</x:f>
        <x:v>3.488893632929508</x:v>
      </x:c>
      <x:c r="W1378" s="14" t="n">
        <x:f>IF(AND(ISNUMBER(I1378),I1378&gt;0),LOG10(I1378)*'Method'!$B$9,"")</x:f>
        <x:v>2.7866415618865363</x:v>
      </x:c>
      <x:c r="X1378" s="10" t="str">
        <x:f>IF(ISNUMBER(J1378),SUM(G1378,I1378),"")</x:f>
      </x:c>
      <x:c r="Y1378" s="10" t="str">
        <x:f>IF(ISNUMBER(K1378),COUNTIFS($K$7:$K$1929,"&gt;"&amp;K1378)+1,"")</x:f>
      </x:c>
      <x:c r="Z1378" s="9" t="str"/>
      <x:c r="AA1378" s="15" t="n">
        <x:v>46108</x:v>
      </x:c>
      <x:c r="AB1378" s="9" t="str">
        <x:v>Unknown</x:v>
      </x:c>
    </x:row>
    <x:row r="1379" ht="50" customHeight="1">
      <x:c r="A1379" s="10" t="n">
        <x:f>IF(ISNUMBER(F1379),RANK(F1379,$F$7:$F$1929,0),"")</x:f>
        <x:v>1351</x:v>
      </x:c>
      <x:c r="B1379" s="9" t="str">
        <x:v>Hermès</x:v>
      </x:c>
      <x:c r="C1379" s="9" t="str">
        <x:v>Un Jardin sur le Toit</x:v>
      </x:c>
      <x:c r="D1379" s="9" t="str">
        <x:v>Not recorded</x:v>
      </x:c>
      <x:c r="E1379" s="11" t="n">
        <x:v>2011</x:v>
      </x:c>
      <x:c r="F1379" s="13" t="n">
        <x:v>7.5</x:v>
      </x:c>
      <x:c r="G1379" s="10" t="n">
        <x:v>797</x:v>
      </x:c>
      <x:c r="H1379" s="12" t="n">
        <x:v>4.04</x:v>
      </x:c>
      <x:c r="I1379" s="10" t="n">
        <x:v>7402</x:v>
      </x:c>
      <x:c r="J1379" s="12" t="str">
        <x:f>IF(AND(M1379="URL identity aligns",ISNUMBER(F1379),ISNUMBER(H1379),G1379&gt;0,I1379&gt;0,SUM(V1379:W1379)&gt;0),(F1379*V1379+((H1379-1)/4*10)*W1379)/SUM(V1379:W1379),"")</x:f>
      </x:c>
      <x:c r="K1379" s="12" t="str">
        <x:f>IF(ISNUMBER(J1379),(X1379*J1379+'Method'!$B$10*'Method'!$B$11)/(X1379+'Method'!$B$10),"")</x:f>
      </x:c>
      <x:c r="L1379" s="10" t="str">
        <x:f>IF(ISNUMBER(J1379),COUNTIFS($J$7:$J$1929,"&gt;"&amp;J1379)+1,"")</x:f>
      </x:c>
      <x:c r="M1379" s="9" t="str">
        <x:v>Review required</x:v>
      </x:c>
      <x:c r="N1379" s="9" t="str">
        <x:v>Concentration not explicit on both saved identities</x:v>
      </x:c>
      <x:c r="O1379" s="9" t="str">
        <x:v>https://www.parfumo.com/Perfumes/Hermes/Un_Jardin_sur_le_Toit</x:v>
      </x:c>
      <x:c r="P1379" s="9" t="str">
        <x:v>https://www.fragrantica.com/perfume/Hermes/Un-Jardin-Sur-Le-Toit-11502.html</x:v>
      </x:c>
      <x:c r="Q1379" s="9" t="str">
        <x:v>https://media.parfumo.com/perfumes/f7/f7e170-un-jardin-sur-le-toit-hermes_1200.jpg?width=720&amp;aspect_ratio=1:1</x:v>
      </x:c>
      <x:c r="R1379" s="9" t="str">
        <x:v>https://fimgs.net/mdimg/perfume-thumbs/375x500.11502.jpg</x:v>
      </x:c>
      <x:c r="S1379" s="9" t="str">
        <x:v>Un Jardin sur le Toit</x:v>
      </x:c>
      <x:c r="T1379" s="11" t="str">
        <x:v>2011</x:v>
      </x:c>
      <x:c r="U1379" s="10" t="n">
        <x:v>1440</x:v>
      </x:c>
      <x:c r="V1379" s="14" t="n">
        <x:f>IF(AND(ISNUMBER(G1379),G1379&gt;0),LOG10(G1379)*'Method'!$B$8,"")</x:f>
        <x:v>3.481749985675332</x:v>
      </x:c>
      <x:c r="W1379" s="14" t="n">
        <x:f>IF(AND(ISNUMBER(I1379),I1379&gt;0),LOG10(I1379)*'Method'!$B$9,"")</x:f>
        <x:v>3.095479264607272</x:v>
      </x:c>
      <x:c r="X1379" s="10" t="str">
        <x:f>IF(ISNUMBER(J1379),SUM(G1379,I1379),"")</x:f>
      </x:c>
      <x:c r="Y1379" s="10" t="str">
        <x:f>IF(ISNUMBER(K1379),COUNTIFS($K$7:$K$1929,"&gt;"&amp;K1379)+1,"")</x:f>
      </x:c>
      <x:c r="Z1379" s="9" t="str"/>
      <x:c r="AA1379" s="15" t="n">
        <x:v>46108</x:v>
      </x:c>
      <x:c r="AB1379" s="9" t="str">
        <x:v>Unknown</x:v>
      </x:c>
    </x:row>
    <x:row r="1380" ht="50" customHeight="1">
      <x:c r="A1380" s="10" t="n">
        <x:f>IF(ISNUMBER(F1380),RANK(F1380,$F$7:$F$1929,0),"")</x:f>
        <x:v>1351</x:v>
      </x:c>
      <x:c r="B1380" s="9" t="str">
        <x:v>Lalique</x:v>
      </x:c>
      <x:c r="C1380" s="9" t="str">
        <x:v>White</x:v>
      </x:c>
      <x:c r="D1380" s="9" t="str">
        <x:v>Eau de Toilette</x:v>
      </x:c>
      <x:c r="E1380" s="11" t="n">
        <x:v>2008</x:v>
      </x:c>
      <x:c r="F1380" s="13" t="n">
        <x:v>7.5</x:v>
      </x:c>
      <x:c r="G1380" s="10" t="n">
        <x:v>777</x:v>
      </x:c>
      <x:c r="H1380" s="12" t="n">
        <x:v>4.08</x:v>
      </x:c>
      <x:c r="I1380" s="10" t="n">
        <x:v>3358</x:v>
      </x:c>
      <x:c r="J1380" s="12" t="str">
        <x:f>IF(AND(M1380="URL identity aligns",ISNUMBER(F1380),ISNUMBER(H1380),G1380&gt;0,I1380&gt;0,SUM(V1380:W1380)&gt;0),(F1380*V1380+((H1380-1)/4*10)*W1380)/SUM(V1380:W1380),"")</x:f>
      </x:c>
      <x:c r="K1380" s="12" t="str">
        <x:f>IF(ISNUMBER(J1380),(X1380*J1380+'Method'!$B$10*'Method'!$B$11)/(X1380+'Method'!$B$10),"")</x:f>
      </x:c>
      <x:c r="L1380" s="10" t="str">
        <x:f>IF(ISNUMBER(J1380),COUNTIFS($J$7:$J$1929,"&gt;"&amp;J1380)+1,"")</x:f>
      </x:c>
      <x:c r="M1380" s="9" t="str">
        <x:v>Review required</x:v>
      </x:c>
      <x:c r="N1380" s="9" t="str">
        <x:v>Concentration not explicit on both saved identities</x:v>
      </x:c>
      <x:c r="O1380" s="9" t="str">
        <x:v>https://www.parfumo.com/Perfumes/Lalique/Lalique_White_Eau_de_Toilette</x:v>
      </x:c>
      <x:c r="P1380" s="9" t="str">
        <x:v>https://www.fragrantica.com/perfume/Lalique/Lalique-White-3785.html</x:v>
      </x:c>
      <x:c r="Q1380" s="9" t="str">
        <x:v>https://media.parfumo.com/perfumes/1d/1db59d-lalique-white-eau-de-toilette-lalique_1200.jpg?width=720&amp;aspect_ratio=1:1</x:v>
      </x:c>
      <x:c r="R1380" s="9" t="str">
        <x:v>https://fimgs.net/mdimg/perfume-thumbs/375x500.3785.jpg</x:v>
      </x:c>
      <x:c r="S1380" s="9" t="str">
        <x:v>White</x:v>
      </x:c>
      <x:c r="T1380" s="11" t="str">
        <x:v>2008</x:v>
      </x:c>
      <x:c r="U1380" s="10" t="n">
        <x:v>1158</x:v>
      </x:c>
      <x:c r="V1380" s="14" t="n">
        <x:f>IF(AND(ISNUMBER(G1380),G1380&gt;0),LOG10(G1380)*'Method'!$B$8,"")</x:f>
        <x:v>3.468505222561092</x:v>
      </x:c>
      <x:c r="W1380" s="14" t="n">
        <x:f>IF(AND(ISNUMBER(I1380),I1380&gt;0),LOG10(I1380)*'Method'!$B$9,"")</x:f>
        <x:v>2.8208645534416243</x:v>
      </x:c>
      <x:c r="X1380" s="10" t="str">
        <x:f>IF(ISNUMBER(J1380),SUM(G1380,I1380),"")</x:f>
      </x:c>
      <x:c r="Y1380" s="10" t="str">
        <x:f>IF(ISNUMBER(K1380),COUNTIFS($K$7:$K$1929,"&gt;"&amp;K1380)+1,"")</x:f>
      </x:c>
      <x:c r="Z1380" s="9" t="str"/>
      <x:c r="AA1380" s="15" t="n">
        <x:v>46108</x:v>
      </x:c>
      <x:c r="AB1380" s="9" t="str">
        <x:v>Unknown</x:v>
      </x:c>
    </x:row>
    <x:row r="1381" ht="50" customHeight="1">
      <x:c r="A1381" s="10" t="n">
        <x:f>IF(ISNUMBER(F1381),RANK(F1381,$F$7:$F$1929,0),"")</x:f>
        <x:v>1351</x:v>
      </x:c>
      <x:c r="B1381" s="9" t="str">
        <x:v>Acqua di Parma</x:v>
      </x:c>
      <x:c r="C1381" s="9" t="str">
        <x:v>Mirto di Panarea</x:v>
      </x:c>
      <x:c r="D1381" s="9" t="str">
        <x:v>Not recorded</x:v>
      </x:c>
      <x:c r="E1381" s="11" t="n">
        <x:v>2008</x:v>
      </x:c>
      <x:c r="F1381" s="13" t="n">
        <x:v>7.5</x:v>
      </x:c>
      <x:c r="G1381" s="10" t="n">
        <x:v>747</x:v>
      </x:c>
      <x:c r="H1381" s="12" t="n">
        <x:v>4.11</x:v>
      </x:c>
      <x:c r="I1381" s="10" t="n">
        <x:v>3248</x:v>
      </x:c>
      <x:c r="J1381" s="12" t="str">
        <x:f>IF(AND(M1381="URL identity aligns",ISNUMBER(F1381),ISNUMBER(H1381),G1381&gt;0,I1381&gt;0,SUM(V1381:W1381)&gt;0),(F1381*V1381+((H1381-1)/4*10)*W1381)/SUM(V1381:W1381),"")</x:f>
      </x:c>
      <x:c r="K1381" s="12" t="str">
        <x:f>IF(ISNUMBER(J1381),(X1381*J1381+'Method'!$B$10*'Method'!$B$11)/(X1381+'Method'!$B$10),"")</x:f>
      </x:c>
      <x:c r="L1381" s="10" t="str">
        <x:f>IF(ISNUMBER(J1381),COUNTIFS($J$7:$J$1929,"&gt;"&amp;J1381)+1,"")</x:f>
      </x:c>
      <x:c r="M1381" s="9" t="str">
        <x:v>Review required</x:v>
      </x:c>
      <x:c r="N1381" s="9" t="str">
        <x:v>Product, variant, gender or year terms differ between URLs; Concentration not explicit on both saved identities</x:v>
      </x:c>
      <x:c r="O1381" s="9" t="str">
        <x:v>https://www.parfumo.com/Perfumes/Acqua_di_Parma/mirto-di-panarea</x:v>
      </x:c>
      <x:c r="P1381" s="9" t="str">
        <x:v>https://www.fragrantica.com/perfume/Acqua-di-Parma/Acqua-di-parma-Blue-Mediterraneo-Mirto-di-Panarea-3108.html</x:v>
      </x:c>
      <x:c r="Q1381" s="9" t="str">
        <x:v>https://media.parfumo.com/perfumes/8d/8d1744-mirto-di-panarea-acqua-di-parma_1200.jpg?width=720&amp;aspect_ratio=1:1</x:v>
      </x:c>
      <x:c r="R1381" s="9" t="str">
        <x:v>https://fimgs.net/mdimg/perfume-thumbs/375x500.3108.jpg</x:v>
      </x:c>
      <x:c r="S1381" s="9" t="str">
        <x:v>Mirto di Panarea</x:v>
      </x:c>
      <x:c r="T1381" s="11" t="str">
        <x:v>2008</x:v>
      </x:c>
      <x:c r="U1381" s="10" t="n">
        <x:v>13</x:v>
      </x:c>
      <x:c r="V1381" s="14" t="n">
        <x:f>IF(AND(ISNUMBER(G1381),G1381&gt;0),LOG10(G1381)*'Method'!$B$8,"")</x:f>
        <x:v>3.4479847221784796</x:v>
      </x:c>
      <x:c r="W1381" s="14" t="n">
        <x:f>IF(AND(ISNUMBER(I1381),I1381&gt;0),LOG10(I1381)*'Method'!$B$9,"")</x:f>
        <x:v>2.809292816455312</x:v>
      </x:c>
      <x:c r="X1381" s="10" t="str">
        <x:f>IF(ISNUMBER(J1381),SUM(G1381,I1381),"")</x:f>
      </x:c>
      <x:c r="Y1381" s="10" t="str">
        <x:f>IF(ISNUMBER(K1381),COUNTIFS($K$7:$K$1929,"&gt;"&amp;K1381)+1,"")</x:f>
      </x:c>
      <x:c r="Z1381" s="9" t="str"/>
      <x:c r="AA1381" s="15" t="n">
        <x:v>46108</x:v>
      </x:c>
      <x:c r="AB1381" s="9" t="str">
        <x:v>Unknown</x:v>
      </x:c>
    </x:row>
    <x:row r="1382" ht="50" customHeight="1">
      <x:c r="A1382" s="10" t="n">
        <x:f>IF(ISNUMBER(F1382),RANK(F1382,$F$7:$F$1929,0),"")</x:f>
        <x:v>1351</x:v>
      </x:c>
      <x:c r="B1382" s="9" t="str">
        <x:v>Hermès</x:v>
      </x:c>
      <x:c r="C1382" s="9" t="str">
        <x:v>Terre d'Hermès Eau Intense Vétiver</x:v>
      </x:c>
      <x:c r="D1382" s="9" t="str">
        <x:v>Intense</x:v>
      </x:c>
      <x:c r="E1382" s="11" t="n">
        <x:v>2018</x:v>
      </x:c>
      <x:c r="F1382" s="13" t="n">
        <x:v>7.5</x:v>
      </x:c>
      <x:c r="G1382" s="10" t="n">
        <x:v>719</x:v>
      </x:c>
      <x:c r="H1382" s="12" t="n">
        <x:v>4.13</x:v>
      </x:c>
      <x:c r="I1382" s="10" t="n">
        <x:v>3730</x:v>
      </x:c>
      <x:c r="J1382" s="12" t="str">
        <x:f>IF(AND(M1382="URL identity aligns",ISNUMBER(F1382),ISNUMBER(H1382),G1382&gt;0,I1382&gt;0,SUM(V1382:W1382)&gt;0),(F1382*V1382+((H1382-1)/4*10)*W1382)/SUM(V1382:W1382),"")</x:f>
      </x:c>
      <x:c r="K1382" s="12" t="str">
        <x:f>IF(ISNUMBER(J1382),(X1382*J1382+'Method'!$B$10*'Method'!$B$11)/(X1382+'Method'!$B$10),"")</x:f>
      </x:c>
      <x:c r="L1382" s="10" t="str">
        <x:f>IF(ISNUMBER(J1382),COUNTIFS($J$7:$J$1929,"&gt;"&amp;J1382)+1,"")</x:f>
      </x:c>
      <x:c r="M1382" s="9" t="str">
        <x:v>Review required</x:v>
      </x:c>
      <x:c r="N1382" s="9" t="str">
        <x:v>Concentration not explicit on both saved identities</x:v>
      </x:c>
      <x:c r="O1382" s="9" t="str">
        <x:v>https://www.parfumo.com/Perfumes/Hermes/Terre_d_Hermes_Eau_Intense_Vetiver</x:v>
      </x:c>
      <x:c r="P1382" s="9" t="str">
        <x:v>https://www.fragrantica.com/perfume/Hermes/Terre-D-Hermes-Eau-Intense-Vetiver-50672.html</x:v>
      </x:c>
      <x:c r="Q1382" s="9" t="str">
        <x:v>https://media.parfumo.com/perfumes/4f/4f8d30-terre-d-hermes-eau-intense-vetiver-hermes_1200.jpg?width=720&amp;aspect_ratio=1:1</x:v>
      </x:c>
      <x:c r="R1382" s="9" t="str">
        <x:v>https://fimgs.net/mdimg/perfume-thumbs/375x500.50672.jpg</x:v>
      </x:c>
      <x:c r="S1382" s="9" t="str">
        <x:v>Terre d'Hermès Eau Intense Vétiver</x:v>
      </x:c>
      <x:c r="T1382" s="11" t="str">
        <x:v>2018</x:v>
      </x:c>
      <x:c r="U1382" s="10" t="n">
        <x:v>1325</x:v>
      </x:c>
      <x:c r="V1382" s="14" t="n">
        <x:f>IF(AND(ISNUMBER(G1382),G1382&gt;0),LOG10(G1382)*'Method'!$B$8,"")</x:f>
        <x:v>3.428074668459456</x:v>
      </x:c>
      <x:c r="W1382" s="14" t="n">
        <x:f>IF(AND(ISNUMBER(I1382),I1382&gt;0),LOG10(I1382)*'Method'!$B$9,"")</x:f>
        <x:v>2.8573670654469523</x:v>
      </x:c>
      <x:c r="X1382" s="10" t="str">
        <x:f>IF(ISNUMBER(J1382),SUM(G1382,I1382),"")</x:f>
      </x:c>
      <x:c r="Y1382" s="10" t="str">
        <x:f>IF(ISNUMBER(K1382),COUNTIFS($K$7:$K$1929,"&gt;"&amp;K1382)+1,"")</x:f>
      </x:c>
      <x:c r="Z1382" s="9" t="str"/>
      <x:c r="AA1382" s="15" t="n">
        <x:v>46108</x:v>
      </x:c>
      <x:c r="AB1382" s="9" t="str">
        <x:v>Unknown</x:v>
      </x:c>
    </x:row>
    <x:row r="1383" ht="50" customHeight="1">
      <x:c r="A1383" s="10" t="n">
        <x:f>IF(ISNUMBER(F1383),RANK(F1383,$F$7:$F$1929,0),"")</x:f>
        <x:v>1351</x:v>
      </x:c>
      <x:c r="B1383" s="9" t="str">
        <x:v>Hermès</x:v>
      </x:c>
      <x:c r="C1383" s="9" t="str">
        <x:v>Le Jardin de Monsieur Li</x:v>
      </x:c>
      <x:c r="D1383" s="9" t="str">
        <x:v>Not recorded</x:v>
      </x:c>
      <x:c r="E1383" s="11" t="n">
        <x:v>2015</x:v>
      </x:c>
      <x:c r="F1383" s="13" t="n">
        <x:v>7.5</x:v>
      </x:c>
      <x:c r="G1383" s="10" t="n">
        <x:v>710</x:v>
      </x:c>
      <x:c r="H1383" s="12" t="n">
        <x:v>4.1</x:v>
      </x:c>
      <x:c r="I1383" s="10" t="n">
        <x:v>5736</x:v>
      </x:c>
      <x:c r="J1383" s="12" t="str">
        <x:f>IF(AND(M1383="URL identity aligns",ISNUMBER(F1383),ISNUMBER(H1383),G1383&gt;0,I1383&gt;0,SUM(V1383:W1383)&gt;0),(F1383*V1383+((H1383-1)/4*10)*W1383)/SUM(V1383:W1383),"")</x:f>
      </x:c>
      <x:c r="K1383" s="12" t="str">
        <x:f>IF(ISNUMBER(J1383),(X1383*J1383+'Method'!$B$10*'Method'!$B$11)/(X1383+'Method'!$B$10),"")</x:f>
      </x:c>
      <x:c r="L1383" s="10" t="str">
        <x:f>IF(ISNUMBER(J1383),COUNTIFS($J$7:$J$1929,"&gt;"&amp;J1383)+1,"")</x:f>
      </x:c>
      <x:c r="M1383" s="9" t="str">
        <x:v>Review required</x:v>
      </x:c>
      <x:c r="N1383" s="9" t="str">
        <x:v>Concentration not explicit on both saved identities</x:v>
      </x:c>
      <x:c r="O1383" s="9" t="str">
        <x:v>https://www.parfumo.com/Perfumes/Hermes/Le_Jardin_de_Monsieur_Li</x:v>
      </x:c>
      <x:c r="P1383" s="9" t="str">
        <x:v>https://www.fragrantica.com/perfume/Hermes/Le-Jardin-de-Monsieur-Li-29818.html</x:v>
      </x:c>
      <x:c r="Q1383" s="9" t="str">
        <x:v>https://media.parfumo.com/perfumes/cf/cf771b-le-jardin-de-monsieur-li-hermes_1200.jpg?width=720&amp;aspect_ratio=1:1</x:v>
      </x:c>
      <x:c r="R1383" s="9" t="str">
        <x:v>https://fimgs.net/mdimg/perfume-thumbs/375x500.29818.jpg</x:v>
      </x:c>
      <x:c r="S1383" s="9" t="str">
        <x:v>Le Jardin de Monsieur Li</x:v>
      </x:c>
      <x:c r="T1383" s="11" t="str">
        <x:v>2015</x:v>
      </x:c>
      <x:c r="U1383" s="10" t="n">
        <x:v>950</x:v>
      </x:c>
      <x:c r="V1383" s="14" t="n">
        <x:f>IF(AND(ISNUMBER(G1383),G1383&gt;0),LOG10(G1383)*'Method'!$B$8,"")</x:f>
        <x:v>3.4215100184628957</x:v>
      </x:c>
      <x:c r="W1383" s="14" t="n">
        <x:f>IF(AND(ISNUMBER(I1383),I1383&gt;0),LOG10(I1383)*'Method'!$B$9,"")</x:f>
        <x:v>3.006887314127792</x:v>
      </x:c>
      <x:c r="X1383" s="10" t="str">
        <x:f>IF(ISNUMBER(J1383),SUM(G1383,I1383),"")</x:f>
      </x:c>
      <x:c r="Y1383" s="10" t="str">
        <x:f>IF(ISNUMBER(K1383),COUNTIFS($K$7:$K$1929,"&gt;"&amp;K1383)+1,"")</x:f>
      </x:c>
      <x:c r="Z1383" s="9" t="str"/>
      <x:c r="AA1383" s="15" t="n">
        <x:v>46108</x:v>
      </x:c>
      <x:c r="AB1383" s="9" t="str">
        <x:v>Unknown</x:v>
      </x:c>
    </x:row>
    <x:row r="1384" ht="50" customHeight="1">
      <x:c r="A1384" s="10" t="n">
        <x:f>IF(ISNUMBER(F1384),RANK(F1384,$F$7:$F$1929,0),"")</x:f>
        <x:v>1351</x:v>
      </x:c>
      <x:c r="B1384" s="9" t="str">
        <x:v>Giorgio Armani</x:v>
      </x:c>
      <x:c r="C1384" s="9" t="str">
        <x:v>Emporio Armani...lui/il/he/él/男...</x:v>
      </x:c>
      <x:c r="D1384" s="9" t="str">
        <x:v>Not recorded</x:v>
      </x:c>
      <x:c r="E1384" s="11" t="n">
        <x:v>1998</x:v>
      </x:c>
      <x:c r="F1384" s="13" t="n">
        <x:v>7.5</x:v>
      </x:c>
      <x:c r="G1384" s="10" t="n">
        <x:v>701</x:v>
      </x:c>
      <x:c r="H1384" s="12" t="n">
        <x:v>4.15</x:v>
      </x:c>
      <x:c r="I1384" s="10" t="n">
        <x:v>1540</x:v>
      </x:c>
      <x:c r="J1384" s="12" t="str">
        <x:f>IF(AND(M1384="URL identity aligns",ISNUMBER(F1384),ISNUMBER(H1384),G1384&gt;0,I1384&gt;0,SUM(V1384:W1384)&gt;0),(F1384*V1384+((H1384-1)/4*10)*W1384)/SUM(V1384:W1384),"")</x:f>
      </x:c>
      <x:c r="K1384" s="12" t="str">
        <x:f>IF(ISNUMBER(J1384),(X1384*J1384+'Method'!$B$10*'Method'!$B$11)/(X1384+'Method'!$B$10),"")</x:f>
      </x:c>
      <x:c r="L1384" s="10" t="str">
        <x:f>IF(ISNUMBER(J1384),COUNTIFS($J$7:$J$1929,"&gt;"&amp;J1384)+1,"")</x:f>
      </x:c>
      <x:c r="M1384" s="9" t="str">
        <x:v>Review required</x:v>
      </x:c>
      <x:c r="N1384" s="9" t="str">
        <x:v>Product, variant, gender or year terms differ between URLs; Concentration not explicit on both saved identities</x:v>
      </x:c>
      <x:c r="O1384" s="9" t="str">
        <x:v>https://www.parfumo.com/Perfumes/Giorgio_Armani/Emporio_Armani__luiilheel__</x:v>
      </x:c>
      <x:c r="P1384" s="9" t="str">
        <x:v>https://www.fragrantica.com/perfume/Giorgio-Armani/Emporio-Armani-Lui-416.html</x:v>
      </x:c>
      <x:c r="Q1384" s="9" t="str">
        <x:v>https://media.parfumo.com/perfumes/31/31c3ce-emporio-armani-lui-il-he-el-giorgio-armani_1200.jpg?width=720&amp;aspect_ratio=1:1</x:v>
      </x:c>
      <x:c r="R1384" s="9" t="str">
        <x:v>https://fimgs.net/mdimg/perfume-thumbs/375x500.416.jpg</x:v>
      </x:c>
      <x:c r="S1384" s="9" t="str">
        <x:v>Emporio Armani...lui/il/he/él/男...</x:v>
      </x:c>
      <x:c r="T1384" s="11" t="str">
        <x:v>1998</x:v>
      </x:c>
      <x:c r="U1384" s="10" t="n">
        <x:v>1055</x:v>
      </x:c>
      <x:c r="V1384" s="14" t="n">
        <x:f>IF(AND(ISNUMBER(G1384),G1384&gt;0),LOG10(G1384)*'Method'!$B$8,"")</x:f>
        <x:v>3.4148616215599916</x:v>
      </x:c>
      <x:c r="W1384" s="14" t="n">
        <x:f>IF(AND(ISNUMBER(I1384),I1384&gt;0),LOG10(I1384)*'Method'!$B$9,"")</x:f>
        <x:v>2.5500165766691683</x:v>
      </x:c>
      <x:c r="X1384" s="10" t="str">
        <x:f>IF(ISNUMBER(J1384),SUM(G1384,I1384),"")</x:f>
      </x:c>
      <x:c r="Y1384" s="10" t="str">
        <x:f>IF(ISNUMBER(K1384),COUNTIFS($K$7:$K$1929,"&gt;"&amp;K1384)+1,"")</x:f>
      </x:c>
      <x:c r="Z1384" s="9" t="str"/>
      <x:c r="AA1384" s="15" t="n">
        <x:v>46108</x:v>
      </x:c>
      <x:c r="AB1384" s="9" t="str">
        <x:v>Unknown</x:v>
      </x:c>
    </x:row>
    <x:row r="1385" ht="50" customHeight="1">
      <x:c r="A1385" s="10" t="n">
        <x:f>IF(ISNUMBER(F1385),RANK(F1385,$F$7:$F$1929,0),"")</x:f>
        <x:v>1351</x:v>
      </x:c>
      <x:c r="B1385" s="9" t="str">
        <x:v>Diptyque</x:v>
      </x:c>
      <x:c r="C1385" s="9" t="str">
        <x:v>Tam Dao</x:v>
      </x:c>
      <x:c r="D1385" s="9" t="str">
        <x:v>Eau de Toilette</x:v>
      </x:c>
      <x:c r="E1385" s="11" t="n">
        <x:v>2003</x:v>
      </x:c>
      <x:c r="F1385" s="13" t="n">
        <x:v>7.5</x:v>
      </x:c>
      <x:c r="G1385" s="10" t="n">
        <x:v>661</x:v>
      </x:c>
      <x:c r="H1385" s="12" t="n">
        <x:v>4.04</x:v>
      </x:c>
      <x:c r="I1385" s="10" t="n">
        <x:v>4613</x:v>
      </x:c>
      <x:c r="J1385" s="12" t="n">
        <x:f>IF(AND(M1385="URL identity aligns",ISNUMBER(F1385),ISNUMBER(H1385),G1385&gt;0,I1385&gt;0,SUM(V1385:W1385)&gt;0),(F1385*V1385+((H1385-1)/4*10)*W1385)/SUM(V1385:W1385),"")</x:f>
        <x:v>7.546413109683569</x:v>
      </x:c>
      <x:c r="K1385" s="12" t="n">
        <x:f>IF(ISNUMBER(J1385),(X1385*J1385+'Method'!$B$10*'Method'!$B$11)/(X1385+'Method'!$B$10),"")</x:f>
        <x:v>7.647828120788707</x:v>
      </x:c>
      <x:c r="L1385" s="10" t="n">
        <x:f>IF(ISNUMBER(J1385),COUNTIFS($J$7:$J$1929,"&gt;"&amp;J1385)+1,"")</x:f>
        <x:v>130</x:v>
      </x:c>
      <x:c r="M1385" s="9" t="str">
        <x:v>URL identity aligns</x:v>
      </x:c>
      <x:c r="N1385" s="9" t="str">
        <x:v>Brand, name tokens and concentration agree in saved URLs</x:v>
      </x:c>
      <x:c r="O1385" s="9" t="str">
        <x:v>https://www.parfumo.com/Perfumes/Diptyque/Tam_Dao</x:v>
      </x:c>
      <x:c r="P1385" s="9" t="str">
        <x:v>https://www.fragrantica.com/perfume/Diptyque/Tam-Dao-Eau-de-Toilette-3956.html</x:v>
      </x:c>
      <x:c r="Q1385" s="9" t="str">
        <x:v>https://media.parfumo.com/perfumes/87/87b0ea-tam-dao-eau-de-toilette-diptyque_1200.jpg?width=720&amp;aspect_ratio=1:1</x:v>
      </x:c>
      <x:c r="R1385" s="9" t="str">
        <x:v>https://fimgs.net/mdimg/perfume-thumbs/375x500.3956.jpg</x:v>
      </x:c>
      <x:c r="S1385" s="9" t="str">
        <x:v>Tam Dao</x:v>
      </x:c>
      <x:c r="T1385" s="11" t="str">
        <x:v>2003</x:v>
      </x:c>
      <x:c r="U1385" s="10" t="n">
        <x:v>1066</x:v>
      </x:c>
      <x:c r="V1385" s="14" t="n">
        <x:f>IF(AND(ISNUMBER(G1385),G1385&gt;0),LOG10(G1385)*'Method'!$B$8,"")</x:f>
        <x:v>3.3842417513827683</x:v>
      </x:c>
      <x:c r="W1385" s="14" t="n">
        <x:f>IF(AND(ISNUMBER(I1385),I1385&gt;0),LOG10(I1385)*'Method'!$B$9,"")</x:f>
        <x:v>2.9311867636866165</x:v>
      </x:c>
      <x:c r="X1385" s="10" t="n">
        <x:f>IF(ISNUMBER(J1385),SUM(G1385,I1385),"")</x:f>
        <x:v>5274</x:v>
      </x:c>
      <x:c r="Y1385" s="10" t="n">
        <x:f>IF(ISNUMBER(K1385),COUNTIFS($K$7:$K$1929,"&gt;"&amp;K1385)+1,"")</x:f>
        <x:v>142</x:v>
      </x:c>
      <x:c r="Z1385" s="9" t="str"/>
      <x:c r="AA1385" s="15" t="n">
        <x:v>46108</x:v>
      </x:c>
      <x:c r="AB1385" s="9" t="str">
        <x:v>Unknown</x:v>
      </x:c>
    </x:row>
    <x:row r="1386" ht="50" customHeight="1">
      <x:c r="A1386" s="10" t="n">
        <x:f>IF(ISNUMBER(F1386),RANK(F1386,$F$7:$F$1929,0),"")</x:f>
        <x:v>1351</x:v>
      </x:c>
      <x:c r="B1386" s="9" t="str">
        <x:v>Marc-Antoine Barrois</x:v>
      </x:c>
      <x:c r="C1386" s="9" t="str">
        <x:v>Encelade</x:v>
      </x:c>
      <x:c r="D1386" s="9" t="str">
        <x:v>Not recorded</x:v>
      </x:c>
      <x:c r="E1386" s="11" t="n">
        <x:v>2022</x:v>
      </x:c>
      <x:c r="F1386" s="13" t="n">
        <x:v>7.5</x:v>
      </x:c>
      <x:c r="G1386" s="10" t="n">
        <x:v>612</x:v>
      </x:c>
      <x:c r="H1386" s="12" t="n">
        <x:v>3.76</x:v>
      </x:c>
      <x:c r="I1386" s="10" t="n">
        <x:v>3076</x:v>
      </x:c>
      <x:c r="J1386" s="12" t="str">
        <x:f>IF(AND(M1386="URL identity aligns",ISNUMBER(F1386),ISNUMBER(H1386),G1386&gt;0,I1386&gt;0,SUM(V1386:W1386)&gt;0),(F1386*V1386+((H1386-1)/4*10)*W1386)/SUM(V1386:W1386),"")</x:f>
      </x:c>
      <x:c r="K1386" s="12" t="str">
        <x:f>IF(ISNUMBER(J1386),(X1386*J1386+'Method'!$B$10*'Method'!$B$11)/(X1386+'Method'!$B$10),"")</x:f>
      </x:c>
      <x:c r="L1386" s="10" t="str">
        <x:f>IF(ISNUMBER(J1386),COUNTIFS($J$7:$J$1929,"&gt;"&amp;J1386)+1,"")</x:f>
      </x:c>
      <x:c r="M1386" s="9" t="str">
        <x:v>Review required</x:v>
      </x:c>
      <x:c r="N1386" s="9" t="str">
        <x:v>Concentration not explicit on both saved identities</x:v>
      </x:c>
      <x:c r="O1386" s="9" t="str">
        <x:v>https://www.parfumo.com/Perfumes/Marc_Antoine_Barrois/encelade</x:v>
      </x:c>
      <x:c r="P1386" s="9" t="str">
        <x:v>https://www.fragrantica.com/perfume/Marc-Antoine-Barrois/Encelade-74121.html</x:v>
      </x:c>
      <x:c r="Q1386" s="9" t="str">
        <x:v>https://media.parfumo.com/perfumes/f7/f7f8c1-encelade-marc-antoine-barrois_1200.jpg?width=720&amp;aspect_ratio=1:1</x:v>
      </x:c>
      <x:c r="R1386" s="9" t="str">
        <x:v>https://fimgs.net/mdimg/perfume-thumbs/375x500.74121.jpg</x:v>
      </x:c>
      <x:c r="S1386" s="9" t="str">
        <x:v>Encelade</x:v>
      </x:c>
      <x:c r="T1386" s="11" t="str">
        <x:v>2022</x:v>
      </x:c>
      <x:c r="U1386" s="10" t="n">
        <x:v>991</x:v>
      </x:c>
      <x:c r="V1386" s="14" t="n">
        <x:f>IF(AND(ISNUMBER(G1386),G1386&gt;0),LOG10(G1386)*'Method'!$B$8,"")</x:f>
        <x:v>3.344101706574672</x:v>
      </x:c>
      <x:c r="W1386" s="14" t="n">
        <x:f>IF(AND(ISNUMBER(I1386),I1386&gt;0),LOG10(I1386)*'Method'!$B$9,"")</x:f>
        <x:v>2.790389064903512</x:v>
      </x:c>
      <x:c r="X1386" s="10" t="str">
        <x:f>IF(ISNUMBER(J1386),SUM(G1386,I1386),"")</x:f>
      </x:c>
      <x:c r="Y1386" s="10" t="str">
        <x:f>IF(ISNUMBER(K1386),COUNTIFS($K$7:$K$1929,"&gt;"&amp;K1386)+1,"")</x:f>
      </x:c>
      <x:c r="Z1386" s="9" t="str"/>
      <x:c r="AA1386" s="15" t="n">
        <x:v>46108</x:v>
      </x:c>
      <x:c r="AB1386" s="9" t="str">
        <x:v>Unknown</x:v>
      </x:c>
    </x:row>
    <x:row r="1387" ht="50" customHeight="1">
      <x:c r="A1387" s="10" t="n">
        <x:f>IF(ISNUMBER(F1387),RANK(F1387,$F$7:$F$1929,0),"")</x:f>
        <x:v>1351</x:v>
      </x:c>
      <x:c r="B1387" s="9" t="str">
        <x:v>Chanel</x:v>
      </x:c>
      <x:c r="C1387" s="9" t="str">
        <x:v>Bleu de Chanel L'Exclusif</x:v>
      </x:c>
      <x:c r="D1387" s="9" t="str">
        <x:v>Not recorded</x:v>
      </x:c>
      <x:c r="E1387" s="11" t="n">
        <x:v>2025</x:v>
      </x:c>
      <x:c r="F1387" s="13" t="n">
        <x:v>7.5</x:v>
      </x:c>
      <x:c r="G1387" s="10" t="n">
        <x:v>605</x:v>
      </x:c>
      <x:c r="H1387" s="12" t="n">
        <x:v>4.07</x:v>
      </x:c>
      <x:c r="I1387" s="10" t="n">
        <x:v>2106</x:v>
      </x:c>
      <x:c r="J1387" s="12" t="str">
        <x:f>IF(AND(M1387="URL identity aligns",ISNUMBER(F1387),ISNUMBER(H1387),G1387&gt;0,I1387&gt;0,SUM(V1387:W1387)&gt;0),(F1387*V1387+((H1387-1)/4*10)*W1387)/SUM(V1387:W1387),"")</x:f>
      </x:c>
      <x:c r="K1387" s="12" t="str">
        <x:f>IF(ISNUMBER(J1387),(X1387*J1387+'Method'!$B$10*'Method'!$B$11)/(X1387+'Method'!$B$10),"")</x:f>
      </x:c>
      <x:c r="L1387" s="10" t="str">
        <x:f>IF(ISNUMBER(J1387),COUNTIFS($J$7:$J$1929,"&gt;"&amp;J1387)+1,"")</x:f>
      </x:c>
      <x:c r="M1387" s="9" t="str">
        <x:v>Review required</x:v>
      </x:c>
      <x:c r="N1387" s="9" t="str">
        <x:v>Concentration not explicit on both saved identities</x:v>
      </x:c>
      <x:c r="O1387" s="9" t="str">
        <x:v>https://www.parfumo.com/Perfumes/Chanel/bleu-de-chanel-l-exclusif</x:v>
      </x:c>
      <x:c r="P1387" s="9" t="str">
        <x:v>https://www.fragrantica.com/perfume/Chanel/Bleu-de-Chanel-L-Exclusif-113429.html</x:v>
      </x:c>
      <x:c r="Q1387" s="9" t="str">
        <x:v>https://media.parfumo.com/perfumes/df/df93f3_bleu-de-chanel-l-exclusif-chanel_1200.jpg?width=480&amp;aspect_ratio=1:1</x:v>
      </x:c>
      <x:c r="R1387" s="9" t="str">
        <x:v>https://fimgs.net/mdimg/perfume-thumbs/375x500.113429.jpg</x:v>
      </x:c>
      <x:c r="S1387" s="9" t="str">
        <x:v>Bleu de Chanel L'Exclusif</x:v>
      </x:c>
      <x:c r="T1387" s="11" t="str">
        <x:v>2025</x:v>
      </x:c>
      <x:c r="U1387" s="10" t="n">
        <x:v>67</x:v>
      </x:c>
      <x:c r="V1387" s="14" t="n">
        <x:f>IF(AND(ISNUMBER(G1387),G1387&gt;0),LOG10(G1387)*'Method'!$B$8,"")</x:f>
        <x:v>3.338106449582964</x:v>
      </x:c>
      <x:c r="W1387" s="14" t="n">
        <x:f>IF(AND(ISNUMBER(I1387),I1387&gt;0),LOG10(I1387)*'Method'!$B$9,"")</x:f>
        <x:v>2.658766693479576</x:v>
      </x:c>
      <x:c r="X1387" s="10" t="str">
        <x:f>IF(ISNUMBER(J1387),SUM(G1387,I1387),"")</x:f>
      </x:c>
      <x:c r="Y1387" s="10" t="str">
        <x:f>IF(ISNUMBER(K1387),COUNTIFS($K$7:$K$1929,"&gt;"&amp;K1387)+1,"")</x:f>
      </x:c>
      <x:c r="Z1387" s="9" t="str"/>
      <x:c r="AA1387" s="15" t="n">
        <x:v>46108</x:v>
      </x:c>
      <x:c r="AB1387" s="9" t="str">
        <x:v>Unknown</x:v>
      </x:c>
    </x:row>
    <x:row r="1388" ht="50" customHeight="1">
      <x:c r="A1388" s="10" t="n">
        <x:f>IF(ISNUMBER(F1388),RANK(F1388,$F$7:$F$1929,0),"")</x:f>
        <x:v>1351</x:v>
      </x:c>
      <x:c r="B1388" s="9" t="str">
        <x:v>Acqua di Parma</x:v>
      </x:c>
      <x:c r="C1388" s="9" t="str">
        <x:v>Cipresso di Toscana</x:v>
      </x:c>
      <x:c r="D1388" s="9" t="str">
        <x:v>Not recorded</x:v>
      </x:c>
      <x:c r="E1388" s="11" t="n">
        <x:v>1999</x:v>
      </x:c>
      <x:c r="F1388" s="13" t="n">
        <x:v>7.5</x:v>
      </x:c>
      <x:c r="G1388" s="10" t="n">
        <x:v>596</x:v>
      </x:c>
      <x:c r="H1388" s="12" t="n">
        <x:v>3.94</x:v>
      </x:c>
      <x:c r="I1388" s="10" t="n">
        <x:v>976</x:v>
      </x:c>
      <x:c r="J1388" s="12" t="str">
        <x:f>IF(AND(M1388="URL identity aligns",ISNUMBER(F1388),ISNUMBER(H1388),G1388&gt;0,I1388&gt;0,SUM(V1388:W1388)&gt;0),(F1388*V1388+((H1388-1)/4*10)*W1388)/SUM(V1388:W1388),"")</x:f>
      </x:c>
      <x:c r="K1388" s="12" t="str">
        <x:f>IF(ISNUMBER(J1388),(X1388*J1388+'Method'!$B$10*'Method'!$B$11)/(X1388+'Method'!$B$10),"")</x:f>
      </x:c>
      <x:c r="L1388" s="10" t="str">
        <x:f>IF(ISNUMBER(J1388),COUNTIFS($J$7:$J$1929,"&gt;"&amp;J1388)+1,"")</x:f>
      </x:c>
      <x:c r="M1388" s="9" t="str">
        <x:v>Review required</x:v>
      </x:c>
      <x:c r="N1388" s="9" t="str">
        <x:v>Product, variant, gender or year terms differ between URLs; Concentration not explicit on both saved identities</x:v>
      </x:c>
      <x:c r="O1388" s="9" t="str">
        <x:v>https://www.parfumo.com/Perfumes/Acqua_di_Parma/cipresso-di-toscana</x:v>
      </x:c>
      <x:c r="P1388" s="9" t="str">
        <x:v>https://www.fragrantica.com/perfume/Acqua-di-Parma/Acqua-di-Parma-Blu-Mediterraneo-Cipresso-di-Toscana-1686.html</x:v>
      </x:c>
      <x:c r="Q1388" s="9" t="str">
        <x:v>https://media.parfumo.com/perfumes/16/167f9c-cipresso-di-toscana-acqua-di-parma_1200.jpg?width=480&amp;aspect_ratio=1:1</x:v>
      </x:c>
      <x:c r="R1388" s="9" t="str">
        <x:v>https://fimgs.net/mdimg/perfume-thumbs/375x500.1686.jpg</x:v>
      </x:c>
      <x:c r="S1388" s="9" t="str">
        <x:v>Cipresso di Toscana</x:v>
      </x:c>
      <x:c r="T1388" s="11" t="str">
        <x:v>1999</x:v>
      </x:c>
      <x:c r="U1388" s="10" t="n">
        <x:v>485</x:v>
      </x:c>
      <x:c r="V1388" s="14" t="n">
        <x:f>IF(AND(ISNUMBER(G1388),G1388&gt;0),LOG10(G1388)*'Method'!$B$8,"")</x:f>
        <x:v>3.330295511688288</x:v>
      </x:c>
      <x:c r="W1388" s="14" t="n">
        <x:f>IF(AND(ISNUMBER(I1388),I1388&gt;0),LOG10(I1388)*'Method'!$B$9,"")</x:f>
        <x:v>2.391559854133352</x:v>
      </x:c>
      <x:c r="X1388" s="10" t="str">
        <x:f>IF(ISNUMBER(J1388),SUM(G1388,I1388),"")</x:f>
      </x:c>
      <x:c r="Y1388" s="10" t="str">
        <x:f>IF(ISNUMBER(K1388),COUNTIFS($K$7:$K$1929,"&gt;"&amp;K1388)+1,"")</x:f>
      </x:c>
      <x:c r="Z1388" s="9" t="str"/>
      <x:c r="AA1388" s="15" t="n">
        <x:v>46108</x:v>
      </x:c>
      <x:c r="AB1388" s="9" t="str">
        <x:v>Unknown</x:v>
      </x:c>
    </x:row>
    <x:row r="1389" ht="50" customHeight="1">
      <x:c r="A1389" s="10" t="n">
        <x:f>IF(ISNUMBER(F1389),RANK(F1389,$F$7:$F$1929,0),"")</x:f>
        <x:v>1351</x:v>
      </x:c>
      <x:c r="B1389" s="9" t="str">
        <x:v>Initio</x:v>
      </x:c>
      <x:c r="C1389" s="9" t="str">
        <x:v>Oud for Happiness</x:v>
      </x:c>
      <x:c r="D1389" s="9" t="str">
        <x:v>Parfum</x:v>
      </x:c>
      <x:c r="E1389" s="11" t="n">
        <x:v>2021</x:v>
      </x:c>
      <x:c r="F1389" s="13" t="n">
        <x:v>7.5</x:v>
      </x:c>
      <x:c r="G1389" s="10" t="n">
        <x:v>594</x:v>
      </x:c>
      <x:c r="H1389" s="12" t="n">
        <x:v>3.9</x:v>
      </x:c>
      <x:c r="I1389" s="10" t="n">
        <x:v>1789</x:v>
      </x:c>
      <x:c r="J1389" s="12" t="str">
        <x:f>IF(AND(M1389="URL identity aligns",ISNUMBER(F1389),ISNUMBER(H1389),G1389&gt;0,I1389&gt;0,SUM(V1389:W1389)&gt;0),(F1389*V1389+((H1389-1)/4*10)*W1389)/SUM(V1389:W1389),"")</x:f>
      </x:c>
      <x:c r="K1389" s="12" t="str">
        <x:f>IF(ISNUMBER(J1389),(X1389*J1389+'Method'!$B$10*'Method'!$B$11)/(X1389+'Method'!$B$10),"")</x:f>
      </x:c>
      <x:c r="L1389" s="10" t="str">
        <x:f>IF(ISNUMBER(J1389),COUNTIFS($J$7:$J$1929,"&gt;"&amp;J1389)+1,"")</x:f>
      </x:c>
      <x:c r="M1389" s="9" t="str">
        <x:v>Review required</x:v>
      </x:c>
      <x:c r="N1389" s="9" t="str">
        <x:v>Concentration not explicit on both saved identities</x:v>
      </x:c>
      <x:c r="O1389" s="9" t="str">
        <x:v>https://www.parfumo.com/Perfumes/Initio/oud-for-happiness</x:v>
      </x:c>
      <x:c r="P1389" s="9" t="str">
        <x:v>https://www.fragrantica.com/perfume/Initio-Parfums-Prives/Oud-for-Happiness-69224.html</x:v>
      </x:c>
      <x:c r="Q1389" s="9" t="str">
        <x:v>https://media.parfumo.com/perfumes/72/72f79c-oud-for-happiness-initio_1200.jpg?width=720&amp;aspect_ratio=1:1</x:v>
      </x:c>
      <x:c r="R1389" s="9" t="str">
        <x:v>https://fimgs.net/mdimg/perfume-thumbs/375x500.69224.jpg</x:v>
      </x:c>
      <x:c r="S1389" s="9" t="str">
        <x:v>Oud for Happiness</x:v>
      </x:c>
      <x:c r="T1389" s="11" t="str">
        <x:v>2021</x:v>
      </x:c>
      <x:c r="U1389" s="10" t="n">
        <x:v>261</x:v>
      </x:c>
      <x:c r="V1389" s="14" t="n">
        <x:f>IF(AND(ISNUMBER(G1389),G1389&gt;0),LOG10(G1389)*'Method'!$B$8,"")</x:f>
        <x:v>3.328543733977428</x:v>
      </x:c>
      <x:c r="W1389" s="14" t="n">
        <x:f>IF(AND(ISNUMBER(I1389),I1389&gt;0),LOG10(I1389)*'Method'!$B$9,"")</x:f>
        <x:v>2.602088272453896</x:v>
      </x:c>
      <x:c r="X1389" s="10" t="str">
        <x:f>IF(ISNUMBER(J1389),SUM(G1389,I1389),"")</x:f>
      </x:c>
      <x:c r="Y1389" s="10" t="str">
        <x:f>IF(ISNUMBER(K1389),COUNTIFS($K$7:$K$1929,"&gt;"&amp;K1389)+1,"")</x:f>
      </x:c>
      <x:c r="Z1389" s="9" t="str"/>
      <x:c r="AA1389" s="15" t="n">
        <x:v>46108</x:v>
      </x:c>
      <x:c r="AB1389" s="9" t="str">
        <x:v>Unknown</x:v>
      </x:c>
    </x:row>
    <x:row r="1390" ht="50" customHeight="1">
      <x:c r="A1390" s="10" t="n">
        <x:f>IF(ISNUMBER(F1390),RANK(F1390,$F$7:$F$1929,0),"")</x:f>
        <x:v>1351</x:v>
      </x:c>
      <x:c r="B1390" s="9" t="str">
        <x:v>Serge Lutens</x:v>
      </x:c>
      <x:c r="C1390" s="9" t="str">
        <x:v>Fleurs d'oranger</x:v>
      </x:c>
      <x:c r="D1390" s="9" t="str">
        <x:v>Not recorded</x:v>
      </x:c>
      <x:c r="E1390" s="11" t="n">
        <x:v>1995</x:v>
      </x:c>
      <x:c r="F1390" s="13" t="n">
        <x:v>7.5</x:v>
      </x:c>
      <x:c r="G1390" s="10" t="n">
        <x:v>579</x:v>
      </x:c>
      <x:c r="H1390" s="12" t="n">
        <x:v>3.99</x:v>
      </x:c>
      <x:c r="I1390" s="10" t="n">
        <x:v>4093</x:v>
      </x:c>
      <x:c r="J1390" s="12" t="str">
        <x:f>IF(AND(M1390="URL identity aligns",ISNUMBER(F1390),ISNUMBER(H1390),G1390&gt;0,I1390&gt;0,SUM(V1390:W1390)&gt;0),(F1390*V1390+((H1390-1)/4*10)*W1390)/SUM(V1390:W1390),"")</x:f>
      </x:c>
      <x:c r="K1390" s="12" t="str">
        <x:f>IF(ISNUMBER(J1390),(X1390*J1390+'Method'!$B$10*'Method'!$B$11)/(X1390+'Method'!$B$10),"")</x:f>
      </x:c>
      <x:c r="L1390" s="10" t="str">
        <x:f>IF(ISNUMBER(J1390),COUNTIFS($J$7:$J$1929,"&gt;"&amp;J1390)+1,"")</x:f>
      </x:c>
      <x:c r="M1390" s="9" t="str">
        <x:v>Review required</x:v>
      </x:c>
      <x:c r="N1390" s="9" t="str">
        <x:v>Concentration not explicit on both saved identities</x:v>
      </x:c>
      <x:c r="O1390" s="9" t="str">
        <x:v>https://www.parfumo.com/Perfumes/Serge_Lutens/Fleurs_d_Oranger</x:v>
      </x:c>
      <x:c r="P1390" s="9" t="str">
        <x:v>https://www.fragrantica.com/perfume/Serge-Lutens/Fleurs-d-Oranger-545.html</x:v>
      </x:c>
      <x:c r="Q1390" s="9" t="str">
        <x:v>https://media.parfumo.com/perfumes/0a/0ad441-fleurs-d-oranger-serge-lutens_1200.jpg?width=720&amp;aspect_ratio=1:1</x:v>
      </x:c>
      <x:c r="R1390" s="9" t="str">
        <x:v>https://fimgs.net/mdimg/perfume-thumbs/375x500.545.jpg</x:v>
      </x:c>
      <x:c r="S1390" s="9" t="str">
        <x:v>Fleurs d'oranger</x:v>
      </x:c>
      <x:c r="T1390" s="11" t="str">
        <x:v>1995</x:v>
      </x:c>
      <x:c r="U1390" s="10" t="n">
        <x:v>306</x:v>
      </x:c>
      <x:c r="V1390" s="14" t="n">
        <x:f>IF(AND(ISNUMBER(G1390),G1390&gt;0),LOG10(G1390)*'Method'!$B$8,"")</x:f>
        <x:v>3.3152142764729278</x:v>
      </x:c>
      <x:c r="W1390" s="14" t="n">
        <x:f>IF(AND(ISNUMBER(I1390),I1390&gt;0),LOG10(I1390)*'Method'!$B$9,"")</x:f>
        <x:v>2.889633395716216</x:v>
      </x:c>
      <x:c r="X1390" s="10" t="str">
        <x:f>IF(ISNUMBER(J1390),SUM(G1390,I1390),"")</x:f>
      </x:c>
      <x:c r="Y1390" s="10" t="str">
        <x:f>IF(ISNUMBER(K1390),COUNTIFS($K$7:$K$1929,"&gt;"&amp;K1390)+1,"")</x:f>
      </x:c>
      <x:c r="Z1390" s="9" t="str"/>
      <x:c r="AA1390" s="15" t="n">
        <x:v>46108</x:v>
      </x:c>
      <x:c r="AB1390" s="9" t="str">
        <x:v>Unknown</x:v>
      </x:c>
    </x:row>
    <x:row r="1391" ht="50" customHeight="1">
      <x:c r="A1391" s="10" t="n">
        <x:f>IF(ISNUMBER(F1391),RANK(F1391,$F$7:$F$1929,0),"")</x:f>
        <x:v>1351</x:v>
      </x:c>
      <x:c r="B1391" s="9" t="str">
        <x:v>Essential Parfums</x:v>
      </x:c>
      <x:c r="C1391" s="9" t="str">
        <x:v>Fig Infusion</x:v>
      </x:c>
      <x:c r="D1391" s="9" t="str">
        <x:v>Parfum</x:v>
      </x:c>
      <x:c r="E1391" s="11" t="n">
        <x:v>2022</x:v>
      </x:c>
      <x:c r="F1391" s="13" t="n">
        <x:v>7.5</x:v>
      </x:c>
      <x:c r="G1391" s="10" t="n">
        <x:v>561</x:v>
      </x:c>
      <x:c r="H1391" s="12" t="n">
        <x:v>3.9</x:v>
      </x:c>
      <x:c r="I1391" s="10" t="n">
        <x:v>2955</x:v>
      </x:c>
      <x:c r="J1391" s="12" t="str">
        <x:f>IF(AND(M1391="URL identity aligns",ISNUMBER(F1391),ISNUMBER(H1391),G1391&gt;0,I1391&gt;0,SUM(V1391:W1391)&gt;0),(F1391*V1391+((H1391-1)/4*10)*W1391)/SUM(V1391:W1391),"")</x:f>
      </x:c>
      <x:c r="K1391" s="12" t="str">
        <x:f>IF(ISNUMBER(J1391),(X1391*J1391+'Method'!$B$10*'Method'!$B$11)/(X1391+'Method'!$B$10),"")</x:f>
      </x:c>
      <x:c r="L1391" s="10" t="str">
        <x:f>IF(ISNUMBER(J1391),COUNTIFS($J$7:$J$1929,"&gt;"&amp;J1391)+1,"")</x:f>
      </x:c>
      <x:c r="M1391" s="9" t="str">
        <x:v>Review required</x:v>
      </x:c>
      <x:c r="N1391" s="9" t="str">
        <x:v>Concentration not explicit on both saved identities</x:v>
      </x:c>
      <x:c r="O1391" s="9" t="str">
        <x:v>https://www.parfumo.com/Perfumes/Essential_Parfums/fig-infusion</x:v>
      </x:c>
      <x:c r="P1391" s="9" t="str">
        <x:v>https://www.fragrantica.com/perfume/Essential-Parfums/Fig-Infusion-73092.html</x:v>
      </x:c>
      <x:c r="Q1391" s="9" t="str">
        <x:v>https://media.parfumo.com/perfumes/a2/a28feb-fig-infusion-essential-parfums_1200.jpg?width=720&amp;aspect_ratio=1:1</x:v>
      </x:c>
      <x:c r="R1391" s="9" t="str">
        <x:v>https://fimgs.net/mdimg/perfume-thumbs/375x500.73092.jpg</x:v>
      </x:c>
      <x:c r="S1391" s="9" t="str">
        <x:v>Fig Infusion</x:v>
      </x:c>
      <x:c r="T1391" s="11" t="str">
        <x:v>2022</x:v>
      </x:c>
      <x:c r="U1391" s="10" t="n">
        <x:v>1250</x:v>
      </x:c>
      <x:c r="V1391" s="14" t="n">
        <x:f>IF(AND(ISNUMBER(G1391),G1391&gt;0),LOG10(G1391)*'Method'!$B$8,"")</x:f>
        <x:v>3.2987554335073916</x:v>
      </x:c>
      <x:c r="W1391" s="14" t="n">
        <x:f>IF(AND(ISNUMBER(I1391),I1391&gt;0),LOG10(I1391)*'Method'!$B$9,"")</x:f>
        <x:v>2.776445988173816</x:v>
      </x:c>
      <x:c r="X1391" s="10" t="str">
        <x:f>IF(ISNUMBER(J1391),SUM(G1391,I1391),"")</x:f>
      </x:c>
      <x:c r="Y1391" s="10" t="str">
        <x:f>IF(ISNUMBER(K1391),COUNTIFS($K$7:$K$1929,"&gt;"&amp;K1391)+1,"")</x:f>
      </x:c>
      <x:c r="Z1391" s="9" t="str"/>
      <x:c r="AA1391" s="15" t="n">
        <x:v>46108</x:v>
      </x:c>
      <x:c r="AB1391" s="9" t="str">
        <x:v>Unknown</x:v>
      </x:c>
    </x:row>
    <x:row r="1392" ht="50" customHeight="1">
      <x:c r="A1392" s="10" t="n">
        <x:f>IF(ISNUMBER(F1392),RANK(F1392,$F$7:$F$1929,0),"")</x:f>
        <x:v>1351</x:v>
      </x:c>
      <x:c r="B1392" s="9" t="str">
        <x:v>Parfums de Marly</x:v>
      </x:c>
      <x:c r="C1392" s="9" t="str">
        <x:v>Castley</x:v>
      </x:c>
      <x:c r="D1392" s="9" t="str">
        <x:v>Parfum</x:v>
      </x:c>
      <x:c r="E1392" s="11" t="n">
        <x:v>2025</x:v>
      </x:c>
      <x:c r="F1392" s="13" t="n">
        <x:v>7.5</x:v>
      </x:c>
      <x:c r="G1392" s="10" t="n">
        <x:v>557</x:v>
      </x:c>
      <x:c r="H1392" s="12" t="n">
        <x:v>4.03</x:v>
      </x:c>
      <x:c r="I1392" s="10" t="n">
        <x:v>1448</x:v>
      </x:c>
      <x:c r="J1392" s="12" t="str">
        <x:f>IF(AND(M1392="URL identity aligns",ISNUMBER(F1392),ISNUMBER(H1392),G1392&gt;0,I1392&gt;0,SUM(V1392:W1392)&gt;0),(F1392*V1392+((H1392-1)/4*10)*W1392)/SUM(V1392:W1392),"")</x:f>
      </x:c>
      <x:c r="K1392" s="12" t="str">
        <x:f>IF(ISNUMBER(J1392),(X1392*J1392+'Method'!$B$10*'Method'!$B$11)/(X1392+'Method'!$B$10),"")</x:f>
      </x:c>
      <x:c r="L1392" s="10" t="str">
        <x:f>IF(ISNUMBER(J1392),COUNTIFS($J$7:$J$1929,"&gt;"&amp;J1392)+1,"")</x:f>
      </x:c>
      <x:c r="M1392" s="9" t="str">
        <x:v>Review required</x:v>
      </x:c>
      <x:c r="N1392" s="9" t="str">
        <x:v>Concentration not explicit on both saved identities</x:v>
      </x:c>
      <x:c r="O1392" s="9" t="str">
        <x:v>https://www.parfumo.com/Perfumes/Parfums_de_Marly/castley</x:v>
      </x:c>
      <x:c r="P1392" s="9" t="str">
        <x:v>https://www.fragrantica.com/perfume/Parfums-de-Marly/Castley-104991.html</x:v>
      </x:c>
      <x:c r="Q1392" s="9" t="str">
        <x:v>https://media.parfumo.com/perfumes/e2/e2ac6e_castley-parfums-de-marly_1200.jpg?width=720&amp;aspect_ratio=1:1</x:v>
      </x:c>
      <x:c r="R1392" s="9" t="str">
        <x:v>https://fimgs.net/mdimg/perfume-thumbs/375x500.104991.jpg</x:v>
      </x:c>
      <x:c r="S1392" s="9" t="str">
        <x:v>Castley</x:v>
      </x:c>
      <x:c r="T1392" s="11" t="str">
        <x:v>2025</x:v>
      </x:c>
      <x:c r="U1392" s="10" t="n">
        <x:v>1251</x:v>
      </x:c>
      <x:c r="V1392" s="14" t="n">
        <x:f>IF(AND(ISNUMBER(G1392),G1392&gt;0),LOG10(G1392)*'Method'!$B$8,"")</x:f>
        <x:v>3.2950262342084757</x:v>
      </x:c>
      <x:c r="W1392" s="14" t="n">
        <x:f>IF(AND(ISNUMBER(I1392),I1392&gt;0),LOG10(I1392)*'Method'!$B$9,"")</x:f>
        <x:v>2.5286148494889042</x:v>
      </x:c>
      <x:c r="X1392" s="10" t="str">
        <x:f>IF(ISNUMBER(J1392),SUM(G1392,I1392),"")</x:f>
      </x:c>
      <x:c r="Y1392" s="10" t="str">
        <x:f>IF(ISNUMBER(K1392),COUNTIFS($K$7:$K$1929,"&gt;"&amp;K1392)+1,"")</x:f>
      </x:c>
      <x:c r="Z1392" s="9" t="str"/>
      <x:c r="AA1392" s="15" t="n">
        <x:v>46108</x:v>
      </x:c>
      <x:c r="AB1392" s="9" t="str">
        <x:v>Unknown</x:v>
      </x:c>
    </x:row>
    <x:row r="1393" ht="50" customHeight="1">
      <x:c r="A1393" s="10" t="n">
        <x:f>IF(ISNUMBER(F1393),RANK(F1393,$F$7:$F$1929,0),"")</x:f>
        <x:v>1351</x:v>
      </x:c>
      <x:c r="B1393" s="9" t="str">
        <x:v>Etat Libre d'Orange</x:v>
      </x:c>
      <x:c r="C1393" s="9" t="str">
        <x:v>Hermann à mes Côtés me Paraissait une Ombre</x:v>
      </x:c>
      <x:c r="D1393" s="9" t="str">
        <x:v>Not recorded</x:v>
      </x:c>
      <x:c r="E1393" s="11" t="n">
        <x:v>2015</x:v>
      </x:c>
      <x:c r="F1393" s="13" t="n">
        <x:v>7.5</x:v>
      </x:c>
      <x:c r="G1393" s="10" t="n">
        <x:v>555</x:v>
      </x:c>
      <x:c r="H1393" s="12" t="n">
        <x:v>4.01</x:v>
      </x:c>
      <x:c r="I1393" s="10" t="n">
        <x:v>3863</x:v>
      </x:c>
      <x:c r="J1393" s="12" t="str">
        <x:f>IF(AND(M1393="URL identity aligns",ISNUMBER(F1393),ISNUMBER(H1393),G1393&gt;0,I1393&gt;0,SUM(V1393:W1393)&gt;0),(F1393*V1393+((H1393-1)/4*10)*W1393)/SUM(V1393:W1393),"")</x:f>
      </x:c>
      <x:c r="K1393" s="12" t="str">
        <x:f>IF(ISNUMBER(J1393),(X1393*J1393+'Method'!$B$10*'Method'!$B$11)/(X1393+'Method'!$B$10),"")</x:f>
      </x:c>
      <x:c r="L1393" s="10" t="str">
        <x:f>IF(ISNUMBER(J1393),COUNTIFS($J$7:$J$1929,"&gt;"&amp;J1393)+1,"")</x:f>
      </x:c>
      <x:c r="M1393" s="9" t="str">
        <x:v>Review required</x:v>
      </x:c>
      <x:c r="N1393" s="9" t="str">
        <x:v>Product, variant, gender or year terms differ between URLs; Concentration not explicit on both saved identities</x:v>
      </x:c>
      <x:c r="O1393" s="9" t="str">
        <x:v>https://www.parfumo.com/Perfumes/Etat_Libre_d_Orange/Hermann__mes_Cotes_me_Paraissait_une_Ombre</x:v>
      </x:c>
      <x:c r="P1393" s="9" t="str">
        <x:v>https://www.fragrantica.com/perfume/Etat-Libre-d-Orange/Hermann-a-mes-Cotes-me-Paraissait-une-Ombre-34730.html</x:v>
      </x:c>
      <x:c r="Q1393" s="9" t="str">
        <x:v>https://media.parfumo.com/perfumes/a3/a328bc-hermann-a-mes-cotes-me-paraissait-une-ombre-etat-libre-d-orange_1200.jpg?width=480&amp;aspect_ratio=1:1</x:v>
      </x:c>
      <x:c r="R1393" s="9" t="str">
        <x:v>https://fimgs.net/mdimg/perfume-thumbs/375x500.34730.jpg</x:v>
      </x:c>
      <x:c r="S1393" s="9" t="str">
        <x:v>Hermann à mes Côtés me Paraissait une Ombre</x:v>
      </x:c>
      <x:c r="T1393" s="11" t="str">
        <x:v>2015</x:v>
      </x:c>
      <x:c r="U1393" s="10" t="n">
        <x:v>1339</x:v>
      </x:c>
      <x:c r="V1393" s="14" t="n">
        <x:f>IF(AND(ISNUMBER(G1393),G1393&gt;0),LOG10(G1393)*'Method'!$B$8,"")</x:f>
        <x:v>3.293151579747216</x:v>
      </x:c>
      <x:c r="W1393" s="14" t="n">
        <x:f>IF(AND(ISNUMBER(I1393),I1393&gt;0),LOG10(I1393)*'Method'!$B$9,"")</x:f>
        <x:v>2.869539766515856</x:v>
      </x:c>
      <x:c r="X1393" s="10" t="str">
        <x:f>IF(ISNUMBER(J1393),SUM(G1393,I1393),"")</x:f>
      </x:c>
      <x:c r="Y1393" s="10" t="str">
        <x:f>IF(ISNUMBER(K1393),COUNTIFS($K$7:$K$1929,"&gt;"&amp;K1393)+1,"")</x:f>
      </x:c>
      <x:c r="Z1393" s="9" t="str"/>
      <x:c r="AA1393" s="15" t="n">
        <x:v>46108</x:v>
      </x:c>
      <x:c r="AB1393" s="9" t="str">
        <x:v>Unknown</x:v>
      </x:c>
    </x:row>
    <x:row r="1394" ht="50" customHeight="1">
      <x:c r="A1394" s="10" t="n">
        <x:f>IF(ISNUMBER(F1394),RANK(F1394,$F$7:$F$1929,0),"")</x:f>
        <x:v>1351</x:v>
      </x:c>
      <x:c r="B1394" s="9" t="str">
        <x:v>Bvlgari</x:v>
      </x:c>
      <x:c r="C1394" s="9" t="str">
        <x:v>Black</x:v>
      </x:c>
      <x:c r="D1394" s="9" t="str">
        <x:v>Not recorded</x:v>
      </x:c>
      <x:c r="E1394" s="11" t="n">
        <x:v>1998</x:v>
      </x:c>
      <x:c r="F1394" s="13" t="n">
        <x:v>7.5</x:v>
      </x:c>
      <x:c r="G1394" s="10" t="n">
        <x:v>551</x:v>
      </x:c>
      <x:c r="H1394" s="12" t="n">
        <x:v>4.12</x:v>
      </x:c>
      <x:c r="I1394" s="10" t="n">
        <x:v>5995</x:v>
      </x:c>
      <x:c r="J1394" s="12" t="str">
        <x:f>IF(AND(M1394="URL identity aligns",ISNUMBER(F1394),ISNUMBER(H1394),G1394&gt;0,I1394&gt;0,SUM(V1394:W1394)&gt;0),(F1394*V1394+((H1394-1)/4*10)*W1394)/SUM(V1394:W1394),"")</x:f>
      </x:c>
      <x:c r="K1394" s="12" t="str">
        <x:f>IF(ISNUMBER(J1394),(X1394*J1394+'Method'!$B$10*'Method'!$B$11)/(X1394+'Method'!$B$10),"")</x:f>
      </x:c>
      <x:c r="L1394" s="10" t="str">
        <x:f>IF(ISNUMBER(J1394),COUNTIFS($J$7:$J$1929,"&gt;"&amp;J1394)+1,"")</x:f>
      </x:c>
      <x:c r="M1394" s="9" t="str">
        <x:v>Review required</x:v>
      </x:c>
      <x:c r="N1394" s="9" t="str">
        <x:v>Concentration not explicit on both saved identities</x:v>
      </x:c>
      <x:c r="O1394" s="9" t="str">
        <x:v>https://www.parfumo.com/Perfumes/Bvlgari/Bvlgari_Black</x:v>
      </x:c>
      <x:c r="P1394" s="9" t="str">
        <x:v>https://www.fragrantica.com/perfume/Bvlgari/Black-154.html</x:v>
      </x:c>
      <x:c r="Q1394" s="9" t="str">
        <x:v>https://media.parfumo.com/perfumes/98/98d457-bvlgari-black-bvlgari_1200.jpg?width=720&amp;aspect_ratio=1:1</x:v>
      </x:c>
      <x:c r="R1394" s="9" t="str">
        <x:v>https://fimgs.net/mdimg/perfume-thumbs/375x500.154.jpg</x:v>
      </x:c>
      <x:c r="S1394" s="9" t="str">
        <x:v>Black</x:v>
      </x:c>
      <x:c r="T1394" s="11" t="str">
        <x:v>1998</x:v>
      </x:c>
      <x:c r="U1394" s="10" t="n">
        <x:v>1223</x:v>
      </x:c>
      <x:c r="V1394" s="14" t="n">
        <x:f>IF(AND(ISNUMBER(G1394),G1394&gt;0),LOG10(G1394)*'Method'!$B$8,"")</x:f>
        <x:v>3.289381918622136</x:v>
      </x:c>
      <x:c r="W1394" s="14" t="n">
        <x:f>IF(AND(ISNUMBER(I1394),I1394&gt;0),LOG10(I1394)*'Method'!$B$9,"")</x:f>
        <x:v>3.022231349947896</x:v>
      </x:c>
      <x:c r="X1394" s="10" t="str">
        <x:f>IF(ISNUMBER(J1394),SUM(G1394,I1394),"")</x:f>
      </x:c>
      <x:c r="Y1394" s="10" t="str">
        <x:f>IF(ISNUMBER(K1394),COUNTIFS($K$7:$K$1929,"&gt;"&amp;K1394)+1,"")</x:f>
      </x:c>
      <x:c r="Z1394" s="9" t="str"/>
      <x:c r="AA1394" s="15" t="n">
        <x:v>46108</x:v>
      </x:c>
      <x:c r="AB1394" s="9" t="str">
        <x:v>Unknown</x:v>
      </x:c>
    </x:row>
    <x:row r="1395" ht="50" customHeight="1">
      <x:c r="A1395" s="10" t="n">
        <x:f>IF(ISNUMBER(F1395),RANK(F1395,$F$7:$F$1929,0),"")</x:f>
        <x:v>1351</x:v>
      </x:c>
      <x:c r="B1395" s="9" t="str">
        <x:v>Maison Margiela</x:v>
      </x:c>
      <x:c r="C1395" s="9" t="str">
        <x:v>At the Barber's</x:v>
      </x:c>
      <x:c r="D1395" s="9" t="str">
        <x:v>Not recorded</x:v>
      </x:c>
      <x:c r="E1395" s="11" t="n">
        <x:v>2014</x:v>
      </x:c>
      <x:c r="F1395" s="13" t="n">
        <x:v>7.5</x:v>
      </x:c>
      <x:c r="G1395" s="10" t="n">
        <x:v>530</x:v>
      </x:c>
      <x:c r="H1395" s="12" t="n">
        <x:v>3.83</x:v>
      </x:c>
      <x:c r="I1395" s="10" t="n">
        <x:v>1682</x:v>
      </x:c>
      <x:c r="J1395" s="12" t="str">
        <x:f>IF(AND(M1395="URL identity aligns",ISNUMBER(F1395),ISNUMBER(H1395),G1395&gt;0,I1395&gt;0,SUM(V1395:W1395)&gt;0),(F1395*V1395+((H1395-1)/4*10)*W1395)/SUM(V1395:W1395),"")</x:f>
      </x:c>
      <x:c r="K1395" s="12" t="str">
        <x:f>IF(ISNUMBER(J1395),(X1395*J1395+'Method'!$B$10*'Method'!$B$11)/(X1395+'Method'!$B$10),"")</x:f>
      </x:c>
      <x:c r="L1395" s="10" t="str">
        <x:f>IF(ISNUMBER(J1395),COUNTIFS($J$7:$J$1929,"&gt;"&amp;J1395)+1,"")</x:f>
      </x:c>
      <x:c r="M1395" s="9" t="str">
        <x:v>Review required</x:v>
      </x:c>
      <x:c r="N1395" s="9" t="str">
        <x:v>Brand differs between product URLs; Concentration not explicit on both saved identities</x:v>
      </x:c>
      <x:c r="O1395" s="9" t="str">
        <x:v>https://www.parfumo.com/Perfumes/Maison_Margiela/at-the-barber-s</x:v>
      </x:c>
      <x:c r="P1395" s="9" t="str">
        <x:v>https://www.fragrantica.com/perfume/Maison-Martin-Margiela/At-The-Barber-s-30262.html</x:v>
      </x:c>
      <x:c r="Q1395" s="9" t="str">
        <x:v>https://media.parfumo.com/perfumes/ce/ce1258-at-the-barber-s-maison-margiela_1200.jpg?width=720&amp;aspect_ratio=1:1</x:v>
      </x:c>
      <x:c r="R1395" s="9" t="str">
        <x:v>https://fimgs.net/mdimg/perfume-thumbs/375x500.30262.jpg</x:v>
      </x:c>
      <x:c r="S1395" s="9" t="str">
        <x:v>At the Barber's</x:v>
      </x:c>
      <x:c r="T1395" s="11" t="str">
        <x:v>2014</x:v>
      </x:c>
      <x:c r="U1395" s="10" t="n">
        <x:v>1086</x:v>
      </x:c>
      <x:c r="V1395" s="14" t="n">
        <x:f>IF(AND(ISNUMBER(G1395),G1395&gt;0),LOG10(G1395)*'Method'!$B$8,"")</x:f>
        <x:v>3.269131043520948</x:v>
      </x:c>
      <x:c r="W1395" s="14" t="n">
        <x:f>IF(AND(ISNUMBER(I1395),I1395&gt;0),LOG10(I1395)*'Method'!$B$9,"")</x:f>
        <x:v>2.5806607931695122</x:v>
      </x:c>
      <x:c r="X1395" s="10" t="str">
        <x:f>IF(ISNUMBER(J1395),SUM(G1395,I1395),"")</x:f>
      </x:c>
      <x:c r="Y1395" s="10" t="str">
        <x:f>IF(ISNUMBER(K1395),COUNTIFS($K$7:$K$1929,"&gt;"&amp;K1395)+1,"")</x:f>
      </x:c>
      <x:c r="Z1395" s="9" t="str"/>
      <x:c r="AA1395" s="15" t="n">
        <x:v>46108</x:v>
      </x:c>
      <x:c r="AB1395" s="9" t="str">
        <x:v>Unknown</x:v>
      </x:c>
    </x:row>
    <x:row r="1396" ht="50" customHeight="1">
      <x:c r="A1396" s="10" t="n">
        <x:f>IF(ISNUMBER(F1396),RANK(F1396,$F$7:$F$1929,0),"")</x:f>
        <x:v>1351</x:v>
      </x:c>
      <x:c r="B1396" s="9" t="str">
        <x:v>Nishane</x:v>
      </x:c>
      <x:c r="C1396" s="9" t="str">
        <x:v>Ege Αιγαίο</x:v>
      </x:c>
      <x:c r="D1396" s="9" t="str">
        <x:v>Not recorded</x:v>
      </x:c>
      <x:c r="E1396" s="11" t="n">
        <x:v>2020</x:v>
      </x:c>
      <x:c r="F1396" s="13" t="n">
        <x:v>7.5</x:v>
      </x:c>
      <x:c r="G1396" s="10" t="n">
        <x:v>528</x:v>
      </x:c>
      <x:c r="H1396" s="12" t="n">
        <x:v>3.88</x:v>
      </x:c>
      <x:c r="I1396" s="10" t="n">
        <x:v>1715</x:v>
      </x:c>
      <x:c r="J1396" s="12" t="str">
        <x:f>IF(AND(M1396="URL identity aligns",ISNUMBER(F1396),ISNUMBER(H1396),G1396&gt;0,I1396&gt;0,SUM(V1396:W1396)&gt;0),(F1396*V1396+((H1396-1)/4*10)*W1396)/SUM(V1396:W1396),"")</x:f>
      </x:c>
      <x:c r="K1396" s="12" t="str">
        <x:f>IF(ISNUMBER(J1396),(X1396*J1396+'Method'!$B$10*'Method'!$B$11)/(X1396+'Method'!$B$10),"")</x:f>
      </x:c>
      <x:c r="L1396" s="10" t="str">
        <x:f>IF(ISNUMBER(J1396),COUNTIFS($J$7:$J$1929,"&gt;"&amp;J1396)+1,"")</x:f>
      </x:c>
      <x:c r="M1396" s="9" t="str">
        <x:v>Review required</x:v>
      </x:c>
      <x:c r="N1396" s="9" t="str">
        <x:v>Product, variant, gender or year terms differ between URLs; Concentration not explicit on both saved identities</x:v>
      </x:c>
      <x:c r="O1396" s="9" t="str">
        <x:v>https://www.parfumo.com/Perfumes/Nishane/ege</x:v>
      </x:c>
      <x:c r="P1396" s="9" t="str">
        <x:v>https://www.fragrantica.com/perfume/Nishane/EGE-AIGAIO-64092.html</x:v>
      </x:c>
      <x:c r="Q1396" s="9" t="str">
        <x:v>https://media.parfumo.com/perfumes/37/3728b6-ege-nishane_1200.jpg?width=720&amp;aspect_ratio=1:1</x:v>
      </x:c>
      <x:c r="R1396" s="9" t="str">
        <x:v>https://fimgs.net/mdimg/perfume-thumbs/375x500.64092.jpg</x:v>
      </x:c>
      <x:c r="S1396" s="9" t="str">
        <x:v>Ege Αιγαίο</x:v>
      </x:c>
      <x:c r="T1396" s="11" t="str">
        <x:v>2020</x:v>
      </x:c>
      <x:c r="U1396" s="10" t="n">
        <x:v>1033</x:v>
      </x:c>
      <x:c r="V1396" s="14" t="n">
        <x:f>IF(AND(ISNUMBER(G1396),G1396&gt;0),LOG10(G1396)*'Method'!$B$8,"")</x:f>
        <x:v>3.267160707040572</x:v>
      </x:c>
      <x:c r="W1396" s="14" t="n">
        <x:f>IF(AND(ISNUMBER(I1396),I1396&gt;0),LOG10(I1396)*'Method'!$B$9,"")</x:f>
        <x:v>2.587411299503032</x:v>
      </x:c>
      <x:c r="X1396" s="10" t="str">
        <x:f>IF(ISNUMBER(J1396),SUM(G1396,I1396),"")</x:f>
      </x:c>
      <x:c r="Y1396" s="10" t="str">
        <x:f>IF(ISNUMBER(K1396),COUNTIFS($K$7:$K$1929,"&gt;"&amp;K1396)+1,"")</x:f>
      </x:c>
      <x:c r="Z1396" s="9" t="str"/>
      <x:c r="AA1396" s="15" t="n">
        <x:v>46108</x:v>
      </x:c>
      <x:c r="AB1396" s="9" t="str">
        <x:v>Unknown</x:v>
      </x:c>
    </x:row>
    <x:row r="1397" ht="50" customHeight="1">
      <x:c r="A1397" s="10" t="n">
        <x:f>IF(ISNUMBER(F1397),RANK(F1397,$F$7:$F$1929,0),"")</x:f>
        <x:v>1351</x:v>
      </x:c>
      <x:c r="B1397" s="9" t="str">
        <x:v>matiere premiere</x:v>
      </x:c>
      <x:c r="C1397" s="9" t="str">
        <x:v>Crystal Saffron</x:v>
      </x:c>
      <x:c r="D1397" s="9" t="str">
        <x:v>Eau de Parfum</x:v>
      </x:c>
      <x:c r="E1397" s="11" t="n">
        <x:v>2022</x:v>
      </x:c>
      <x:c r="F1397" s="13" t="n">
        <x:v>7.5</x:v>
      </x:c>
      <x:c r="G1397" s="10" t="n">
        <x:v>511</x:v>
      </x:c>
      <x:c r="H1397" s="12" t="n">
        <x:v>3.88</x:v>
      </x:c>
      <x:c r="I1397" s="10" t="n">
        <x:v>1793</x:v>
      </x:c>
      <x:c r="J1397" s="12" t="str">
        <x:f>IF(AND(M1397="URL identity aligns",ISNUMBER(F1397),ISNUMBER(H1397),G1397&gt;0,I1397&gt;0,SUM(V1397:W1397)&gt;0),(F1397*V1397+((H1397-1)/4*10)*W1397)/SUM(V1397:W1397),"")</x:f>
      </x:c>
      <x:c r="K1397" s="12" t="str">
        <x:f>IF(ISNUMBER(J1397),(X1397*J1397+'Method'!$B$10*'Method'!$B$11)/(X1397+'Method'!$B$10),"")</x:f>
      </x:c>
      <x:c r="L1397" s="10" t="str">
        <x:f>IF(ISNUMBER(J1397),COUNTIFS($J$7:$J$1929,"&gt;"&amp;J1397)+1,"")</x:f>
      </x:c>
      <x:c r="M1397" s="9" t="str">
        <x:v>Review required</x:v>
      </x:c>
      <x:c r="N1397" s="9" t="str">
        <x:v>Concentration not explicit on both saved identities</x:v>
      </x:c>
      <x:c r="O1397" s="9" t="str">
        <x:v>https://www.parfumo.com/Perfumes/matiere-premiere/crystal-saffron</x:v>
      </x:c>
      <x:c r="P1397" s="9" t="str">
        <x:v>https://www.fragrantica.com/perfume/Matiere-Premiere/Crystal-Saffron-76131.html</x:v>
      </x:c>
      <x:c r="Q1397" s="9" t="str">
        <x:v>https://media.parfumo.com/perfumes/f8/f87ff7-crystal-saffron-eau-de-parfum-matiere-premiere_1200.jpg?width=720&amp;aspect_ratio=1:1</x:v>
      </x:c>
      <x:c r="R1397" s="9" t="str">
        <x:v>https://fimgs.net/mdimg/perfume-thumbs/375x500.76131.jpg</x:v>
      </x:c>
      <x:c r="S1397" s="9" t="str">
        <x:v>Crystal Saffron Matière Première</x:v>
      </x:c>
      <x:c r="T1397" s="11" t="str">
        <x:v>2022</x:v>
      </x:c>
      <x:c r="U1397" s="10" t="n">
        <x:v>1871</x:v>
      </x:c>
      <x:c r="V1397" s="14" t="n">
        <x:f>IF(AND(ISNUMBER(G1397),G1397&gt;0),LOG10(G1397)*'Method'!$B$8,"")</x:f>
        <x:v>3.250105080161652</x:v>
      </x:c>
      <x:c r="W1397" s="14" t="n">
        <x:f>IF(AND(ISNUMBER(I1397),I1397&gt;0),LOG10(I1397)*'Method'!$B$9,"")</x:f>
        <x:v>2.602864231649744</x:v>
      </x:c>
      <x:c r="X1397" s="10" t="str">
        <x:f>IF(ISNUMBER(J1397),SUM(G1397,I1397),"")</x:f>
      </x:c>
      <x:c r="Y1397" s="10" t="str">
        <x:f>IF(ISNUMBER(K1397),COUNTIFS($K$7:$K$1929,"&gt;"&amp;K1397)+1,"")</x:f>
      </x:c>
      <x:c r="Z1397" s="9" t="str">
        <x:v>Removed repeated brand suffix from display name</x:v>
      </x:c>
      <x:c r="AA1397" s="15" t="n">
        <x:v>46108</x:v>
      </x:c>
      <x:c r="AB1397" s="9" t="str">
        <x:v>Unknown</x:v>
      </x:c>
    </x:row>
    <x:row r="1398" ht="50" customHeight="1">
      <x:c r="A1398" s="10" t="n">
        <x:f>IF(ISNUMBER(F1398),RANK(F1398,$F$7:$F$1929,0),"")</x:f>
        <x:v>1351</x:v>
      </x:c>
      <x:c r="B1398" s="9" t="str">
        <x:v>Nishane</x:v>
      </x:c>
      <x:c r="C1398" s="9" t="str">
        <x:v>Karagoz</x:v>
      </x:c>
      <x:c r="D1398" s="9" t="str">
        <x:v>Not recorded</x:v>
      </x:c>
      <x:c r="E1398" s="11" t="n">
        <x:v>2017</x:v>
      </x:c>
      <x:c r="F1398" s="13" t="n">
        <x:v>7.5</x:v>
      </x:c>
      <x:c r="G1398" s="10" t="n">
        <x:v>507</x:v>
      </x:c>
      <x:c r="H1398" s="12" t="n">
        <x:v>3.84</x:v>
      </x:c>
      <x:c r="I1398" s="10" t="n">
        <x:v>1196</x:v>
      </x:c>
      <x:c r="J1398" s="12" t="str">
        <x:f>IF(AND(M1398="URL identity aligns",ISNUMBER(F1398),ISNUMBER(H1398),G1398&gt;0,I1398&gt;0,SUM(V1398:W1398)&gt;0),(F1398*V1398+((H1398-1)/4*10)*W1398)/SUM(V1398:W1398),"")</x:f>
      </x:c>
      <x:c r="K1398" s="12" t="str">
        <x:f>IF(ISNUMBER(J1398),(X1398*J1398+'Method'!$B$10*'Method'!$B$11)/(X1398+'Method'!$B$10),"")</x:f>
      </x:c>
      <x:c r="L1398" s="10" t="str">
        <x:f>IF(ISNUMBER(J1398),COUNTIFS($J$7:$J$1929,"&gt;"&amp;J1398)+1,"")</x:f>
      </x:c>
      <x:c r="M1398" s="9" t="str">
        <x:v>Review required</x:v>
      </x:c>
      <x:c r="N1398" s="9" t="str">
        <x:v>Concentration not explicit on both saved identities</x:v>
      </x:c>
      <x:c r="O1398" s="9" t="str">
        <x:v>https://www.parfumo.com/Perfumes/Nishane/Karagoz</x:v>
      </x:c>
      <x:c r="P1398" s="9" t="str">
        <x:v>https://www.fragrantica.com/perfume/Nishane/Karagoz-44176.html</x:v>
      </x:c>
      <x:c r="Q1398" s="9" t="str">
        <x:v>https://media.parfumo.com/perfumes/f2/f2c0c9-karagoz-nishane_1200.jpg?width=720&amp;aspect_ratio=1:1</x:v>
      </x:c>
      <x:c r="R1398" s="9" t="str">
        <x:v>https://fimgs.net/mdimg/perfume-thumbs/375x500.44176.jpg</x:v>
      </x:c>
      <x:c r="S1398" s="9" t="str">
        <x:v>Karagoz</x:v>
      </x:c>
      <x:c r="T1398" s="11" t="str">
        <x:v>2017</x:v>
      </x:c>
      <x:c r="U1398" s="10" t="n">
        <x:v>584</x:v>
      </x:c>
      <x:c r="V1398" s="14" t="n">
        <x:f>IF(AND(ISNUMBER(G1398),G1398&gt;0),LOG10(G1398)*'Method'!$B$8,"")</x:f>
        <x:v>3.246009551200008</x:v>
      </x:c>
      <x:c r="W1398" s="14" t="n">
        <x:f>IF(AND(ISNUMBER(I1398),I1398&gt;0),LOG10(I1398)*'Method'!$B$9,"")</x:f>
        <x:v>2.462184943721912</x:v>
      </x:c>
      <x:c r="X1398" s="10" t="str">
        <x:f>IF(ISNUMBER(J1398),SUM(G1398,I1398),"")</x:f>
      </x:c>
      <x:c r="Y1398" s="10" t="str">
        <x:f>IF(ISNUMBER(K1398),COUNTIFS($K$7:$K$1929,"&gt;"&amp;K1398)+1,"")</x:f>
      </x:c>
      <x:c r="Z1398" s="9" t="str"/>
      <x:c r="AA1398" s="15" t="n">
        <x:v>46108</x:v>
      </x:c>
      <x:c r="AB1398" s="9" t="str">
        <x:v>Unknown</x:v>
      </x:c>
    </x:row>
    <x:row r="1399" ht="50" customHeight="1">
      <x:c r="A1399" s="10" t="n">
        <x:f>IF(ISNUMBER(F1399),RANK(F1399,$F$7:$F$1929,0),"")</x:f>
        <x:v>1351</x:v>
      </x:c>
      <x:c r="B1399" s="9" t="str">
        <x:v>Montale</x:v>
      </x:c>
      <x:c r="C1399" s="9" t="str">
        <x:v>Soleil de Capri</x:v>
      </x:c>
      <x:c r="D1399" s="9" t="str">
        <x:v>Not recorded</x:v>
      </x:c>
      <x:c r="E1399" s="11" t="n">
        <x:v>2007</x:v>
      </x:c>
      <x:c r="F1399" s="13" t="n">
        <x:v>7.5</x:v>
      </x:c>
      <x:c r="G1399" s="10" t="n">
        <x:v>493</x:v>
      </x:c>
      <x:c r="H1399" s="12" t="n">
        <x:v>3.98</x:v>
      </x:c>
      <x:c r="I1399" s="10" t="n">
        <x:v>3444</x:v>
      </x:c>
      <x:c r="J1399" s="12" t="str">
        <x:f>IF(AND(M1399="URL identity aligns",ISNUMBER(F1399),ISNUMBER(H1399),G1399&gt;0,I1399&gt;0,SUM(V1399:W1399)&gt;0),(F1399*V1399+((H1399-1)/4*10)*W1399)/SUM(V1399:W1399),"")</x:f>
      </x:c>
      <x:c r="K1399" s="12" t="str">
        <x:f>IF(ISNUMBER(J1399),(X1399*J1399+'Method'!$B$10*'Method'!$B$11)/(X1399+'Method'!$B$10),"")</x:f>
      </x:c>
      <x:c r="L1399" s="10" t="str">
        <x:f>IF(ISNUMBER(J1399),COUNTIFS($J$7:$J$1929,"&gt;"&amp;J1399)+1,"")</x:f>
      </x:c>
      <x:c r="M1399" s="9" t="str">
        <x:v>Review required</x:v>
      </x:c>
      <x:c r="N1399" s="9" t="str">
        <x:v>Concentration not explicit on both saved identities</x:v>
      </x:c>
      <x:c r="O1399" s="9" t="str">
        <x:v>https://www.parfumo.com/Perfumes/Montale/Soleil_de_Capri</x:v>
      </x:c>
      <x:c r="P1399" s="9" t="str">
        <x:v>https://www.fragrantica.com/perfume/Montale/Soleil-de-Capri-3767.html</x:v>
      </x:c>
      <x:c r="Q1399" s="9" t="str">
        <x:v>https://media.parfumo.com/perfumes/27/27b568-soleil-de-capri-montale_1200.jpg?width=720&amp;aspect_ratio=1:1</x:v>
      </x:c>
      <x:c r="R1399" s="9" t="str">
        <x:v>https://fimgs.net/mdimg/perfume-thumbs/375x500.3767.jpg</x:v>
      </x:c>
      <x:c r="S1399" s="9" t="str">
        <x:v>Soleil de Capri</x:v>
      </x:c>
      <x:c r="T1399" s="11" t="str">
        <x:v>2007</x:v>
      </x:c>
      <x:c r="U1399" s="10" t="n">
        <x:v>176</x:v>
      </x:c>
      <x:c r="V1399" s="14" t="n">
        <x:f>IF(AND(ISNUMBER(G1399),G1399&gt;0),LOG10(G1399)*'Method'!$B$8,"")</x:f>
        <x:v>3.231416303132676</x:v>
      </x:c>
      <x:c r="W1399" s="14" t="n">
        <x:f>IF(AND(ISNUMBER(I1399),I1399&gt;0),LOG10(I1399)*'Method'!$B$9,"")</x:f>
        <x:v>2.829650514225296</x:v>
      </x:c>
      <x:c r="X1399" s="10" t="str">
        <x:f>IF(ISNUMBER(J1399),SUM(G1399,I1399),"")</x:f>
      </x:c>
      <x:c r="Y1399" s="10" t="str">
        <x:f>IF(ISNUMBER(K1399),COUNTIFS($K$7:$K$1929,"&gt;"&amp;K1399)+1,"")</x:f>
      </x:c>
      <x:c r="Z1399" s="9" t="str"/>
      <x:c r="AA1399" s="15" t="n">
        <x:v>46108</x:v>
      </x:c>
      <x:c r="AB1399" s="9" t="str">
        <x:v>Unknown</x:v>
      </x:c>
    </x:row>
    <x:row r="1400" ht="50" customHeight="1">
      <x:c r="A1400" s="10" t="n">
        <x:f>IF(ISNUMBER(F1400),RANK(F1400,$F$7:$F$1929,0),"")</x:f>
        <x:v>1351</x:v>
      </x:c>
      <x:c r="B1400" s="9" t="str">
        <x:v>Xerjoff</x:v>
      </x:c>
      <x:c r="C1400" s="9" t="str">
        <x:v>Wardasina Rosso Afgano</x:v>
      </x:c>
      <x:c r="D1400" s="9" t="str">
        <x:v>Not recorded</x:v>
      </x:c>
      <x:c r="E1400" s="11" t="n">
        <x:v>2012</x:v>
      </x:c>
      <x:c r="F1400" s="13" t="n">
        <x:v>7.5</x:v>
      </x:c>
      <x:c r="G1400" s="10" t="n">
        <x:v>493</x:v>
      </x:c>
      <x:c r="H1400" s="12" t="n">
        <x:v>3.93</x:v>
      </x:c>
      <x:c r="I1400" s="10" t="n">
        <x:v>404</x:v>
      </x:c>
      <x:c r="J1400" s="12" t="str">
        <x:f>IF(AND(M1400="URL identity aligns",ISNUMBER(F1400),ISNUMBER(H1400),G1400&gt;0,I1400&gt;0,SUM(V1400:W1400)&gt;0),(F1400*V1400+((H1400-1)/4*10)*W1400)/SUM(V1400:W1400),"")</x:f>
      </x:c>
      <x:c r="K1400" s="12" t="str">
        <x:f>IF(ISNUMBER(J1400),(X1400*J1400+'Method'!$B$10*'Method'!$B$11)/(X1400+'Method'!$B$10),"")</x:f>
      </x:c>
      <x:c r="L1400" s="10" t="str">
        <x:f>IF(ISNUMBER(J1400),COUNTIFS($J$7:$J$1929,"&gt;"&amp;J1400)+1,"")</x:f>
      </x:c>
      <x:c r="M1400" s="9" t="str">
        <x:v>Review required</x:v>
      </x:c>
      <x:c r="N1400" s="9" t="str">
        <x:v>Product, variant, gender or year terms differ between URLs; Concentration not explicit on both saved identities</x:v>
      </x:c>
      <x:c r="O1400" s="9" t="str">
        <x:v>https://www.parfumo.com/Perfumes/Xerjoff/Wardasina_Rosso_Afgano</x:v>
      </x:c>
      <x:c r="P1400" s="9" t="str">
        <x:v>https://www.fragrantica.com/perfume/Xerjoff/Wardasina-55163.html</x:v>
      </x:c>
      <x:c r="Q1400" s="9" t="str">
        <x:v>https://media.parfumo.com/perfumes/04/04adc3_wardasina-rosso-afgano-xerjoff_1200.jpg?width=720&amp;aspect_ratio=1:1</x:v>
      </x:c>
      <x:c r="R1400" s="9" t="str">
        <x:v>https://fimgs.net/mdimg/perfume-thumbs/375x500.55163.jpg</x:v>
      </x:c>
      <x:c r="S1400" s="9" t="str">
        <x:v>Wardasina Rosso Afgano</x:v>
      </x:c>
      <x:c r="T1400" s="11" t="str">
        <x:v>2012</x:v>
      </x:c>
      <x:c r="U1400" s="10" t="n">
        <x:v>462</x:v>
      </x:c>
      <x:c r="V1400" s="14" t="n">
        <x:f>IF(AND(ISNUMBER(G1400),G1400&gt;0),LOG10(G1400)*'Method'!$B$8,"")</x:f>
        <x:v>3.231416303132676</x:v>
      </x:c>
      <x:c r="W1400" s="14" t="n">
        <x:f>IF(AND(ISNUMBER(I1400),I1400&gt;0),LOG10(I1400)*'Method'!$B$9,"")</x:f>
        <x:v>2.08510509208848</x:v>
      </x:c>
      <x:c r="X1400" s="10" t="str">
        <x:f>IF(ISNUMBER(J1400),SUM(G1400,I1400),"")</x:f>
      </x:c>
      <x:c r="Y1400" s="10" t="str">
        <x:f>IF(ISNUMBER(K1400),COUNTIFS($K$7:$K$1929,"&gt;"&amp;K1400)+1,"")</x:f>
      </x:c>
      <x:c r="Z1400" s="9" t="str"/>
      <x:c r="AA1400" s="15" t="n">
        <x:v>46108</x:v>
      </x:c>
      <x:c r="AB1400" s="9" t="str">
        <x:v>Unknown</x:v>
      </x:c>
    </x:row>
    <x:row r="1401" ht="50" customHeight="1">
      <x:c r="A1401" s="10" t="n">
        <x:f>IF(ISNUMBER(F1401),RANK(F1401,$F$7:$F$1929,0),"")</x:f>
        <x:v>1351</x:v>
      </x:c>
      <x:c r="B1401" s="9" t="str">
        <x:v>French Avenue</x:v>
      </x:c>
      <x:c r="C1401" s="9" t="str">
        <x:v>Azzure Aoud</x:v>
      </x:c>
      <x:c r="D1401" s="9" t="str">
        <x:v>Not recorded</x:v>
      </x:c>
      <x:c r="E1401" s="11" t="n">
        <x:v>2024</x:v>
      </x:c>
      <x:c r="F1401" s="13" t="n">
        <x:v>7.5</x:v>
      </x:c>
      <x:c r="G1401" s="10" t="n">
        <x:v>482</x:v>
      </x:c>
      <x:c r="H1401" s="12" t="n">
        <x:v>3.85</x:v>
      </x:c>
      <x:c r="I1401" s="10" t="n">
        <x:v>1361</x:v>
      </x:c>
      <x:c r="J1401" s="12" t="str">
        <x:f>IF(AND(M1401="URL identity aligns",ISNUMBER(F1401),ISNUMBER(H1401),G1401&gt;0,I1401&gt;0,SUM(V1401:W1401)&gt;0),(F1401*V1401+((H1401-1)/4*10)*W1401)/SUM(V1401:W1401),"")</x:f>
      </x:c>
      <x:c r="K1401" s="12" t="str">
        <x:f>IF(ISNUMBER(J1401),(X1401*J1401+'Method'!$B$10*'Method'!$B$11)/(X1401+'Method'!$B$10),"")</x:f>
      </x:c>
      <x:c r="L1401" s="10" t="str">
        <x:f>IF(ISNUMBER(J1401),COUNTIFS($J$7:$J$1929,"&gt;"&amp;J1401)+1,"")</x:f>
      </x:c>
      <x:c r="M1401" s="9" t="str">
        <x:v>Review required</x:v>
      </x:c>
      <x:c r="N1401" s="9" t="str">
        <x:v>Product, variant, gender or year terms differ between URLs; Concentration not explicit on both saved identities</x:v>
      </x:c>
      <x:c r="O1401" s="9" t="str">
        <x:v>https://www.parfumo.com/Perfumes/french-avenue/azzure-aoud</x:v>
      </x:c>
      <x:c r="P1401" s="9" t="str">
        <x:v>https://www.fragrantica.com/perfume/French-Avenue/Azzure-Oud-94714.html</x:v>
      </x:c>
      <x:c r="Q1401" s="9" t="str">
        <x:v>https://media.parfumo.com/perfumes/22/22f776_azzure-aoud-french-avenue_1200.jpg?width=720&amp;aspect_ratio=1:1</x:v>
      </x:c>
      <x:c r="R1401" s="9" t="str">
        <x:v>https://fimgs.net/mdimg/perfume-thumbs/375x500.94714.jpg</x:v>
      </x:c>
      <x:c r="S1401" s="9" t="str">
        <x:v>Azzure Aoud</x:v>
      </x:c>
      <x:c r="T1401" s="11" t="str">
        <x:v>2024</x:v>
      </x:c>
      <x:c r="U1401" s="10" t="n">
        <x:v>337</x:v>
      </x:c>
      <x:c r="V1401" s="14" t="n">
        <x:f>IF(AND(ISNUMBER(G1401),G1401&gt;0),LOG10(G1401)*'Method'!$B$8,"")</x:f>
        <x:v>3.21965644588662</x:v>
      </x:c>
      <x:c r="W1401" s="14" t="n">
        <x:f>IF(AND(ISNUMBER(I1401),I1401&gt;0),LOG10(I1401)*'Method'!$B$9,"")</x:f>
        <x:v>2.5070865001626643</x:v>
      </x:c>
      <x:c r="X1401" s="10" t="str">
        <x:f>IF(ISNUMBER(J1401),SUM(G1401,I1401),"")</x:f>
      </x:c>
      <x:c r="Y1401" s="10" t="str">
        <x:f>IF(ISNUMBER(K1401),COUNTIFS($K$7:$K$1929,"&gt;"&amp;K1401)+1,"")</x:f>
      </x:c>
      <x:c r="Z1401" s="9" t="str"/>
      <x:c r="AA1401" s="15" t="n">
        <x:v>46108</x:v>
      </x:c>
      <x:c r="AB1401" s="9" t="str">
        <x:v>Unknown</x:v>
      </x:c>
    </x:row>
    <x:row r="1402" ht="50" customHeight="1">
      <x:c r="A1402" s="10" t="n">
        <x:f>IF(ISNUMBER(F1402),RANK(F1402,$F$7:$F$1929,0),"")</x:f>
        <x:v>1351</x:v>
      </x:c>
      <x:c r="B1402" s="9" t="str">
        <x:v>Penhaligon’s</x:v>
      </x:c>
      <x:c r="C1402" s="9" t="str">
        <x:v>Juniper Sling</x:v>
      </x:c>
      <x:c r="D1402" s="9" t="str">
        <x:v>Not recorded</x:v>
      </x:c>
      <x:c r="E1402" s="11" t="n">
        <x:v>2011</x:v>
      </x:c>
      <x:c r="F1402" s="13" t="n">
        <x:v>7.5</x:v>
      </x:c>
      <x:c r="G1402" s="10" t="n">
        <x:v>470</x:v>
      </x:c>
      <x:c r="H1402" s="12" t="n">
        <x:v>4.09</x:v>
      </x:c>
      <x:c r="I1402" s="10" t="n">
        <x:v>2431</x:v>
      </x:c>
      <x:c r="J1402" s="12" t="str">
        <x:f>IF(AND(M1402="URL identity aligns",ISNUMBER(F1402),ISNUMBER(H1402),G1402&gt;0,I1402&gt;0,SUM(V1402:W1402)&gt;0),(F1402*V1402+((H1402-1)/4*10)*W1402)/SUM(V1402:W1402),"")</x:f>
      </x:c>
      <x:c r="K1402" s="12" t="str">
        <x:f>IF(ISNUMBER(J1402),(X1402*J1402+'Method'!$B$10*'Method'!$B$11)/(X1402+'Method'!$B$10),"")</x:f>
      </x:c>
      <x:c r="L1402" s="10" t="str">
        <x:f>IF(ISNUMBER(J1402),COUNTIFS($J$7:$J$1929,"&gt;"&amp;J1402)+1,"")</x:f>
      </x:c>
      <x:c r="M1402" s="9" t="str">
        <x:v>Review required</x:v>
      </x:c>
      <x:c r="N1402" s="9" t="str">
        <x:v>Brand differs between product URLs; Export brand differs from Parfumo URL; Concentration not explicit on both saved identities</x:v>
      </x:c>
      <x:c r="O1402" s="9" t="str">
        <x:v>https://www.parfumo.com/Perfumes/Penhaligons/Juniper_Sling</x:v>
      </x:c>
      <x:c r="P1402" s="9" t="str">
        <x:v>https://www.fragrantica.com/perfume/Penhaligon-s/Juniper-Sling-13266.html</x:v>
      </x:c>
      <x:c r="Q1402" s="9" t="str">
        <x:v>https://media.parfumo.com/perfumes/1e/1e7eb9-juniper-sling-penhaligon-s_1200.jpg?width=720&amp;aspect_ratio=1:1</x:v>
      </x:c>
      <x:c r="R1402" s="9" t="str">
        <x:v>https://fimgs.net/mdimg/perfume-thumbs/375x500.13266.jpg</x:v>
      </x:c>
      <x:c r="S1402" s="9" t="str">
        <x:v>Juniper Sling Penhaligon's</x:v>
      </x:c>
      <x:c r="T1402" s="11" t="str">
        <x:v>2011</x:v>
      </x:c>
      <x:c r="U1402" s="10" t="n">
        <x:v>463</x:v>
      </x:c>
      <x:c r="V1402" s="14" t="n">
        <x:f>IF(AND(ISNUMBER(G1402),G1402&gt;0),LOG10(G1402)*'Method'!$B$8,"")</x:f>
        <x:v>3.2065174295228642</x:v>
      </x:c>
      <x:c r="W1402" s="14" t="n">
        <x:f>IF(AND(ISNUMBER(I1402),I1402&gt;0),LOG10(I1402)*'Method'!$B$9,"")</x:f>
        <x:v>2.7086279670746722</x:v>
      </x:c>
      <x:c r="X1402" s="10" t="str">
        <x:f>IF(ISNUMBER(J1402),SUM(G1402,I1402),"")</x:f>
      </x:c>
      <x:c r="Y1402" s="10" t="str">
        <x:f>IF(ISNUMBER(K1402),COUNTIFS($K$7:$K$1929,"&gt;"&amp;K1402)+1,"")</x:f>
      </x:c>
      <x:c r="Z1402" s="9" t="str">
        <x:v>Removed repeated brand suffix from display name</x:v>
      </x:c>
      <x:c r="AA1402" s="15" t="n">
        <x:v>46108</x:v>
      </x:c>
      <x:c r="AB1402" s="9" t="str">
        <x:v>Unknown</x:v>
      </x:c>
    </x:row>
    <x:row r="1403" ht="50" customHeight="1">
      <x:c r="A1403" s="10" t="n">
        <x:f>IF(ISNUMBER(F1403),RANK(F1403,$F$7:$F$1929,0),"")</x:f>
        <x:v>1351</x:v>
      </x:c>
      <x:c r="B1403" s="9" t="str">
        <x:v>Bvlgari</x:v>
      </x:c>
      <x:c r="C1403" s="9" t="str">
        <x:v>Man Wood Neroli</x:v>
      </x:c>
      <x:c r="D1403" s="9" t="str">
        <x:v>Not recorded</x:v>
      </x:c>
      <x:c r="E1403" s="11" t="n">
        <x:v>2019</x:v>
      </x:c>
      <x:c r="F1403" s="13" t="n">
        <x:v>7.5</x:v>
      </x:c>
      <x:c r="G1403" s="10" t="n">
        <x:v>470</x:v>
      </x:c>
      <x:c r="H1403" s="12" t="n">
        <x:v>4.14</x:v>
      </x:c>
      <x:c r="I1403" s="10" t="n">
        <x:v>2060</x:v>
      </x:c>
      <x:c r="J1403" s="12" t="str">
        <x:f>IF(AND(M1403="URL identity aligns",ISNUMBER(F1403),ISNUMBER(H1403),G1403&gt;0,I1403&gt;0,SUM(V1403:W1403)&gt;0),(F1403*V1403+((H1403-1)/4*10)*W1403)/SUM(V1403:W1403),"")</x:f>
      </x:c>
      <x:c r="K1403" s="12" t="str">
        <x:f>IF(ISNUMBER(J1403),(X1403*J1403+'Method'!$B$10*'Method'!$B$11)/(X1403+'Method'!$B$10),"")</x:f>
      </x:c>
      <x:c r="L1403" s="10" t="str">
        <x:f>IF(ISNUMBER(J1403),COUNTIFS($J$7:$J$1929,"&gt;"&amp;J1403)+1,"")</x:f>
      </x:c>
      <x:c r="M1403" s="9" t="str">
        <x:v>Review required</x:v>
      </x:c>
      <x:c r="N1403" s="9" t="str">
        <x:v>Concentration not explicit on both saved identities</x:v>
      </x:c>
      <x:c r="O1403" s="9" t="str">
        <x:v>https://www.parfumo.com/Perfumes/Bvlgari/Bvlgari_Man_Wood_Neroli</x:v>
      </x:c>
      <x:c r="P1403" s="9" t="str">
        <x:v>https://www.fragrantica.com/perfume/Bvlgari/Bvlgari-Man-Wood-Neroli-55688.html</x:v>
      </x:c>
      <x:c r="Q1403" s="9" t="str">
        <x:v>https://media.parfumo.com/perfumes/8a/8a4a7b-bvlgari-man-wood-neroli-bvlgari_1200.jpg?width=720&amp;aspect_ratio=1:1</x:v>
      </x:c>
      <x:c r="R1403" s="9" t="str">
        <x:v>https://fimgs.net/mdimg/perfume-thumbs/375x500.55688.jpg</x:v>
      </x:c>
      <x:c r="S1403" s="9" t="str">
        <x:v>Man Wood Neroli</x:v>
      </x:c>
      <x:c r="T1403" s="11" t="str">
        <x:v>2019</x:v>
      </x:c>
      <x:c r="U1403" s="10" t="n">
        <x:v>1219</x:v>
      </x:c>
      <x:c r="V1403" s="14" t="n">
        <x:f>IF(AND(ISNUMBER(G1403),G1403&gt;0),LOG10(G1403)*'Method'!$B$8,"")</x:f>
        <x:v>3.2065174295228642</x:v>
      </x:c>
      <x:c r="W1403" s="14" t="n">
        <x:f>IF(AND(ISNUMBER(I1403),I1403&gt;0),LOG10(I1403)*'Method'!$B$9,"")</x:f>
        <x:v>2.6510937762953204</x:v>
      </x:c>
      <x:c r="X1403" s="10" t="str">
        <x:f>IF(ISNUMBER(J1403),SUM(G1403,I1403),"")</x:f>
      </x:c>
      <x:c r="Y1403" s="10" t="str">
        <x:f>IF(ISNUMBER(K1403),COUNTIFS($K$7:$K$1929,"&gt;"&amp;K1403)+1,"")</x:f>
      </x:c>
      <x:c r="Z1403" s="9" t="str"/>
      <x:c r="AA1403" s="15" t="n">
        <x:v>46108</x:v>
      </x:c>
      <x:c r="AB1403" s="9" t="str">
        <x:v>Unknown</x:v>
      </x:c>
    </x:row>
    <x:row r="1404" ht="50" customHeight="1">
      <x:c r="A1404" s="10" t="n">
        <x:f>IF(ISNUMBER(F1404),RANK(F1404,$F$7:$F$1929,0),"")</x:f>
        <x:v>1351</x:v>
      </x:c>
      <x:c r="B1404" s="9" t="str">
        <x:v>Roja Parfums</x:v>
      </x:c>
      <x:c r="C1404" s="9" t="str">
        <x:v>Elysium Eau Intense</x:v>
      </x:c>
      <x:c r="D1404" s="9" t="str">
        <x:v>Intense</x:v>
      </x:c>
      <x:c r="E1404" s="11" t="n">
        <x:v>2023</x:v>
      </x:c>
      <x:c r="F1404" s="13" t="n">
        <x:v>7.5</x:v>
      </x:c>
      <x:c r="G1404" s="10" t="n">
        <x:v>462</x:v>
      </x:c>
      <x:c r="H1404" s="12" t="n">
        <x:v>3.98</x:v>
      </x:c>
      <x:c r="I1404" s="10" t="n">
        <x:v>1082</x:v>
      </x:c>
      <x:c r="J1404" s="12" t="str">
        <x:f>IF(AND(M1404="URL identity aligns",ISNUMBER(F1404),ISNUMBER(H1404),G1404&gt;0,I1404&gt;0,SUM(V1404:W1404)&gt;0),(F1404*V1404+((H1404-1)/4*10)*W1404)/SUM(V1404:W1404),"")</x:f>
      </x:c>
      <x:c r="K1404" s="12" t="str">
        <x:f>IF(ISNUMBER(J1404),(X1404*J1404+'Method'!$B$10*'Method'!$B$11)/(X1404+'Method'!$B$10),"")</x:f>
      </x:c>
      <x:c r="L1404" s="10" t="str">
        <x:f>IF(ISNUMBER(J1404),COUNTIFS($J$7:$J$1929,"&gt;"&amp;J1404)+1,"")</x:f>
      </x:c>
      <x:c r="M1404" s="9" t="str">
        <x:v>Review required</x:v>
      </x:c>
      <x:c r="N1404" s="9" t="str">
        <x:v>Product, variant, gender or year terms differ between URLs; Concentration not explicit on both saved identities</x:v>
      </x:c>
      <x:c r="O1404" s="9" t="str">
        <x:v>https://www.parfumo.com/Perfumes/Roja_Parfums/elysium-eau-intense</x:v>
      </x:c>
      <x:c r="P1404" s="9" t="str">
        <x:v>https://www.fragrantica.com/perfume/Roja-Dove/Elysium-Pour-Homme-Eau-Intense-81839.html</x:v>
      </x:c>
      <x:c r="Q1404" s="9" t="str">
        <x:v>https://media.parfumo.com/perfumes/91/91ba1e_elysium-eau-intense-roja-parfums_1200.jpg?width=720&amp;aspect_ratio=1:1</x:v>
      </x:c>
      <x:c r="R1404" s="9" t="str">
        <x:v>https://fimgs.net/mdimg/perfume-thumbs/375x500.81839.jpg</x:v>
      </x:c>
      <x:c r="S1404" s="9" t="str">
        <x:v>Elysium Eau Intense</x:v>
      </x:c>
      <x:c r="T1404" s="11" t="str">
        <x:v>2023</x:v>
      </x:c>
      <x:c r="U1404" s="10" t="n">
        <x:v>683</x:v>
      </x:c>
      <x:c r="V1404" s="14" t="n">
        <x:f>IF(AND(ISNUMBER(G1404),G1404&gt;0),LOG10(G1404)*'Method'!$B$8,"")</x:f>
        <x:v>3.197570370667356</x:v>
      </x:c>
      <x:c r="W1404" s="14" t="n">
        <x:f>IF(AND(ISNUMBER(I1404),I1404&gt;0),LOG10(I1404)*'Method'!$B$9,"")</x:f>
        <x:v>2.42738180861644</x:v>
      </x:c>
      <x:c r="X1404" s="10" t="str">
        <x:f>IF(ISNUMBER(J1404),SUM(G1404,I1404),"")</x:f>
      </x:c>
      <x:c r="Y1404" s="10" t="str">
        <x:f>IF(ISNUMBER(K1404),COUNTIFS($K$7:$K$1929,"&gt;"&amp;K1404)+1,"")</x:f>
      </x:c>
      <x:c r="Z1404" s="9" t="str"/>
      <x:c r="AA1404" s="15" t="n">
        <x:v>46108</x:v>
      </x:c>
      <x:c r="AB1404" s="9" t="str">
        <x:v>Unknown</x:v>
      </x:c>
    </x:row>
    <x:row r="1405" ht="50" customHeight="1">
      <x:c r="A1405" s="10" t="n">
        <x:f>IF(ISNUMBER(F1405),RANK(F1405,$F$7:$F$1929,0),"")</x:f>
        <x:v>1351</x:v>
      </x:c>
      <x:c r="B1405" s="9" t="str">
        <x:v>Yves Saint Laurent</x:v>
      </x:c>
      <x:c r="C1405" s="9" t="str">
        <x:v>L'Homme L'Intense</x:v>
      </x:c>
      <x:c r="D1405" s="9" t="str">
        <x:v>Intense</x:v>
      </x:c>
      <x:c r="E1405" s="11" t="n">
        <x:v>2013</x:v>
      </x:c>
      <x:c r="F1405" s="13" t="n">
        <x:v>7.5</x:v>
      </x:c>
      <x:c r="G1405" s="10" t="n">
        <x:v>438</x:v>
      </x:c>
      <x:c r="H1405" s="12" t="n">
        <x:v>4.18</x:v>
      </x:c>
      <x:c r="I1405" s="10" t="n">
        <x:v>2307</x:v>
      </x:c>
      <x:c r="J1405" s="12" t="str">
        <x:f>IF(AND(M1405="URL identity aligns",ISNUMBER(F1405),ISNUMBER(H1405),G1405&gt;0,I1405&gt;0,SUM(V1405:W1405)&gt;0),(F1405*V1405+((H1405-1)/4*10)*W1405)/SUM(V1405:W1405),"")</x:f>
      </x:c>
      <x:c r="K1405" s="12" t="str">
        <x:f>IF(ISNUMBER(J1405),(X1405*J1405+'Method'!$B$10*'Method'!$B$11)/(X1405+'Method'!$B$10),"")</x:f>
      </x:c>
      <x:c r="L1405" s="10" t="str">
        <x:f>IF(ISNUMBER(J1405),COUNTIFS($J$7:$J$1929,"&gt;"&amp;J1405)+1,"")</x:f>
      </x:c>
      <x:c r="M1405" s="9" t="str">
        <x:v>Review required</x:v>
      </x:c>
      <x:c r="N1405" s="9" t="str">
        <x:v>Product, variant, gender or year terms differ between URLs; Concentration not explicit on both saved identities</x:v>
      </x:c>
      <x:c r="O1405" s="9" t="str">
        <x:v>https://www.parfumo.com/Perfumes/Yves_Saint_Laurent/l-homme-l-intense</x:v>
      </x:c>
      <x:c r="P1405" s="9" t="str">
        <x:v>https://www.fragrantica.com/perfume/Yves-Saint-Laurent/L-Homme-Parfum-Intense-18841.html</x:v>
      </x:c>
      <x:c r="Q1405" s="9" t="str">
        <x:v>https://media.parfumo.com/perfumes/53/5379f9-l-homme-l-intense-yves-saint-laurent_1200.jpg?width=480&amp;aspect_ratio=1:1</x:v>
      </x:c>
      <x:c r="R1405" s="9" t="str">
        <x:v>https://fimgs.net/mdimg/perfume-thumbs/375x500.18841.jpg</x:v>
      </x:c>
      <x:c r="S1405" s="9" t="str">
        <x:v>L'Homme L'Intense</x:v>
      </x:c>
      <x:c r="T1405" s="11" t="str">
        <x:v>2013</x:v>
      </x:c>
      <x:c r="U1405" s="10" t="n">
        <x:v>996</x:v>
      </x:c>
      <x:c r="V1405" s="14" t="n">
        <x:f>IF(AND(ISNUMBER(G1405),G1405&gt;0),LOG10(G1405)*'Method'!$B$8,"")</x:f>
        <x:v>3.1697689326049203</x:v>
      </x:c>
      <x:c r="W1405" s="14" t="n">
        <x:f>IF(AND(ISNUMBER(I1405),I1405&gt;0),LOG10(I1405)*'Method'!$B$9,"")</x:f>
        <x:v>2.690438075616872</x:v>
      </x:c>
      <x:c r="X1405" s="10" t="str">
        <x:f>IF(ISNUMBER(J1405),SUM(G1405,I1405),"")</x:f>
      </x:c>
      <x:c r="Y1405" s="10" t="str">
        <x:f>IF(ISNUMBER(K1405),COUNTIFS($K$7:$K$1929,"&gt;"&amp;K1405)+1,"")</x:f>
      </x:c>
      <x:c r="Z1405" s="9" t="str"/>
      <x:c r="AA1405" s="15" t="n">
        <x:v>46108</x:v>
      </x:c>
      <x:c r="AB1405" s="9" t="str">
        <x:v>Unknown</x:v>
      </x:c>
    </x:row>
    <x:row r="1406" ht="50" customHeight="1">
      <x:c r="A1406" s="10" t="n">
        <x:f>IF(ISNUMBER(F1406),RANK(F1406,$F$7:$F$1929,0),"")</x:f>
        <x:v>1351</x:v>
      </x:c>
      <x:c r="B1406" s="9" t="str">
        <x:v>Creed</x:v>
      </x:c>
      <x:c r="C1406" s="9" t="str">
        <x:v>Royal Water</x:v>
      </x:c>
      <x:c r="D1406" s="9" t="str">
        <x:v>Not recorded</x:v>
      </x:c>
      <x:c r="E1406" s="11" t="n">
        <x:v>1997</x:v>
      </x:c>
      <x:c r="F1406" s="13" t="n">
        <x:v>7.5</x:v>
      </x:c>
      <x:c r="G1406" s="10" t="n">
        <x:v>438</x:v>
      </x:c>
      <x:c r="H1406" s="12" t="n">
        <x:v>4.08</x:v>
      </x:c>
      <x:c r="I1406" s="10" t="n">
        <x:v>1895</x:v>
      </x:c>
      <x:c r="J1406" s="12" t="str">
        <x:f>IF(AND(M1406="URL identity aligns",ISNUMBER(F1406),ISNUMBER(H1406),G1406&gt;0,I1406&gt;0,SUM(V1406:W1406)&gt;0),(F1406*V1406+((H1406-1)/4*10)*W1406)/SUM(V1406:W1406),"")</x:f>
      </x:c>
      <x:c r="K1406" s="12" t="str">
        <x:f>IF(ISNUMBER(J1406),(X1406*J1406+'Method'!$B$10*'Method'!$B$11)/(X1406+'Method'!$B$10),"")</x:f>
      </x:c>
      <x:c r="L1406" s="10" t="str">
        <x:f>IF(ISNUMBER(J1406),COUNTIFS($J$7:$J$1929,"&gt;"&amp;J1406)+1,"")</x:f>
      </x:c>
      <x:c r="M1406" s="9" t="str">
        <x:v>Review required</x:v>
      </x:c>
      <x:c r="N1406" s="9" t="str">
        <x:v>Concentration not explicit on both saved identities</x:v>
      </x:c>
      <x:c r="O1406" s="9" t="str">
        <x:v>https://www.parfumo.com/Perfumes/Creed/Royal_Water</x:v>
      </x:c>
      <x:c r="P1406" s="9" t="str">
        <x:v>https://www.fragrantica.com/perfume/Creed/Royal-Water-7510.html</x:v>
      </x:c>
      <x:c r="Q1406" s="9" t="str">
        <x:v>https://media.parfumo.com/perfumes/f4/f4a06f-royal-water-creed_1200.jpg?width=720&amp;aspect_ratio=1:1</x:v>
      </x:c>
      <x:c r="R1406" s="9" t="str">
        <x:v>https://fimgs.net/mdimg/perfume-thumbs/375x500.7510.jpg</x:v>
      </x:c>
      <x:c r="S1406" s="9" t="str">
        <x:v>Royal Water</x:v>
      </x:c>
      <x:c r="T1406" s="11" t="str">
        <x:v>1997</x:v>
      </x:c>
      <x:c r="U1406" s="10" t="n">
        <x:v>1736</x:v>
      </x:c>
      <x:c r="V1406" s="14" t="n">
        <x:f>IF(AND(ISNUMBER(G1406),G1406&gt;0),LOG10(G1406)*'Method'!$B$8,"")</x:f>
        <x:v>3.1697689326049203</x:v>
      </x:c>
      <x:c r="W1406" s="14" t="n">
        <x:f>IF(AND(ISNUMBER(I1406),I1406&gt;0),LOG10(I1406)*'Method'!$B$9,"")</x:f>
        <x:v>2.622087371443272</x:v>
      </x:c>
      <x:c r="X1406" s="10" t="str">
        <x:f>IF(ISNUMBER(J1406),SUM(G1406,I1406),"")</x:f>
      </x:c>
      <x:c r="Y1406" s="10" t="str">
        <x:f>IF(ISNUMBER(K1406),COUNTIFS($K$7:$K$1929,"&gt;"&amp;K1406)+1,"")</x:f>
      </x:c>
      <x:c r="Z1406" s="9" t="str"/>
      <x:c r="AA1406" s="15" t="n">
        <x:v>46108</x:v>
      </x:c>
      <x:c r="AB1406" s="9" t="str">
        <x:v>Unknown</x:v>
      </x:c>
    </x:row>
    <x:row r="1407" ht="50" customHeight="1">
      <x:c r="A1407" s="10" t="n">
        <x:f>IF(ISNUMBER(F1407),RANK(F1407,$F$7:$F$1929,0),"")</x:f>
        <x:v>1351</x:v>
      </x:c>
      <x:c r="B1407" s="9" t="str">
        <x:v>Vilhelm Parfumerie</x:v>
      </x:c>
      <x:c r="C1407" s="9" t="str">
        <x:v>Poets of Berlin</x:v>
      </x:c>
      <x:c r="D1407" s="9" t="str">
        <x:v>Parfum</x:v>
      </x:c>
      <x:c r="E1407" s="11" t="n">
        <x:v>2017</x:v>
      </x:c>
      <x:c r="F1407" s="13" t="n">
        <x:v>7.5</x:v>
      </x:c>
      <x:c r="G1407" s="10" t="n">
        <x:v>411</x:v>
      </x:c>
      <x:c r="H1407" s="12" t="n">
        <x:v>3.96</x:v>
      </x:c>
      <x:c r="I1407" s="10" t="n">
        <x:v>3530</x:v>
      </x:c>
      <x:c r="J1407" s="12" t="str">
        <x:f>IF(AND(M1407="URL identity aligns",ISNUMBER(F1407),ISNUMBER(H1407),G1407&gt;0,I1407&gt;0,SUM(V1407:W1407)&gt;0),(F1407*V1407+((H1407-1)/4*10)*W1407)/SUM(V1407:W1407),"")</x:f>
      </x:c>
      <x:c r="K1407" s="12" t="str">
        <x:f>IF(ISNUMBER(J1407),(X1407*J1407+'Method'!$B$10*'Method'!$B$11)/(X1407+'Method'!$B$10),"")</x:f>
      </x:c>
      <x:c r="L1407" s="10" t="str">
        <x:f>IF(ISNUMBER(J1407),COUNTIFS($J$7:$J$1929,"&gt;"&amp;J1407)+1,"")</x:f>
      </x:c>
      <x:c r="M1407" s="9" t="str">
        <x:v>Review required</x:v>
      </x:c>
      <x:c r="N1407" s="9" t="str">
        <x:v>Concentration not explicit on both saved identities</x:v>
      </x:c>
      <x:c r="O1407" s="9" t="str">
        <x:v>https://www.parfumo.com/Perfumes/Vilhelm_Parfumerie/Poets_of_Berlin</x:v>
      </x:c>
      <x:c r="P1407" s="9" t="str">
        <x:v>https://www.fragrantica.com/perfume/Vilhelm-Parfumerie/Poets-of-Berlin-49306.html</x:v>
      </x:c>
      <x:c r="Q1407" s="9" t="str">
        <x:v>https://media.parfumo.com/perfumes/fc/fcd075-poets-of-berlin-vilhelm-parfumerie_1200.jpg?width=720&amp;aspect_ratio=1:1</x:v>
      </x:c>
      <x:c r="R1407" s="9" t="str">
        <x:v>https://fimgs.net/mdimg/perfume-thumbs/375x500.49306.jpg</x:v>
      </x:c>
      <x:c r="S1407" s="9" t="str">
        <x:v>Poets of Berlin</x:v>
      </x:c>
      <x:c r="T1407" s="11" t="str">
        <x:v>2017</x:v>
      </x:c>
      <x:c r="U1407" s="10" t="n">
        <x:v>332</x:v>
      </x:c>
      <x:c r="V1407" s="14" t="n">
        <x:f>IF(AND(ISNUMBER(G1407),G1407&gt;0),LOG10(G1407)*'Method'!$B$8,"")</x:f>
        <x:v>3.1366101862512843</x:v>
      </x:c>
      <x:c r="W1407" s="14" t="n">
        <x:f>IF(AND(ISNUMBER(I1407),I1407&gt;0),LOG10(I1407)*'Method'!$B$9,"")</x:f>
        <x:v>2.8382197643102565</x:v>
      </x:c>
      <x:c r="X1407" s="10" t="str">
        <x:f>IF(ISNUMBER(J1407),SUM(G1407,I1407),"")</x:f>
      </x:c>
      <x:c r="Y1407" s="10" t="str">
        <x:f>IF(ISNUMBER(K1407),COUNTIFS($K$7:$K$1929,"&gt;"&amp;K1407)+1,"")</x:f>
      </x:c>
      <x:c r="Z1407" s="9" t="str"/>
      <x:c r="AA1407" s="15" t="n">
        <x:v>46108</x:v>
      </x:c>
      <x:c r="AB1407" s="9" t="str">
        <x:v>Unknown</x:v>
      </x:c>
    </x:row>
    <x:row r="1408" ht="50" customHeight="1">
      <x:c r="A1408" s="10" t="n">
        <x:f>IF(ISNUMBER(F1408),RANK(F1408,$F$7:$F$1929,0),"")</x:f>
        <x:v>1351</x:v>
      </x:c>
      <x:c r="B1408" s="9" t="str">
        <x:v>Dolce &amp; Gabbana</x:v>
      </x:c>
      <x:c r="C1408" s="9" t="str">
        <x:v>The One for Men</x:v>
      </x:c>
      <x:c r="D1408" s="9" t="str">
        <x:v>Eau de Parfum Intense</x:v>
      </x:c>
      <x:c r="E1408" s="11" t="n">
        <x:v>2020</x:v>
      </x:c>
      <x:c r="F1408" s="13" t="n">
        <x:v>7.5</x:v>
      </x:c>
      <x:c r="G1408" s="10" t="n">
        <x:v>411</x:v>
      </x:c>
      <x:c r="H1408" s="12" t="n">
        <x:v>4.3</x:v>
      </x:c>
      <x:c r="I1408" s="10" t="n">
        <x:v>2190</x:v>
      </x:c>
      <x:c r="J1408" s="12" t="n">
        <x:f>IF(AND(M1408="URL identity aligns",ISNUMBER(F1408),ISNUMBER(H1408),G1408&gt;0,I1408&gt;0,SUM(V1408:W1408)&gt;0),(F1408*V1408+((H1408-1)/4*10)*W1408)/SUM(V1408:W1408),"")</x:f>
        <x:v>7.845029846786344</x:v>
      </x:c>
      <x:c r="K1408" s="12" t="n">
        <x:f>IF(ISNUMBER(J1408),(X1408*J1408+'Method'!$B$10*'Method'!$B$11)/(X1408+'Method'!$B$10),"")</x:f>
        <x:v>7.870998399359176</x:v>
      </x:c>
      <x:c r="L1408" s="10" t="n">
        <x:f>IF(ISNUMBER(J1408),COUNTIFS($J$7:$J$1929,"&gt;"&amp;J1408)+1,"")</x:f>
        <x:v>95</x:v>
      </x:c>
      <x:c r="M1408" s="9" t="str">
        <x:v>URL identity aligns</x:v>
      </x:c>
      <x:c r="N1408" s="9" t="str">
        <x:v>Brand, name tokens and concentration agree in saved URLs</x:v>
      </x:c>
      <x:c r="O1408" s="9" t="str">
        <x:v>https://www.parfumo.com/Perfumes/Dolce_Gabbana/the-one-for-men-eau-de-parfum-intense</x:v>
      </x:c>
      <x:c r="P1408" s="9" t="str">
        <x:v>https://www.fragrantica.com/perfume/Dolce-Gabbana/The-One-For-Men-Eau-de-Parfum-Intense-59313.html</x:v>
      </x:c>
      <x:c r="Q1408" s="9" t="str">
        <x:v>https://media.parfumo.com/perfumes/0a/0a1662-the-one-for-men-eau-de-parfum-intense-dolce-gabbana_1200.jpg?width=720&amp;aspect_ratio=1:1</x:v>
      </x:c>
      <x:c r="R1408" s="9" t="str">
        <x:v>https://fimgs.net/mdimg/perfume-thumbs/375x500.59313.jpg</x:v>
      </x:c>
      <x:c r="S1408" s="9" t="str">
        <x:v>The One for Men</x:v>
      </x:c>
      <x:c r="T1408" s="11" t="str">
        <x:v>2020</x:v>
      </x:c>
      <x:c r="U1408" s="10" t="n">
        <x:v>822</x:v>
      </x:c>
      <x:c r="V1408" s="14" t="n">
        <x:f>IF(AND(ISNUMBER(G1408),G1408&gt;0),LOG10(G1408)*'Method'!$B$8,"")</x:f>
        <x:v>3.1366101862512843</x:v>
      </x:c>
      <x:c r="W1408" s="14" t="n">
        <x:f>IF(AND(ISNUMBER(I1408),I1408&gt;0),LOG10(I1408)*'Method'!$B$9,"")</x:f>
        <x:v>2.672355291872096</x:v>
      </x:c>
      <x:c r="X1408" s="10" t="n">
        <x:f>IF(ISNUMBER(J1408),SUM(G1408,I1408),"")</x:f>
        <x:v>2601</x:v>
      </x:c>
      <x:c r="Y1408" s="10" t="n">
        <x:f>IF(ISNUMBER(K1408),COUNTIFS($K$7:$K$1929,"&gt;"&amp;K1408)+1,"")</x:f>
        <x:v>98</x:v>
      </x:c>
      <x:c r="Z1408" s="9" t="str"/>
      <x:c r="AA1408" s="15" t="n">
        <x:v>46108</x:v>
      </x:c>
      <x:c r="AB1408" s="9" t="str">
        <x:v>Unknown</x:v>
      </x:c>
    </x:row>
    <x:row r="1409" ht="50" customHeight="1">
      <x:c r="A1409" s="10" t="n">
        <x:f>IF(ISNUMBER(F1409),RANK(F1409,$F$7:$F$1929,0),"")</x:f>
        <x:v>1351</x:v>
      </x:c>
      <x:c r="B1409" s="9" t="str">
        <x:v>Xerjoff</x:v>
      </x:c>
      <x:c r="C1409" s="9" t="str">
        <x:v>Muse</x:v>
      </x:c>
      <x:c r="D1409" s="9" t="str">
        <x:v>Not recorded</x:v>
      </x:c>
      <x:c r="E1409" s="11" t="n">
        <x:v>2018</x:v>
      </x:c>
      <x:c r="F1409" s="13" t="n">
        <x:v>7.5</x:v>
      </x:c>
      <x:c r="G1409" s="10" t="n">
        <x:v>407</x:v>
      </x:c>
      <x:c r="H1409" s="12" t="n">
        <x:v>3.92</x:v>
      </x:c>
      <x:c r="I1409" s="10" t="n">
        <x:v>835</x:v>
      </x:c>
      <x:c r="J1409" s="12" t="str">
        <x:f>IF(AND(M1409="URL identity aligns",ISNUMBER(F1409),ISNUMBER(H1409),G1409&gt;0,I1409&gt;0,SUM(V1409:W1409)&gt;0),(F1409*V1409+((H1409-1)/4*10)*W1409)/SUM(V1409:W1409),"")</x:f>
      </x:c>
      <x:c r="K1409" s="12" t="str">
        <x:f>IF(ISNUMBER(J1409),(X1409*J1409+'Method'!$B$10*'Method'!$B$11)/(X1409+'Method'!$B$10),"")</x:f>
      </x:c>
      <x:c r="L1409" s="10" t="str">
        <x:f>IF(ISNUMBER(J1409),COUNTIFS($J$7:$J$1929,"&gt;"&amp;J1409)+1,"")</x:f>
      </x:c>
      <x:c r="M1409" s="9" t="str">
        <x:v>Review required</x:v>
      </x:c>
      <x:c r="N1409" s="9" t="str">
        <x:v>Concentration not explicit on both saved identities</x:v>
      </x:c>
      <x:c r="O1409" s="9" t="str">
        <x:v>https://www.parfumo.com/Perfumes/Xerjoff/Muse</x:v>
      </x:c>
      <x:c r="P1409" s="9" t="str">
        <x:v>https://www.fragrantica.com/perfume/Xerjoff/Muse-55161.html</x:v>
      </x:c>
      <x:c r="Q1409" s="9" t="str">
        <x:v>https://media.parfumo.com/perfumes/27/2731f3_muse-xerjoff_1200.jpg?width=720&amp;aspect_ratio=1:1</x:v>
      </x:c>
      <x:c r="R1409" s="9" t="str">
        <x:v>https://fimgs.net/mdimg/perfume-thumbs/375x500.55161.jpg</x:v>
      </x:c>
      <x:c r="S1409" s="9" t="str">
        <x:v>Muse</x:v>
      </x:c>
      <x:c r="T1409" s="11" t="str">
        <x:v>2018</x:v>
      </x:c>
      <x:c r="U1409" s="10" t="n">
        <x:v>1337</x:v>
      </x:c>
      <x:c r="V1409" s="14" t="n">
        <x:f>IF(AND(ISNUMBER(G1409),G1409&gt;0),LOG10(G1409)*'Method'!$B$8,"")</x:f>
        <x:v>3.131513291070264</x:v>
      </x:c>
      <x:c r="W1409" s="14" t="n">
        <x:f>IF(AND(ISNUMBER(I1409),I1409&gt;0),LOG10(I1409)*'Method'!$B$9,"")</x:f>
        <x:v>2.3373491803868798</x:v>
      </x:c>
      <x:c r="X1409" s="10" t="str">
        <x:f>IF(ISNUMBER(J1409),SUM(G1409,I1409),"")</x:f>
      </x:c>
      <x:c r="Y1409" s="10" t="str">
        <x:f>IF(ISNUMBER(K1409),COUNTIFS($K$7:$K$1929,"&gt;"&amp;K1409)+1,"")</x:f>
      </x:c>
      <x:c r="Z1409" s="9" t="str"/>
      <x:c r="AA1409" s="15" t="n">
        <x:v>46108</x:v>
      </x:c>
      <x:c r="AB1409" s="9" t="str">
        <x:v>Unknown</x:v>
      </x:c>
    </x:row>
    <x:row r="1410" ht="50" customHeight="1">
      <x:c r="A1410" s="10" t="n">
        <x:f>IF(ISNUMBER(F1410),RANK(F1410,$F$7:$F$1929,0),"")</x:f>
        <x:v>1351</x:v>
      </x:c>
      <x:c r="B1410" s="9" t="str">
        <x:v>Diptyque</x:v>
      </x:c>
      <x:c r="C1410" s="9" t="str">
        <x:v>Do Son</x:v>
      </x:c>
      <x:c r="D1410" s="9" t="str">
        <x:v>Eau de Parfum</x:v>
      </x:c>
      <x:c r="E1410" s="11" t="n">
        <x:v>2013</x:v>
      </x:c>
      <x:c r="F1410" s="13" t="n">
        <x:v>7.5</x:v>
      </x:c>
      <x:c r="G1410" s="10" t="n">
        <x:v>398</x:v>
      </x:c>
      <x:c r="H1410" s="12" t="n">
        <x:v>4.08</x:v>
      </x:c>
      <x:c r="I1410" s="10" t="n">
        <x:v>2879</x:v>
      </x:c>
      <x:c r="J1410" s="12" t="n">
        <x:f>IF(AND(M1410="URL identity aligns",ISNUMBER(F1410),ISNUMBER(H1410),G1410&gt;0,I1410&gt;0,SUM(V1410:W1410)&gt;0),(F1410*V1410+((H1410-1)/4*10)*W1410)/SUM(V1410:W1410),"")</x:f>
        <x:v>7.594013059172337</x:v>
      </x:c>
      <x:c r="K1410" s="12" t="n">
        <x:f>IF(ISNUMBER(J1410),(X1410*J1410+'Method'!$B$10*'Method'!$B$11)/(X1410+'Method'!$B$10),"")</x:f>
        <x:v>7.714577480619586</x:v>
      </x:c>
      <x:c r="L1410" s="10" t="n">
        <x:f>IF(ISNUMBER(J1410),COUNTIFS($J$7:$J$1929,"&gt;"&amp;J1410)+1,"")</x:f>
        <x:v>123</x:v>
      </x:c>
      <x:c r="M1410" s="9" t="str">
        <x:v>URL identity aligns</x:v>
      </x:c>
      <x:c r="N1410" s="9" t="str">
        <x:v>Brand, name tokens and concentration agree in saved URLs</x:v>
      </x:c>
      <x:c r="O1410" s="9" t="str">
        <x:v>https://www.parfumo.com/Perfumes/Diptyque/Do_Son_Eau_de_Parfum</x:v>
      </x:c>
      <x:c r="P1410" s="9" t="str">
        <x:v>https://www.fragrantica.com/perfume/Diptyque/Do-Son-Eau-de-Parfum-49098.html</x:v>
      </x:c>
      <x:c r="Q1410" s="9" t="str">
        <x:v>https://media.parfumo.com/perfumes/3c/3c7b7e-do-son-eau-de-parfum-diptyque_1200.jpg?width=480&amp;aspect_ratio=1:1</x:v>
      </x:c>
      <x:c r="R1410" s="9" t="str">
        <x:v>https://fimgs.net/mdimg/perfume-thumbs/375x500.49098.jpg</x:v>
      </x:c>
      <x:c r="S1410" s="9" t="str">
        <x:v>Do Son</x:v>
      </x:c>
      <x:c r="T1410" s="11" t="str">
        <x:v>2013</x:v>
      </x:c>
      <x:c r="U1410" s="10" t="n">
        <x:v>1802</x:v>
      </x:c>
      <x:c r="V1410" s="14" t="n">
        <x:f>IF(AND(ISNUMBER(G1410),G1410&gt;0),LOG10(G1410)*'Method'!$B$8,"")</x:f>
        <x:v>3.119859686488428</x:v>
      </x:c>
      <x:c r="W1410" s="14" t="n">
        <x:f>IF(AND(ISNUMBER(I1410),I1410&gt;0),LOG10(I1410)*'Method'!$B$9,"")</x:f>
        <x:v>2.7673933319024644</x:v>
      </x:c>
      <x:c r="X1410" s="10" t="n">
        <x:f>IF(ISNUMBER(J1410),SUM(G1410,I1410),"")</x:f>
        <x:v>3277</x:v>
      </x:c>
      <x:c r="Y1410" s="10" t="n">
        <x:f>IF(ISNUMBER(K1410),COUNTIFS($K$7:$K$1929,"&gt;"&amp;K1410)+1,"")</x:f>
        <x:v>134</x:v>
      </x:c>
      <x:c r="Z1410" s="9" t="str"/>
      <x:c r="AA1410" s="15" t="n">
        <x:v>46108</x:v>
      </x:c>
      <x:c r="AB1410" s="9" t="str">
        <x:v>Unknown</x:v>
      </x:c>
    </x:row>
    <x:row r="1411" ht="50" customHeight="1">
      <x:c r="A1411" s="10" t="n">
        <x:f>IF(ISNUMBER(F1411),RANK(F1411,$F$7:$F$1929,0),"")</x:f>
        <x:v>1351</x:v>
      </x:c>
      <x:c r="B1411" s="9" t="str">
        <x:v>Nasomatto</x:v>
      </x:c>
      <x:c r="C1411" s="9" t="str">
        <x:v>China White</x:v>
      </x:c>
      <x:c r="D1411" s="9" t="str">
        <x:v>Extrait de Parfum</x:v>
      </x:c>
      <x:c r="E1411" s="11" t="n">
        <x:v>2008</x:v>
      </x:c>
      <x:c r="F1411" s="13" t="n">
        <x:v>7.5</x:v>
      </x:c>
      <x:c r="G1411" s="10" t="n">
        <x:v>397</x:v>
      </x:c>
      <x:c r="H1411" s="12" t="n">
        <x:v>3.93</x:v>
      </x:c>
      <x:c r="I1411" s="10" t="n">
        <x:v>1550</x:v>
      </x:c>
      <x:c r="J1411" s="12" t="str">
        <x:f>IF(AND(M1411="URL identity aligns",ISNUMBER(F1411),ISNUMBER(H1411),G1411&gt;0,I1411&gt;0,SUM(V1411:W1411)&gt;0),(F1411*V1411+((H1411-1)/4*10)*W1411)/SUM(V1411:W1411),"")</x:f>
      </x:c>
      <x:c r="K1411" s="12" t="str">
        <x:f>IF(ISNUMBER(J1411),(X1411*J1411+'Method'!$B$10*'Method'!$B$11)/(X1411+'Method'!$B$10),"")</x:f>
      </x:c>
      <x:c r="L1411" s="10" t="str">
        <x:f>IF(ISNUMBER(J1411),COUNTIFS($J$7:$J$1929,"&gt;"&amp;J1411)+1,"")</x:f>
      </x:c>
      <x:c r="M1411" s="9" t="str">
        <x:v>Review required</x:v>
      </x:c>
      <x:c r="N1411" s="9" t="str">
        <x:v>Concentration not explicit on both saved identities</x:v>
      </x:c>
      <x:c r="O1411" s="9" t="str">
        <x:v>https://www.parfumo.com/Perfumes/Nasomatto/China_White</x:v>
      </x:c>
      <x:c r="P1411" s="9" t="str">
        <x:v>https://www.fragrantica.com/perfume/Nasomatto/China-White-4290.html</x:v>
      </x:c>
      <x:c r="Q1411" s="9" t="str">
        <x:v>https://media.parfumo.com/perfumes/75/75be73-china-white-extrait-de-parfum-nasomatto_1200.jpg?width=720&amp;aspect_ratio=1:1</x:v>
      </x:c>
      <x:c r="R1411" s="9" t="str">
        <x:v>https://fimgs.net/mdimg/perfume-thumbs/375x500.4290.jpg</x:v>
      </x:c>
      <x:c r="S1411" s="9" t="str">
        <x:v>China White</x:v>
      </x:c>
      <x:c r="T1411" s="11" t="str">
        <x:v>2008</x:v>
      </x:c>
      <x:c r="U1411" s="10" t="n">
        <x:v>1631</x:v>
      </x:c>
      <x:c r="V1411" s="14" t="n">
        <x:f>IF(AND(ISNUMBER(G1411),G1411&gt;0),LOG10(G1411)*'Method'!$B$8,"")</x:f>
        <x:v>3.118548608115744</x:v>
      </x:c>
      <x:c r="W1411" s="14" t="n">
        <x:f>IF(AND(ISNUMBER(I1411),I1411&gt;0),LOG10(I1411)*'Method'!$B$9,"")</x:f>
        <x:v>2.552265358536232</x:v>
      </x:c>
      <x:c r="X1411" s="10" t="str">
        <x:f>IF(ISNUMBER(J1411),SUM(G1411,I1411),"")</x:f>
      </x:c>
      <x:c r="Y1411" s="10" t="str">
        <x:f>IF(ISNUMBER(K1411),COUNTIFS($K$7:$K$1929,"&gt;"&amp;K1411)+1,"")</x:f>
      </x:c>
      <x:c r="Z1411" s="9" t="str"/>
      <x:c r="AA1411" s="15" t="n">
        <x:v>46108</x:v>
      </x:c>
      <x:c r="AB1411" s="9" t="str">
        <x:v>Unknown</x:v>
      </x:c>
    </x:row>
    <x:row r="1412" ht="50" customHeight="1">
      <x:c r="A1412" s="10" t="n">
        <x:f>IF(ISNUMBER(F1412),RANK(F1412,$F$7:$F$1929,0),"")</x:f>
        <x:v>1351</x:v>
      </x:c>
      <x:c r="B1412" s="9" t="str">
        <x:v>Maison Francis Kurkdjian</x:v>
      </x:c>
      <x:c r="C1412" s="9" t="str">
        <x:v>Aqua Celestia</x:v>
      </x:c>
      <x:c r="D1412" s="9" t="str">
        <x:v>Not recorded</x:v>
      </x:c>
      <x:c r="E1412" s="11" t="n">
        <x:v>2017</x:v>
      </x:c>
      <x:c r="F1412" s="13" t="n">
        <x:v>7.5</x:v>
      </x:c>
      <x:c r="G1412" s="10" t="n">
        <x:v>394</x:v>
      </x:c>
      <x:c r="H1412" s="12" t="n">
        <x:v>3.88</x:v>
      </x:c>
      <x:c r="I1412" s="10" t="n">
        <x:v>1772</x:v>
      </x:c>
      <x:c r="J1412" s="12" t="str">
        <x:f>IF(AND(M1412="URL identity aligns",ISNUMBER(F1412),ISNUMBER(H1412),G1412&gt;0,I1412&gt;0,SUM(V1412:W1412)&gt;0),(F1412*V1412+((H1412-1)/4*10)*W1412)/SUM(V1412:W1412),"")</x:f>
      </x:c>
      <x:c r="K1412" s="12" t="str">
        <x:f>IF(ISNUMBER(J1412),(X1412*J1412+'Method'!$B$10*'Method'!$B$11)/(X1412+'Method'!$B$10),"")</x:f>
      </x:c>
      <x:c r="L1412" s="10" t="str">
        <x:f>IF(ISNUMBER(J1412),COUNTIFS($J$7:$J$1929,"&gt;"&amp;J1412)+1,"")</x:f>
      </x:c>
      <x:c r="M1412" s="9" t="str">
        <x:v>Review required</x:v>
      </x:c>
      <x:c r="N1412" s="9" t="str">
        <x:v>Concentration not explicit on both saved identities</x:v>
      </x:c>
      <x:c r="O1412" s="9" t="str">
        <x:v>https://www.parfumo.com/Perfumes/Maison_Francis_Kurkdjian/Aqua_Celestia</x:v>
      </x:c>
      <x:c r="P1412" s="9" t="str">
        <x:v>https://www.fragrantica.com/perfume/Maison-Francis-Kurkdjian/Aqua-Celestia-42268.html</x:v>
      </x:c>
      <x:c r="Q1412" s="9" t="str">
        <x:v>https://media.parfumo.com/perfumes/ba/ba71ef-aqua-celestia-maison-francis-kurkdjian_1200.jpg?width=720&amp;aspect_ratio=1:1</x:v>
      </x:c>
      <x:c r="R1412" s="9" t="str">
        <x:v>https://fimgs.net/mdimg/perfume-thumbs/375x500.42268.jpg</x:v>
      </x:c>
      <x:c r="S1412" s="9" t="str">
        <x:v>Aqua Celestia</x:v>
      </x:c>
      <x:c r="T1412" s="11" t="str">
        <x:v>2017</x:v>
      </x:c>
      <x:c r="U1412" s="10" t="n">
        <x:v>995</x:v>
      </x:c>
      <x:c r="V1412" s="14" t="n">
        <x:f>IF(AND(ISNUMBER(G1412),G1412&gt;0),LOG10(G1412)*'Method'!$B$8,"")</x:f>
        <x:v>3.1145954661906843</x:v>
      </x:c>
      <x:c r="W1412" s="14" t="n">
        <x:f>IF(AND(ISNUMBER(I1412),I1412&gt;0),LOG10(I1412)*'Method'!$B$9,"")</x:f>
        <x:v>2.598770974040824</x:v>
      </x:c>
      <x:c r="X1412" s="10" t="str">
        <x:f>IF(ISNUMBER(J1412),SUM(G1412,I1412),"")</x:f>
      </x:c>
      <x:c r="Y1412" s="10" t="str">
        <x:f>IF(ISNUMBER(K1412),COUNTIFS($K$7:$K$1929,"&gt;"&amp;K1412)+1,"")</x:f>
      </x:c>
      <x:c r="Z1412" s="9" t="str"/>
      <x:c r="AA1412" s="15" t="n">
        <x:v>46108</x:v>
      </x:c>
      <x:c r="AB1412" s="9" t="str">
        <x:v>Unknown</x:v>
      </x:c>
    </x:row>
    <x:row r="1413" ht="50" customHeight="1">
      <x:c r="A1413" s="10" t="n">
        <x:f>IF(ISNUMBER(F1413),RANK(F1413,$F$7:$F$1929,0),"")</x:f>
        <x:v>1351</x:v>
      </x:c>
      <x:c r="B1413" s="9" t="str">
        <x:v>Montblanc</x:v>
      </x:c>
      <x:c r="C1413" s="9" t="str">
        <x:v>Starwalker</x:v>
      </x:c>
      <x:c r="D1413" s="9" t="str">
        <x:v>Eau de Toilette</x:v>
      </x:c>
      <x:c r="E1413" s="11" t="n">
        <x:v>2005</x:v>
      </x:c>
      <x:c r="F1413" s="13" t="n">
        <x:v>7.5</x:v>
      </x:c>
      <x:c r="G1413" s="10" t="n">
        <x:v>394</x:v>
      </x:c>
      <x:c r="H1413" s="12" t="n">
        <x:v>4.18</x:v>
      </x:c>
      <x:c r="I1413" s="10" t="n">
        <x:v>5677</x:v>
      </x:c>
      <x:c r="J1413" s="12" t="str">
        <x:f>IF(AND(M1413="URL identity aligns",ISNUMBER(F1413),ISNUMBER(H1413),G1413&gt;0,I1413&gt;0,SUM(V1413:W1413)&gt;0),(F1413*V1413+((H1413-1)/4*10)*W1413)/SUM(V1413:W1413),"")</x:f>
      </x:c>
      <x:c r="K1413" s="12" t="str">
        <x:f>IF(ISNUMBER(J1413),(X1413*J1413+'Method'!$B$10*'Method'!$B$11)/(X1413+'Method'!$B$10),"")</x:f>
      </x:c>
      <x:c r="L1413" s="10" t="str">
        <x:f>IF(ISNUMBER(J1413),COUNTIFS($J$7:$J$1929,"&gt;"&amp;J1413)+1,"")</x:f>
      </x:c>
      <x:c r="M1413" s="9" t="str">
        <x:v>Review required</x:v>
      </x:c>
      <x:c r="N1413" s="9" t="str">
        <x:v>Concentration not explicit on both saved identities</x:v>
      </x:c>
      <x:c r="O1413" s="9" t="str">
        <x:v>https://www.parfumo.com/Perfumes/Montblanc/Starwalker_Eau_de_Toilette</x:v>
      </x:c>
      <x:c r="P1413" s="9" t="str">
        <x:v>https://www.fragrantica.com/perfume/Montblanc/Starwalker-4023.html</x:v>
      </x:c>
      <x:c r="Q1413" s="9" t="str">
        <x:v>https://media.parfumo.com/perfumes/ad/ad35fe-starwalker-eau-de-toilette-montblanc_1200.jpg?width=720&amp;aspect_ratio=1:1</x:v>
      </x:c>
      <x:c r="R1413" s="9" t="str">
        <x:v>https://fimgs.net/mdimg/perfume-thumbs/375x500.4023.jpg</x:v>
      </x:c>
      <x:c r="S1413" s="9" t="str">
        <x:v>Starwalker</x:v>
      </x:c>
      <x:c r="T1413" s="11" t="str">
        <x:v>2005</x:v>
      </x:c>
      <x:c r="U1413" s="10" t="n">
        <x:v>1123</x:v>
      </x:c>
      <x:c r="V1413" s="14" t="n">
        <x:f>IF(AND(ISNUMBER(G1413),G1413&gt;0),LOG10(G1413)*'Method'!$B$8,"")</x:f>
        <x:v>3.1145954661906843</x:v>
      </x:c>
      <x:c r="W1413" s="14" t="n">
        <x:f>IF(AND(ISNUMBER(I1413),I1413&gt;0),LOG10(I1413)*'Method'!$B$9,"")</x:f>
        <x:v>3.003295115380328</x:v>
      </x:c>
      <x:c r="X1413" s="10" t="str">
        <x:f>IF(ISNUMBER(J1413),SUM(G1413,I1413),"")</x:f>
      </x:c>
      <x:c r="Y1413" s="10" t="str">
        <x:f>IF(ISNUMBER(K1413),COUNTIFS($K$7:$K$1929,"&gt;"&amp;K1413)+1,"")</x:f>
      </x:c>
      <x:c r="Z1413" s="9" t="str"/>
      <x:c r="AA1413" s="15" t="n">
        <x:v>46108</x:v>
      </x:c>
      <x:c r="AB1413" s="9" t="str">
        <x:v>Unknown</x:v>
      </x:c>
    </x:row>
    <x:row r="1414" ht="50" customHeight="1">
      <x:c r="A1414" s="10" t="n">
        <x:f>IF(ISNUMBER(F1414),RANK(F1414,$F$7:$F$1929,0),"")</x:f>
        <x:v>1351</x:v>
      </x:c>
      <x:c r="B1414" s="9" t="str">
        <x:v>Le Labo</x:v>
      </x:c>
      <x:c r="C1414" s="9" t="str">
        <x:v>Rose 31</x:v>
      </x:c>
      <x:c r="D1414" s="9" t="str">
        <x:v>Eau de Parfum</x:v>
      </x:c>
      <x:c r="E1414" s="11" t="n">
        <x:v>2006</x:v>
      </x:c>
      <x:c r="F1414" s="13" t="n">
        <x:v>7.5</x:v>
      </x:c>
      <x:c r="G1414" s="10" t="n">
        <x:v>383</x:v>
      </x:c>
      <x:c r="H1414" s="12" t="n">
        <x:v>4.09</x:v>
      </x:c>
      <x:c r="I1414" s="10" t="n">
        <x:v>3905</x:v>
      </x:c>
      <x:c r="J1414" s="12" t="str">
        <x:f>IF(AND(M1414="URL identity aligns",ISNUMBER(F1414),ISNUMBER(H1414),G1414&gt;0,I1414&gt;0,SUM(V1414:W1414)&gt;0),(F1414*V1414+((H1414-1)/4*10)*W1414)/SUM(V1414:W1414),"")</x:f>
      </x:c>
      <x:c r="K1414" s="12" t="str">
        <x:f>IF(ISNUMBER(J1414),(X1414*J1414+'Method'!$B$10*'Method'!$B$11)/(X1414+'Method'!$B$10),"")</x:f>
      </x:c>
      <x:c r="L1414" s="10" t="str">
        <x:f>IF(ISNUMBER(J1414),COUNTIFS($J$7:$J$1929,"&gt;"&amp;J1414)+1,"")</x:f>
      </x:c>
      <x:c r="M1414" s="9" t="str">
        <x:v>Review required</x:v>
      </x:c>
      <x:c r="N1414" s="9" t="str">
        <x:v>Concentration not explicit on both saved identities</x:v>
      </x:c>
      <x:c r="O1414" s="9" t="str">
        <x:v>https://www.parfumo.com/Perfumes/Le_Labo/Rose_31_Eau_de_Parfum</x:v>
      </x:c>
      <x:c r="P1414" s="9" t="str">
        <x:v>https://www.fragrantica.com/perfume/Le-Labo/Rose-31-3678.html</x:v>
      </x:c>
      <x:c r="Q1414" s="9" t="str">
        <x:v>https://media.parfumo.com/perfumes/76/761a95-rose-31-eau-de-parfum-le-labo_1200.jpg?width=480&amp;aspect_ratio=1:1</x:v>
      </x:c>
      <x:c r="R1414" s="9" t="str">
        <x:v>https://fimgs.net/mdimg/perfume-thumbs/375x500.3678.jpg</x:v>
      </x:c>
      <x:c r="S1414" s="9" t="str">
        <x:v>Rose 31</x:v>
      </x:c>
      <x:c r="T1414" s="11" t="str">
        <x:v>2006</x:v>
      </x:c>
      <x:c r="U1414" s="10" t="n">
        <x:v>1275</x:v>
      </x:c>
      <x:c r="V1414" s="14" t="n">
        <x:f>IF(AND(ISNUMBER(G1414),G1414&gt;0),LOG10(G1414)*'Method'!$B$8,"")</x:f>
        <x:v>3.0998385287623442</x:v>
      </x:c>
      <x:c r="W1414" s="14" t="n">
        <x:f>IF(AND(ISNUMBER(I1414),I1414&gt;0),LOG10(I1414)*'Method'!$B$9,"")</x:f>
        <x:v>2.873296830570656</x:v>
      </x:c>
      <x:c r="X1414" s="10" t="str">
        <x:f>IF(ISNUMBER(J1414),SUM(G1414,I1414),"")</x:f>
      </x:c>
      <x:c r="Y1414" s="10" t="str">
        <x:f>IF(ISNUMBER(K1414),COUNTIFS($K$7:$K$1929,"&gt;"&amp;K1414)+1,"")</x:f>
      </x:c>
      <x:c r="Z1414" s="9" t="str"/>
      <x:c r="AA1414" s="15" t="n">
        <x:v>46108</x:v>
      </x:c>
      <x:c r="AB1414" s="9" t="str">
        <x:v>Unknown</x:v>
      </x:c>
    </x:row>
    <x:row r="1415" ht="50" customHeight="1">
      <x:c r="A1415" s="10" t="n">
        <x:f>IF(ISNUMBER(F1415),RANK(F1415,$F$7:$F$1929,0),"")</x:f>
        <x:v>1351</x:v>
      </x:c>
      <x:c r="B1415" s="9" t="str">
        <x:v>BDK Parfums</x:v>
      </x:c>
      <x:c r="C1415" s="9" t="str">
        <x:v>Impadia</x:v>
      </x:c>
      <x:c r="D1415" s="9" t="str">
        <x:v>Parfum</x:v>
      </x:c>
      <x:c r="E1415" s="11" t="n">
        <x:v>2025</x:v>
      </x:c>
      <x:c r="F1415" s="13" t="n">
        <x:v>7.5</x:v>
      </x:c>
      <x:c r="G1415" s="10" t="n">
        <x:v>371</x:v>
      </x:c>
      <x:c r="H1415" s="12" t="n">
        <x:v>4</x:v>
      </x:c>
      <x:c r="I1415" s="10" t="n">
        <x:v>1472</x:v>
      </x:c>
      <x:c r="J1415" s="12" t="str">
        <x:f>IF(AND(M1415="URL identity aligns",ISNUMBER(F1415),ISNUMBER(H1415),G1415&gt;0,I1415&gt;0,SUM(V1415:W1415)&gt;0),(F1415*V1415+((H1415-1)/4*10)*W1415)/SUM(V1415:W1415),"")</x:f>
      </x:c>
      <x:c r="K1415" s="12" t="str">
        <x:f>IF(ISNUMBER(J1415),(X1415*J1415+'Method'!$B$10*'Method'!$B$11)/(X1415+'Method'!$B$10),"")</x:f>
      </x:c>
      <x:c r="L1415" s="10" t="str">
        <x:f>IF(ISNUMBER(J1415),COUNTIFS($J$7:$J$1929,"&gt;"&amp;J1415)+1,"")</x:f>
      </x:c>
      <x:c r="M1415" s="9" t="str">
        <x:v>Review required</x:v>
      </x:c>
      <x:c r="N1415" s="9" t="str">
        <x:v>Concentration not explicit on both saved identities</x:v>
      </x:c>
      <x:c r="O1415" s="9" t="str">
        <x:v>https://www.parfumo.com/Perfumes/bdk_Parfums/impadia</x:v>
      </x:c>
      <x:c r="P1415" s="9" t="str">
        <x:v>https://www.fragrantica.com/perfume/BDK-Parfums/Impadia-104764.html</x:v>
      </x:c>
      <x:c r="Q1415" s="9" t="str">
        <x:v>https://media.parfumo.com/perfumes/88/88f72e_impadia-bdk-parfums_1200.jpg?width=720&amp;aspect_ratio=1:1</x:v>
      </x:c>
      <x:c r="R1415" s="9" t="str">
        <x:v>https://fimgs.net/mdimg/perfume-thumbs/375x500.104764.jpg</x:v>
      </x:c>
      <x:c r="S1415" s="9" t="str">
        <x:v>Impadia</x:v>
      </x:c>
      <x:c r="T1415" s="11" t="str">
        <x:v>2025</x:v>
      </x:c>
      <x:c r="U1415" s="10" t="n">
        <x:v>441</x:v>
      </x:c>
      <x:c r="V1415" s="14" t="n">
        <x:f>IF(AND(ISNUMBER(G1415),G1415&gt;0),LOG10(G1415)*'Method'!$B$8,"")</x:f>
        <x:v>3.08324869153806</x:v>
      </x:c>
      <x:c r="W1415" s="14" t="n">
        <x:f>IF(AND(ISNUMBER(I1415),I1415&gt;0),LOG10(I1415)*'Method'!$B$9,"")</x:f>
        <x:v>2.534326248001184</x:v>
      </x:c>
      <x:c r="X1415" s="10" t="str">
        <x:f>IF(ISNUMBER(J1415),SUM(G1415,I1415),"")</x:f>
      </x:c>
      <x:c r="Y1415" s="10" t="str">
        <x:f>IF(ISNUMBER(K1415),COUNTIFS($K$7:$K$1929,"&gt;"&amp;K1415)+1,"")</x:f>
      </x:c>
      <x:c r="Z1415" s="9" t="str"/>
      <x:c r="AA1415" s="15" t="n">
        <x:v>46108</x:v>
      </x:c>
      <x:c r="AB1415" s="9" t="str">
        <x:v>Unknown</x:v>
      </x:c>
    </x:row>
    <x:row r="1416" ht="50" customHeight="1">
      <x:c r="A1416" s="10" t="n">
        <x:f>IF(ISNUMBER(F1416),RANK(F1416,$F$7:$F$1929,0),"")</x:f>
        <x:v>1351</x:v>
      </x:c>
      <x:c r="B1416" s="9" t="str">
        <x:v>Giorgio Armani</x:v>
      </x:c>
      <x:c r="C1416" s="9" t="str">
        <x:v>Emporio Armani - Stronger With You Parfum</x:v>
      </x:c>
      <x:c r="D1416" s="9" t="str">
        <x:v>Parfum</x:v>
      </x:c>
      <x:c r="E1416" s="11" t="n">
        <x:v>2025</x:v>
      </x:c>
      <x:c r="F1416" s="13" t="n">
        <x:v>7.5</x:v>
      </x:c>
      <x:c r="G1416" s="10" t="n">
        <x:v>368</x:v>
      </x:c>
      <x:c r="H1416" s="12" t="n">
        <x:v>4.28</x:v>
      </x:c>
      <x:c r="I1416" s="10" t="n">
        <x:v>2815</x:v>
      </x:c>
      <x:c r="J1416" s="12" t="n">
        <x:f>IF(AND(M1416="URL identity aligns",ISNUMBER(F1416),ISNUMBER(H1416),G1416&gt;0,I1416&gt;0,SUM(V1416:W1416)&gt;0),(F1416*V1416+((H1416-1)/4*10)*W1416)/SUM(V1416:W1416),"")</x:f>
        <x:v>7.830851209173112</x:v>
      </x:c>
      <x:c r="K1416" s="12" t="n">
        <x:f>IF(ISNUMBER(J1416),(X1416*J1416+'Method'!$B$10*'Method'!$B$11)/(X1416+'Method'!$B$10),"")</x:f>
        <x:v>7.859582007257544</x:v>
      </x:c>
      <x:c r="L1416" s="10" t="n">
        <x:f>IF(ISNUMBER(J1416),COUNTIFS($J$7:$J$1929,"&gt;"&amp;J1416)+1,"")</x:f>
        <x:v>98</x:v>
      </x:c>
      <x:c r="M1416" s="9" t="str">
        <x:v>URL identity aligns</x:v>
      </x:c>
      <x:c r="N1416" s="9" t="str">
        <x:v>Brand, name tokens and concentration agree in saved URLs</x:v>
      </x:c>
      <x:c r="O1416" s="9" t="str">
        <x:v>https://www.parfumo.com/Perfumes/Giorgio_Armani/emporio-armani-stronger-with-you-parfum</x:v>
      </x:c>
      <x:c r="P1416" s="9" t="str">
        <x:v>https://www.fragrantica.com/perfume/Giorgio-Armani/Emporio-Armani-Stronger-With-You-Parfum-100895.html</x:v>
      </x:c>
      <x:c r="Q1416" s="9" t="str">
        <x:v>https://media.parfumo.com/perfumes/a1/a16153-emporio-armani-stronger-with-you-parfum-giorgio-armani_1200.jpg?width=720&amp;aspect_ratio=1:1</x:v>
      </x:c>
      <x:c r="R1416" s="9" t="str">
        <x:v>https://fimgs.net/mdimg/perfume-thumbs/375x500.100895.jpg</x:v>
      </x:c>
      <x:c r="S1416" s="9" t="str">
        <x:v>Emporio Armani - Stronger With You Parfum</x:v>
      </x:c>
      <x:c r="T1416" s="11" t="str">
        <x:v>2025</x:v>
      </x:c>
      <x:c r="U1416" s="10" t="n">
        <x:v>531</x:v>
      </x:c>
      <x:c r="V1416" s="14" t="n">
        <x:f>IF(AND(ISNUMBER(G1416),G1416&gt;0),LOG10(G1416)*'Method'!$B$8,"")</x:f>
        <x:v>3.0790173824082236</x:v>
      </x:c>
      <x:c r="W1416" s="14" t="n">
        <x:f>IF(AND(ISNUMBER(I1416),I1416&gt;0),LOG10(I1416)*'Method'!$B$9,"")</x:f>
        <x:v>2.759582719349888</x:v>
      </x:c>
      <x:c r="X1416" s="10" t="n">
        <x:f>IF(ISNUMBER(J1416),SUM(G1416,I1416),"")</x:f>
        <x:v>3183</x:v>
      </x:c>
      <x:c r="Y1416" s="10" t="n">
        <x:f>IF(ISNUMBER(K1416),COUNTIFS($K$7:$K$1929,"&gt;"&amp;K1416)+1,"")</x:f>
        <x:v>107</x:v>
      </x:c>
      <x:c r="Z1416" s="9" t="str"/>
      <x:c r="AA1416" s="15" t="n">
        <x:v>46108</x:v>
      </x:c>
      <x:c r="AB1416" s="9" t="str">
        <x:v>Unknown</x:v>
      </x:c>
    </x:row>
    <x:row r="1417" ht="50" customHeight="1">
      <x:c r="A1417" s="10" t="n">
        <x:f>IF(ISNUMBER(F1417),RANK(F1417,$F$7:$F$1929,0),"")</x:f>
        <x:v>1351</x:v>
      </x:c>
      <x:c r="B1417" s="9" t="str">
        <x:v>Serge Lutens</x:v>
      </x:c>
      <x:c r="C1417" s="9" t="str">
        <x:v>Serge noire</x:v>
      </x:c>
      <x:c r="D1417" s="9" t="str">
        <x:v>Not recorded</x:v>
      </x:c>
      <x:c r="E1417" s="11" t="n">
        <x:v>2008</x:v>
      </x:c>
      <x:c r="F1417" s="13" t="n">
        <x:v>7.5</x:v>
      </x:c>
      <x:c r="G1417" s="10" t="n">
        <x:v>365</x:v>
      </x:c>
      <x:c r="H1417" s="12" t="n">
        <x:v>3.93</x:v>
      </x:c>
      <x:c r="I1417" s="10" t="n">
        <x:v>2011</x:v>
      </x:c>
      <x:c r="J1417" s="12" t="str">
        <x:f>IF(AND(M1417="URL identity aligns",ISNUMBER(F1417),ISNUMBER(H1417),G1417&gt;0,I1417&gt;0,SUM(V1417:W1417)&gt;0),(F1417*V1417+((H1417-1)/4*10)*W1417)/SUM(V1417:W1417),"")</x:f>
      </x:c>
      <x:c r="K1417" s="12" t="str">
        <x:f>IF(ISNUMBER(J1417),(X1417*J1417+'Method'!$B$10*'Method'!$B$11)/(X1417+'Method'!$B$10),"")</x:f>
      </x:c>
      <x:c r="L1417" s="10" t="str">
        <x:f>IF(ISNUMBER(J1417),COUNTIFS($J$7:$J$1929,"&gt;"&amp;J1417)+1,"")</x:f>
      </x:c>
      <x:c r="M1417" s="9" t="str">
        <x:v>Review required</x:v>
      </x:c>
      <x:c r="N1417" s="9" t="str">
        <x:v>Concentration not explicit on both saved identities</x:v>
      </x:c>
      <x:c r="O1417" s="9" t="str">
        <x:v>https://www.parfumo.com/Perfumes/Serge_Lutens/Serge_Noire</x:v>
      </x:c>
      <x:c r="P1417" s="9" t="str">
        <x:v>https://www.fragrantica.com/perfume/Serge-Lutens/Serge-Noire-4088.html</x:v>
      </x:c>
      <x:c r="Q1417" s="9" t="str">
        <x:v>https://media.parfumo.com/perfumes/b9/b929a9_serge-noire-serge-lutens_1200.jpg?width=720&amp;aspect_ratio=1:1</x:v>
      </x:c>
      <x:c r="R1417" s="9" t="str">
        <x:v>https://fimgs.net/mdimg/perfume-thumbs/375x500.4088.jpg</x:v>
      </x:c>
      <x:c r="S1417" s="9" t="str">
        <x:v>Serge noire</x:v>
      </x:c>
      <x:c r="T1417" s="11" t="str">
        <x:v>2008</x:v>
      </x:c>
      <x:c r="U1417" s="10" t="n">
        <x:v>615</x:v>
      </x:c>
      <x:c r="V1417" s="14" t="n">
        <x:f>IF(AND(ISNUMBER(G1417),G1417&gt;0),LOG10(G1417)*'Method'!$B$8,"")</x:f>
        <x:v>3.0747514373477642</x:v>
      </x:c>
      <x:c r="W1417" s="14" t="n">
        <x:f>IF(AND(ISNUMBER(I1417),I1417&gt;0),LOG10(I1417)*'Method'!$B$9,"")</x:f>
        <x:v>2.642729656477392</x:v>
      </x:c>
      <x:c r="X1417" s="10" t="str">
        <x:f>IF(ISNUMBER(J1417),SUM(G1417,I1417),"")</x:f>
      </x:c>
      <x:c r="Y1417" s="10" t="str">
        <x:f>IF(ISNUMBER(K1417),COUNTIFS($K$7:$K$1929,"&gt;"&amp;K1417)+1,"")</x:f>
      </x:c>
      <x:c r="Z1417" s="9" t="str"/>
      <x:c r="AA1417" s="15" t="n">
        <x:v>46108</x:v>
      </x:c>
      <x:c r="AB1417" s="9" t="str">
        <x:v>Unknown</x:v>
      </x:c>
    </x:row>
    <x:row r="1418" ht="50" customHeight="1">
      <x:c r="A1418" s="10" t="n">
        <x:f>IF(ISNUMBER(F1418),RANK(F1418,$F$7:$F$1929,0),"")</x:f>
        <x:v>1351</x:v>
      </x:c>
      <x:c r="B1418" s="9" t="str">
        <x:v>Prada</x:v>
      </x:c>
      <x:c r="C1418" s="9" t="str">
        <x:v>Luna Rossa Ocean Le Parfum</x:v>
      </x:c>
      <x:c r="D1418" s="9" t="str">
        <x:v>Parfum</x:v>
      </x:c>
      <x:c r="E1418" s="11" t="n">
        <x:v>2024</x:v>
      </x:c>
      <x:c r="F1418" s="13" t="n">
        <x:v>7.5</x:v>
      </x:c>
      <x:c r="G1418" s="10" t="n">
        <x:v>363</x:v>
      </x:c>
      <x:c r="H1418" s="12" t="n">
        <x:v>4.07</x:v>
      </x:c>
      <x:c r="I1418" s="10" t="n">
        <x:v>1409</x:v>
      </x:c>
      <x:c r="J1418" s="12" t="n">
        <x:f>IF(AND(M1418="URL identity aligns",ISNUMBER(F1418),ISNUMBER(H1418),G1418&gt;0,I1418&gt;0,SUM(V1418:W1418)&gt;0),(F1418*V1418+((H1418-1)/4*10)*W1418)/SUM(V1418:W1418),"")</x:f>
        <x:v>7.578849261087718</x:v>
      </x:c>
      <x:c r="K1418" s="12" t="n">
        <x:f>IF(ISNUMBER(J1418),(X1418*J1418+'Method'!$B$10*'Method'!$B$11)/(X1418+'Method'!$B$10),"")</x:f>
        <x:v>7.754561754823457</x:v>
      </x:c>
      <x:c r="L1418" s="10" t="n">
        <x:f>IF(ISNUMBER(J1418),COUNTIFS($J$7:$J$1929,"&gt;"&amp;J1418)+1,"")</x:f>
        <x:v>125</x:v>
      </x:c>
      <x:c r="M1418" s="9" t="str">
        <x:v>URL identity aligns</x:v>
      </x:c>
      <x:c r="N1418" s="9" t="str">
        <x:v>Brand, name tokens and concentration agree in saved URLs</x:v>
      </x:c>
      <x:c r="O1418" s="9" t="str">
        <x:v>https://www.parfumo.com/Perfumes/Prada/luna-rossa-ocean-le-parfum</x:v>
      </x:c>
      <x:c r="P1418" s="9" t="str">
        <x:v>https://www.fragrantica.com/perfume/Prada/Luna-Rossa-Ocean-Le-Parfum-91693.html</x:v>
      </x:c>
      <x:c r="Q1418" s="9" t="str">
        <x:v>https://media.parfumo.com/perfumes/50/5027ea-luna-rossa-ocean-le-parfum-prada_1200.jpg?width=720&amp;aspect_ratio=1:1</x:v>
      </x:c>
      <x:c r="R1418" s="9" t="str">
        <x:v>https://fimgs.net/mdimg/perfume-thumbs/375x500.91693.jpg</x:v>
      </x:c>
      <x:c r="S1418" s="9" t="str">
        <x:v>Luna Rossa Ocean Le Parfum</x:v>
      </x:c>
      <x:c r="T1418" s="11" t="str">
        <x:v>2024</x:v>
      </x:c>
      <x:c r="U1418" s="10" t="n">
        <x:v>873</x:v>
      </x:c>
      <x:c r="V1418" s="14" t="n">
        <x:f>IF(AND(ISNUMBER(G1418),G1418&gt;0),LOG10(G1418)*'Method'!$B$8,"")</x:f>
        <x:v>3.0718879500433323</x:v>
      </x:c>
      <x:c r="W1418" s="14" t="n">
        <x:f>IF(AND(ISNUMBER(I1418),I1418&gt;0),LOG10(I1418)*'Method'!$B$9,"")</x:f>
        <x:v>2.519128794487488</x:v>
      </x:c>
      <x:c r="X1418" s="10" t="n">
        <x:f>IF(ISNUMBER(J1418),SUM(G1418,I1418),"")</x:f>
        <x:v>1772</x:v>
      </x:c>
      <x:c r="Y1418" s="10" t="n">
        <x:f>IF(ISNUMBER(K1418),COUNTIFS($K$7:$K$1929,"&gt;"&amp;K1418)+1,"")</x:f>
        <x:v>126</x:v>
      </x:c>
      <x:c r="Z1418" s="9" t="str"/>
      <x:c r="AA1418" s="15" t="n">
        <x:v>46108</x:v>
      </x:c>
      <x:c r="AB1418" s="9" t="str">
        <x:v>Unknown</x:v>
      </x:c>
    </x:row>
    <x:row r="1419" ht="50" customHeight="1">
      <x:c r="A1419" s="10" t="n">
        <x:f>IF(ISNUMBER(F1419),RANK(F1419,$F$7:$F$1929,0),"")</x:f>
        <x:v>1351</x:v>
      </x:c>
      <x:c r="B1419" s="9" t="str">
        <x:v>Memo Paris</x:v>
      </x:c>
      <x:c r="C1419" s="9" t="str">
        <x:v>Lalibela</x:v>
      </x:c>
      <x:c r="D1419" s="9" t="str">
        <x:v>Eau de Parfum</x:v>
      </x:c>
      <x:c r="E1419" s="11" t="n">
        <x:v>2007</x:v>
      </x:c>
      <x:c r="F1419" s="13" t="n">
        <x:v>7.5</x:v>
      </x:c>
      <x:c r="G1419" s="10" t="n">
        <x:v>353</x:v>
      </x:c>
      <x:c r="H1419" s="12" t="n">
        <x:v>3.96</x:v>
      </x:c>
      <x:c r="I1419" s="10" t="n">
        <x:v>2117</x:v>
      </x:c>
      <x:c r="J1419" s="12" t="str">
        <x:f>IF(AND(M1419="URL identity aligns",ISNUMBER(F1419),ISNUMBER(H1419),G1419&gt;0,I1419&gt;0,SUM(V1419:W1419)&gt;0),(F1419*V1419+((H1419-1)/4*10)*W1419)/SUM(V1419:W1419),"")</x:f>
      </x:c>
      <x:c r="K1419" s="12" t="str">
        <x:f>IF(ISNUMBER(J1419),(X1419*J1419+'Method'!$B$10*'Method'!$B$11)/(X1419+'Method'!$B$10),"")</x:f>
      </x:c>
      <x:c r="L1419" s="10" t="str">
        <x:f>IF(ISNUMBER(J1419),COUNTIFS($J$7:$J$1929,"&gt;"&amp;J1419)+1,"")</x:f>
      </x:c>
      <x:c r="M1419" s="9" t="str">
        <x:v>Review required</x:v>
      </x:c>
      <x:c r="N1419" s="9" t="str">
        <x:v>Concentration not explicit on both saved identities</x:v>
      </x:c>
      <x:c r="O1419" s="9" t="str">
        <x:v>https://www.parfumo.com/Perfumes/memo-paris/lalibela-eau-de-parfum</x:v>
      </x:c>
      <x:c r="P1419" s="9" t="str">
        <x:v>https://www.fragrantica.com/perfume/Memo-Paris/Lalibela-2783.html</x:v>
      </x:c>
      <x:c r="Q1419" s="9" t="str">
        <x:v>https://media.parfumo.com/perfumes/74/74f626-lalibela-eau-de-parfum-memo-paris_1200.jpg?width=720&amp;aspect_ratio=1:1</x:v>
      </x:c>
      <x:c r="R1419" s="9" t="str">
        <x:v>https://fimgs.net/mdimg/perfume-thumbs/375x500.2783.jpg</x:v>
      </x:c>
      <x:c r="S1419" s="9" t="str">
        <x:v>Lalibela</x:v>
      </x:c>
      <x:c r="T1419" s="11" t="str">
        <x:v>2007</x:v>
      </x:c>
      <x:c r="U1419" s="10" t="n">
        <x:v>1429</x:v>
      </x:c>
      <x:c r="V1419" s="14" t="n">
        <x:f>IF(AND(ISNUMBER(G1419),G1419&gt;0),LOG10(G1419)*'Method'!$B$8,"")</x:f>
        <x:v>3.057329646465384</x:v>
      </x:c>
      <x:c r="W1419" s="14" t="n">
        <x:f>IF(AND(ISNUMBER(I1419),I1419&gt;0),LOG10(I1419)*'Method'!$B$9,"")</x:f>
        <x:v>2.6605766864155282</x:v>
      </x:c>
      <x:c r="X1419" s="10" t="str">
        <x:f>IF(ISNUMBER(J1419),SUM(G1419,I1419),"")</x:f>
      </x:c>
      <x:c r="Y1419" s="10" t="str">
        <x:f>IF(ISNUMBER(K1419),COUNTIFS($K$7:$K$1929,"&gt;"&amp;K1419)+1,"")</x:f>
      </x:c>
      <x:c r="Z1419" s="9" t="str"/>
      <x:c r="AA1419" s="15" t="n">
        <x:v>46108</x:v>
      </x:c>
      <x:c r="AB1419" s="9" t="str">
        <x:v>Unknown</x:v>
      </x:c>
    </x:row>
    <x:row r="1420" ht="50" customHeight="1">
      <x:c r="A1420" s="10" t="n">
        <x:f>IF(ISNUMBER(F1420),RANK(F1420,$F$7:$F$1929,0),"")</x:f>
        <x:v>1351</x:v>
      </x:c>
      <x:c r="B1420" s="9" t="str">
        <x:v>Giorgio Armani</x:v>
      </x:c>
      <x:c r="C1420" s="9" t="str">
        <x:v>Eau de Nuit</x:v>
      </x:c>
      <x:c r="D1420" s="9" t="str">
        <x:v>Eau de Toilette</x:v>
      </x:c>
      <x:c r="E1420" s="11" t="n">
        <x:v>2013</x:v>
      </x:c>
      <x:c r="F1420" s="13" t="n">
        <x:v>7.5</x:v>
      </x:c>
      <x:c r="G1420" s="10" t="n">
        <x:v>344</x:v>
      </x:c>
      <x:c r="H1420" s="12" t="n">
        <x:v>4.22</x:v>
      </x:c>
      <x:c r="I1420" s="10" t="n">
        <x:v>1507</x:v>
      </x:c>
      <x:c r="J1420" s="12" t="str">
        <x:f>IF(AND(M1420="URL identity aligns",ISNUMBER(F1420),ISNUMBER(H1420),G1420&gt;0,I1420&gt;0,SUM(V1420:W1420)&gt;0),(F1420*V1420+((H1420-1)/4*10)*W1420)/SUM(V1420:W1420),"")</x:f>
      </x:c>
      <x:c r="K1420" s="12" t="str">
        <x:f>IF(ISNUMBER(J1420),(X1420*J1420+'Method'!$B$10*'Method'!$B$11)/(X1420+'Method'!$B$10),"")</x:f>
      </x:c>
      <x:c r="L1420" s="10" t="str">
        <x:f>IF(ISNUMBER(J1420),COUNTIFS($J$7:$J$1929,"&gt;"&amp;J1420)+1,"")</x:f>
      </x:c>
      <x:c r="M1420" s="9" t="str">
        <x:v>Review required</x:v>
      </x:c>
      <x:c r="N1420" s="9" t="str">
        <x:v>Product, variant, gender or year terms differ between URLs; Concentration not explicit on both saved identities</x:v>
      </x:c>
      <x:c r="O1420" s="9" t="str">
        <x:v>https://www.parfumo.com/Perfumes/Giorgio_Armani/Eau_de_Nuit_Eau_de_Toilette</x:v>
      </x:c>
      <x:c r="P1420" s="9" t="str">
        <x:v>https://www.fragrantica.com/perfume/Giorgio-Armani/Armani-Eau-de-Nuit-17231.html</x:v>
      </x:c>
      <x:c r="Q1420" s="9" t="str">
        <x:v>https://media.parfumo.com/perfumes/f4/f4f4f4-eau-de-nuit-eau-de-toilette-giorgio-armani_1200.jpg?width=720&amp;aspect_ratio=1:1</x:v>
      </x:c>
      <x:c r="R1420" s="9" t="str">
        <x:v>https://fimgs.net/mdimg/perfume-thumbs/375x500.17231.jpg</x:v>
      </x:c>
      <x:c r="S1420" s="9" t="str">
        <x:v>Eau de Nuit</x:v>
      </x:c>
      <x:c r="T1420" s="11" t="str">
        <x:v>2013</x:v>
      </x:c>
      <x:c r="U1420" s="10" t="n">
        <x:v>69</x:v>
      </x:c>
      <x:c r="V1420" s="14" t="n">
        <x:f>IF(AND(ISNUMBER(G1420),G1420&gt;0),LOG10(G1420)*'Method'!$B$8,"")</x:f>
        <x:v>3.043870131085836</x:v>
      </x:c>
      <x:c r="W1420" s="14" t="n">
        <x:f>IF(AND(ISNUMBER(I1420),I1420&gt;0),LOG10(I1420)*'Method'!$B$9,"")</x:f>
        <x:v>2.542490601851704</x:v>
      </x:c>
      <x:c r="X1420" s="10" t="str">
        <x:f>IF(ISNUMBER(J1420),SUM(G1420,I1420),"")</x:f>
      </x:c>
      <x:c r="Y1420" s="10" t="str">
        <x:f>IF(ISNUMBER(K1420),COUNTIFS($K$7:$K$1929,"&gt;"&amp;K1420)+1,"")</x:f>
      </x:c>
      <x:c r="Z1420" s="9" t="str"/>
      <x:c r="AA1420" s="15" t="n">
        <x:v>46108</x:v>
      </x:c>
      <x:c r="AB1420" s="9" t="str">
        <x:v>Unknown</x:v>
      </x:c>
    </x:row>
    <x:row r="1421" ht="50" customHeight="1">
      <x:c r="A1421" s="10" t="n">
        <x:f>IF(ISNUMBER(F1421),RANK(F1421,$F$7:$F$1929,0),"")</x:f>
        <x:v>1351</x:v>
      </x:c>
      <x:c r="B1421" s="9" t="str">
        <x:v>Hugo Boss</x:v>
      </x:c>
      <x:c r="C1421" s="9" t="str">
        <x:v>Hugo Reversed</x:v>
      </x:c>
      <x:c r="D1421" s="9" t="str">
        <x:v>Not recorded</x:v>
      </x:c>
      <x:c r="E1421" s="11" t="n">
        <x:v>2019</x:v>
      </x:c>
      <x:c r="F1421" s="13" t="n">
        <x:v>7.5</x:v>
      </x:c>
      <x:c r="G1421" s="10" t="n">
        <x:v>344</x:v>
      </x:c>
      <x:c r="H1421" s="12" t="n">
        <x:v>4.06</x:v>
      </x:c>
      <x:c r="I1421" s="10" t="n">
        <x:v>1470</x:v>
      </x:c>
      <x:c r="J1421" s="12" t="str">
        <x:f>IF(AND(M1421="URL identity aligns",ISNUMBER(F1421),ISNUMBER(H1421),G1421&gt;0,I1421&gt;0,SUM(V1421:W1421)&gt;0),(F1421*V1421+((H1421-1)/4*10)*W1421)/SUM(V1421:W1421),"")</x:f>
      </x:c>
      <x:c r="K1421" s="12" t="str">
        <x:f>IF(ISNUMBER(J1421),(X1421*J1421+'Method'!$B$10*'Method'!$B$11)/(X1421+'Method'!$B$10),"")</x:f>
      </x:c>
      <x:c r="L1421" s="10" t="str">
        <x:f>IF(ISNUMBER(J1421),COUNTIFS($J$7:$J$1929,"&gt;"&amp;J1421)+1,"")</x:f>
      </x:c>
      <x:c r="M1421" s="9" t="str">
        <x:v>Review required</x:v>
      </x:c>
      <x:c r="N1421" s="9" t="str">
        <x:v>Concentration not explicit on both saved identities</x:v>
      </x:c>
      <x:c r="O1421" s="9" t="str">
        <x:v>https://www.parfumo.com/Perfumes/Hugo_Boss/Hugo_Reversed</x:v>
      </x:c>
      <x:c r="P1421" s="9" t="str">
        <x:v>https://www.fragrantica.com/perfume/Hugo-Boss/Hugo-Reversed-52953.html</x:v>
      </x:c>
      <x:c r="Q1421" s="9" t="str">
        <x:v>https://media.parfumo.com/perfumes/9f/9f82b8-hugo-reversed-hugo-boss_1200.jpg?width=720&amp;aspect_ratio=1:1</x:v>
      </x:c>
      <x:c r="R1421" s="9" t="str">
        <x:v>https://fimgs.net/mdimg/perfume-thumbs/375x500.52953.jpg</x:v>
      </x:c>
      <x:c r="S1421" s="9" t="str">
        <x:v>Hugo Reversed</x:v>
      </x:c>
      <x:c r="T1421" s="11" t="str">
        <x:v>2019</x:v>
      </x:c>
      <x:c r="U1421" s="10" t="n">
        <x:v>244</x:v>
      </x:c>
      <x:c r="V1421" s="14" t="n">
        <x:f>IF(AND(ISNUMBER(G1421),G1421&gt;0),LOG10(G1421)*'Method'!$B$8,"")</x:f>
        <x:v>3.043870131085836</x:v>
      </x:c>
      <x:c r="W1421" s="14" t="n">
        <x:f>IF(AND(ISNUMBER(I1421),I1421&gt;0),LOG10(I1421)*'Method'!$B$9,"")</x:f>
        <x:v>2.5338538677985443</x:v>
      </x:c>
      <x:c r="X1421" s="10" t="str">
        <x:f>IF(ISNUMBER(J1421),SUM(G1421,I1421),"")</x:f>
      </x:c>
      <x:c r="Y1421" s="10" t="str">
        <x:f>IF(ISNUMBER(K1421),COUNTIFS($K$7:$K$1929,"&gt;"&amp;K1421)+1,"")</x:f>
      </x:c>
      <x:c r="Z1421" s="9" t="str"/>
      <x:c r="AA1421" s="15" t="n">
        <x:v>46108</x:v>
      </x:c>
      <x:c r="AB1421" s="9" t="str">
        <x:v>Unknown</x:v>
      </x:c>
    </x:row>
    <x:row r="1422" ht="50" customHeight="1">
      <x:c r="A1422" s="10" t="n">
        <x:f>IF(ISNUMBER(F1422),RANK(F1422,$F$7:$F$1929,0),"")</x:f>
        <x:v>1351</x:v>
      </x:c>
      <x:c r="B1422" s="9" t="str">
        <x:v>Amouage</x:v>
      </x:c>
      <x:c r="C1422" s="9" t="str">
        <x:v>Imitation Man</x:v>
      </x:c>
      <x:c r="D1422" s="9" t="str">
        <x:v>Not recorded</x:v>
      </x:c>
      <x:c r="E1422" s="11" t="n">
        <x:v>2018</x:v>
      </x:c>
      <x:c r="F1422" s="13" t="n">
        <x:v>7.5</x:v>
      </x:c>
      <x:c r="G1422" s="10" t="n">
        <x:v>339</x:v>
      </x:c>
      <x:c r="H1422" s="12" t="n">
        <x:v>4.01</x:v>
      </x:c>
      <x:c r="I1422" s="10" t="n">
        <x:v>1245</x:v>
      </x:c>
      <x:c r="J1422" s="12" t="str">
        <x:f>IF(AND(M1422="URL identity aligns",ISNUMBER(F1422),ISNUMBER(H1422),G1422&gt;0,I1422&gt;0,SUM(V1422:W1422)&gt;0),(F1422*V1422+((H1422-1)/4*10)*W1422)/SUM(V1422:W1422),"")</x:f>
      </x:c>
      <x:c r="K1422" s="12" t="str">
        <x:f>IF(ISNUMBER(J1422),(X1422*J1422+'Method'!$B$10*'Method'!$B$11)/(X1422+'Method'!$B$10),"")</x:f>
      </x:c>
      <x:c r="L1422" s="10" t="str">
        <x:f>IF(ISNUMBER(J1422),COUNTIFS($J$7:$J$1929,"&gt;"&amp;J1422)+1,"")</x:f>
      </x:c>
      <x:c r="M1422" s="9" t="str">
        <x:v>Review required</x:v>
      </x:c>
      <x:c r="N1422" s="9" t="str">
        <x:v>Concentration not explicit on both saved identities</x:v>
      </x:c>
      <x:c r="O1422" s="9" t="str">
        <x:v>https://www.parfumo.com/Perfumes/Amouage/Imitation_Man</x:v>
      </x:c>
      <x:c r="P1422" s="9" t="str">
        <x:v>https://www.fragrantica.com/perfume/Amouage/Imitation-Man-49850.html</x:v>
      </x:c>
      <x:c r="Q1422" s="9" t="str">
        <x:v>https://media.parfumo.com/perfumes/89/89926b-imitation-man-amouage_1200.jpg?width=720&amp;aspect_ratio=1:1</x:v>
      </x:c>
      <x:c r="R1422" s="9" t="str">
        <x:v>https://fimgs.net/mdimg/perfume-thumbs/375x500.49850.jpg</x:v>
      </x:c>
      <x:c r="S1422" s="9" t="str">
        <x:v>Imitation Man</x:v>
      </x:c>
      <x:c r="T1422" s="11" t="str">
        <x:v>2018</x:v>
      </x:c>
      <x:c r="U1422" s="10" t="n">
        <x:v>1733</x:v>
      </x:c>
      <x:c r="V1422" s="14" t="n">
        <x:f>IF(AND(ISNUMBER(G1422),G1422&gt;0),LOG10(G1422)*'Method'!$B$8,"")</x:f>
        <x:v>3.0362396378436958</x:v>
      </x:c>
      <x:c r="W1422" s="14" t="n">
        <x:f>IF(AND(ISNUMBER(I1422),I1422&gt;0),LOG10(I1422)*'Method'!$B$9,"")</x:f>
        <x:v>2.4761354811454</x:v>
      </x:c>
      <x:c r="X1422" s="10" t="str">
        <x:f>IF(ISNUMBER(J1422),SUM(G1422,I1422),"")</x:f>
      </x:c>
      <x:c r="Y1422" s="10" t="str">
        <x:f>IF(ISNUMBER(K1422),COUNTIFS($K$7:$K$1929,"&gt;"&amp;K1422)+1,"")</x:f>
      </x:c>
      <x:c r="Z1422" s="9" t="str"/>
      <x:c r="AA1422" s="15" t="n">
        <x:v>46108</x:v>
      </x:c>
      <x:c r="AB1422" s="9" t="str">
        <x:v>Unknown</x:v>
      </x:c>
    </x:row>
    <x:row r="1423" ht="50" customHeight="1">
      <x:c r="A1423" s="10" t="n">
        <x:f>IF(ISNUMBER(F1423),RANK(F1423,$F$7:$F$1929,0),"")</x:f>
        <x:v>1351</x:v>
      </x:c>
      <x:c r="B1423" s="9" t="str">
        <x:v>Le Labo</x:v>
      </x:c>
      <x:c r="C1423" s="9" t="str">
        <x:v>Baie 19</x:v>
      </x:c>
      <x:c r="D1423" s="9" t="str">
        <x:v>Eau de Parfum</x:v>
      </x:c>
      <x:c r="E1423" s="11" t="n">
        <x:v>2019</x:v>
      </x:c>
      <x:c r="F1423" s="13" t="n">
        <x:v>7.5</x:v>
      </x:c>
      <x:c r="G1423" s="10" t="n">
        <x:v>319</x:v>
      </x:c>
      <x:c r="H1423" s="12" t="n">
        <x:v>3.83</x:v>
      </x:c>
      <x:c r="I1423" s="10" t="n">
        <x:v>1841</x:v>
      </x:c>
      <x:c r="J1423" s="12" t="str">
        <x:f>IF(AND(M1423="URL identity aligns",ISNUMBER(F1423),ISNUMBER(H1423),G1423&gt;0,I1423&gt;0,SUM(V1423:W1423)&gt;0),(F1423*V1423+((H1423-1)/4*10)*W1423)/SUM(V1423:W1423),"")</x:f>
      </x:c>
      <x:c r="K1423" s="12" t="str">
        <x:f>IF(ISNUMBER(J1423),(X1423*J1423+'Method'!$B$10*'Method'!$B$11)/(X1423+'Method'!$B$10),"")</x:f>
      </x:c>
      <x:c r="L1423" s="10" t="str">
        <x:f>IF(ISNUMBER(J1423),COUNTIFS($J$7:$J$1929,"&gt;"&amp;J1423)+1,"")</x:f>
      </x:c>
      <x:c r="M1423" s="9" t="str">
        <x:v>Review required</x:v>
      </x:c>
      <x:c r="N1423" s="9" t="str">
        <x:v>Concentration not explicit on both saved identities</x:v>
      </x:c>
      <x:c r="O1423" s="9" t="str">
        <x:v>https://www.parfumo.com/Perfumes/Le_Labo/baie-19</x:v>
      </x:c>
      <x:c r="P1423" s="9" t="str">
        <x:v>https://www.fragrantica.com/perfume/Le-Labo/Baie-19-57513.html</x:v>
      </x:c>
      <x:c r="Q1423" s="9" t="str">
        <x:v>https://media.parfumo.com/perfumes/51/5113ea-baie-19-eau-de-parfum-le-labo_1200.jpg?width=720&amp;aspect_ratio=1:1</x:v>
      </x:c>
      <x:c r="R1423" s="9" t="str">
        <x:v>https://fimgs.net/mdimg/perfume-thumbs/375x500.57513.jpg</x:v>
      </x:c>
      <x:c r="S1423" s="9" t="str">
        <x:v>Baie 19</x:v>
      </x:c>
      <x:c r="T1423" s="11" t="str">
        <x:v>2019</x:v>
      </x:c>
      <x:c r="U1423" s="10" t="n">
        <x:v>1104</x:v>
      </x:c>
      <x:c r="V1423" s="14" t="n">
        <x:f>IF(AND(ISNUMBER(G1423),G1423&gt;0),LOG10(G1423)*'Method'!$B$8,"")</x:f>
        <x:v>3.004548819668616</x:v>
      </x:c>
      <x:c r="W1423" s="14" t="n">
        <x:f>IF(AND(ISNUMBER(I1423),I1423&gt;0),LOG10(I1423)*'Method'!$B$9,"")</x:f>
        <x:v>2.6120430308032083</x:v>
      </x:c>
      <x:c r="X1423" s="10" t="str">
        <x:f>IF(ISNUMBER(J1423),SUM(G1423,I1423),"")</x:f>
      </x:c>
      <x:c r="Y1423" s="10" t="str">
        <x:f>IF(ISNUMBER(K1423),COUNTIFS($K$7:$K$1929,"&gt;"&amp;K1423)+1,"")</x:f>
      </x:c>
      <x:c r="Z1423" s="9" t="str"/>
      <x:c r="AA1423" s="15" t="n">
        <x:v>46108</x:v>
      </x:c>
      <x:c r="AB1423" s="9" t="str">
        <x:v>Unknown</x:v>
      </x:c>
    </x:row>
    <x:row r="1424" ht="50" customHeight="1">
      <x:c r="A1424" s="10" t="n">
        <x:f>IF(ISNUMBER(F1424),RANK(F1424,$F$7:$F$1929,0),"")</x:f>
        <x:v>1351</x:v>
      </x:c>
      <x:c r="B1424" s="9" t="str">
        <x:v>Paco Rabanne</x:v>
      </x:c>
      <x:c r="C1424" s="9" t="str">
        <x:v>Invictus Aqua Rabanne</x:v>
      </x:c>
      <x:c r="D1424" s="9" t="str">
        <x:v>Not recorded</x:v>
      </x:c>
      <x:c r="E1424" s="11" t="n">
        <x:v>2016</x:v>
      </x:c>
      <x:c r="F1424" s="13" t="n">
        <x:v>7.5</x:v>
      </x:c>
      <x:c r="G1424" s="10" t="n">
        <x:v>309</x:v>
      </x:c>
      <x:c r="H1424" s="12" t="n">
        <x:v>4.14</x:v>
      </x:c>
      <x:c r="I1424" s="10" t="n">
        <x:v>1594</x:v>
      </x:c>
      <x:c r="J1424" s="12" t="str">
        <x:f>IF(AND(M1424="URL identity aligns",ISNUMBER(F1424),ISNUMBER(H1424),G1424&gt;0,I1424&gt;0,SUM(V1424:W1424)&gt;0),(F1424*V1424+((H1424-1)/4*10)*W1424)/SUM(V1424:W1424),"")</x:f>
      </x:c>
      <x:c r="K1424" s="12" t="str">
        <x:f>IF(ISNUMBER(J1424),(X1424*J1424+'Method'!$B$10*'Method'!$B$11)/(X1424+'Method'!$B$10),"")</x:f>
      </x:c>
      <x:c r="L1424" s="10" t="str">
        <x:f>IF(ISNUMBER(J1424),COUNTIFS($J$7:$J$1929,"&gt;"&amp;J1424)+1,"")</x:f>
      </x:c>
      <x:c r="M1424" s="9" t="str">
        <x:v>Review required</x:v>
      </x:c>
      <x:c r="N1424" s="9" t="str">
        <x:v>Product, variant, gender or year terms differ between URLs; Concentration not explicit on both saved identities</x:v>
      </x:c>
      <x:c r="O1424" s="9" t="str">
        <x:v>https://www.parfumo.com/Perfumes/Rabanne/Invictus_Aqua_2016</x:v>
      </x:c>
      <x:c r="P1424" s="9" t="str">
        <x:v>https://www.fragrantica.com/perfume/Rabanne/Invictus-Aqua-34506.html</x:v>
      </x:c>
      <x:c r="Q1424" s="9" t="str">
        <x:v>https://media.parfumo.com/perfumes/e3/e3addb-invictus-aqua-2016-rabanne_1200.jpg?width=720&amp;aspect_ratio=1:1</x:v>
      </x:c>
      <x:c r="R1424" s="9" t="str">
        <x:v>https://fimgs.net/mdimg/perfume-thumbs/375x500.34506.jpg</x:v>
      </x:c>
      <x:c r="S1424" s="9" t="str">
        <x:v>Invictus Aqua Rabanne</x:v>
      </x:c>
      <x:c r="T1424" s="11" t="str">
        <x:v>2016</x:v>
      </x:c>
      <x:c r="U1424" s="10" t="n">
        <x:v>719</x:v>
      </x:c>
      <x:c r="V1424" s="14" t="n">
        <x:f>IF(AND(ISNUMBER(G1424),G1424&gt;0),LOG10(G1424)*'Method'!$B$8,"")</x:f>
        <x:v>2.987950175309796</x:v>
      </x:c>
      <x:c r="W1424" s="14" t="n">
        <x:f>IF(AND(ISNUMBER(I1424),I1424&gt;0),LOG10(I1424)*'Method'!$B$9,"")</x:f>
        <x:v>2.5619906536480723</x:v>
      </x:c>
      <x:c r="X1424" s="10" t="str">
        <x:f>IF(ISNUMBER(J1424),SUM(G1424,I1424),"")</x:f>
      </x:c>
      <x:c r="Y1424" s="10" t="str">
        <x:f>IF(ISNUMBER(K1424),COUNTIFS($K$7:$K$1929,"&gt;"&amp;K1424)+1,"")</x:f>
      </x:c>
      <x:c r="Z1424" s="9" t="str"/>
      <x:c r="AA1424" s="15" t="n">
        <x:v>46108</x:v>
      </x:c>
      <x:c r="AB1424" s="9" t="str">
        <x:v>Unknown</x:v>
      </x:c>
    </x:row>
    <x:row r="1425" ht="50" customHeight="1">
      <x:c r="A1425" s="10" t="n">
        <x:f>IF(ISNUMBER(F1425),RANK(F1425,$F$7:$F$1929,0),"")</x:f>
        <x:v>1351</x:v>
      </x:c>
      <x:c r="B1425" s="9" t="str">
        <x:v>Byredo</x:v>
      </x:c>
      <x:c r="C1425" s="9" t="str">
        <x:v>Vanille Antique</x:v>
      </x:c>
      <x:c r="D1425" s="9" t="str">
        <x:v>Not recorded</x:v>
      </x:c>
      <x:c r="E1425" s="11" t="n">
        <x:v>2022</x:v>
      </x:c>
      <x:c r="F1425" s="13" t="n">
        <x:v>7.5</x:v>
      </x:c>
      <x:c r="G1425" s="10" t="n">
        <x:v>303</x:v>
      </x:c>
      <x:c r="H1425" s="12" t="n">
        <x:v>4.05</x:v>
      </x:c>
      <x:c r="I1425" s="10" t="n">
        <x:v>1495</x:v>
      </x:c>
      <x:c r="J1425" s="12" t="str">
        <x:f>IF(AND(M1425="URL identity aligns",ISNUMBER(F1425),ISNUMBER(H1425),G1425&gt;0,I1425&gt;0,SUM(V1425:W1425)&gt;0),(F1425*V1425+((H1425-1)/4*10)*W1425)/SUM(V1425:W1425),"")</x:f>
      </x:c>
      <x:c r="K1425" s="12" t="str">
        <x:f>IF(ISNUMBER(J1425),(X1425*J1425+'Method'!$B$10*'Method'!$B$11)/(X1425+'Method'!$B$10),"")</x:f>
      </x:c>
      <x:c r="L1425" s="10" t="str">
        <x:f>IF(ISNUMBER(J1425),COUNTIFS($J$7:$J$1929,"&gt;"&amp;J1425)+1,"")</x:f>
      </x:c>
      <x:c r="M1425" s="9" t="str">
        <x:v>Review required</x:v>
      </x:c>
      <x:c r="N1425" s="9" t="str">
        <x:v>Concentration not explicit on both saved identities</x:v>
      </x:c>
      <x:c r="O1425" s="9" t="str">
        <x:v>https://www.parfumo.com/Perfumes/Byredo/vanille-antique</x:v>
      </x:c>
      <x:c r="P1425" s="9" t="str">
        <x:v>https://www.fragrantica.com/perfume/Byredo/Vanille-Antique-73438.html</x:v>
      </x:c>
      <x:c r="Q1425" s="9" t="str">
        <x:v>https://media.parfumo.com/perfumes/ad/adb6ad_vanille-antique-byredo_1200.jpg?width=720&amp;aspect_ratio=1:1</x:v>
      </x:c>
      <x:c r="R1425" s="9" t="str">
        <x:v>https://fimgs.net/mdimg/perfume-thumbs/375x500.73438.jpg</x:v>
      </x:c>
      <x:c r="S1425" s="9" t="str">
        <x:v>Vanille Antique</x:v>
      </x:c>
      <x:c r="T1425" s="11" t="str">
        <x:v>2022</x:v>
      </x:c>
      <x:c r="U1425" s="10" t="n">
        <x:v>357</x:v>
      </x:c>
      <x:c r="V1425" s="14" t="n">
        <x:f>IF(AND(ISNUMBER(G1425),G1425&gt;0),LOG10(G1425)*'Method'!$B$8,"")</x:f>
        <x:v>2.97773115420276</x:v>
      </x:c>
      <x:c r="W1425" s="14" t="n">
        <x:f>IF(AND(ISNUMBER(I1425),I1425&gt;0),LOG10(I1425)*'Method'!$B$9,"")</x:f>
        <x:v>2.53971295412836</x:v>
      </x:c>
      <x:c r="X1425" s="10" t="str">
        <x:f>IF(ISNUMBER(J1425),SUM(G1425,I1425),"")</x:f>
      </x:c>
      <x:c r="Y1425" s="10" t="str">
        <x:f>IF(ISNUMBER(K1425),COUNTIFS($K$7:$K$1929,"&gt;"&amp;K1425)+1,"")</x:f>
      </x:c>
      <x:c r="Z1425" s="9" t="str"/>
      <x:c r="AA1425" s="15" t="n">
        <x:v>46108</x:v>
      </x:c>
      <x:c r="AB1425" s="9" t="str">
        <x:v>Unknown</x:v>
      </x:c>
    </x:row>
    <x:row r="1426" ht="50" customHeight="1">
      <x:c r="A1426" s="10" t="n">
        <x:f>IF(ISNUMBER(F1426),RANK(F1426,$F$7:$F$1929,0),"")</x:f>
        <x:v>1351</x:v>
      </x:c>
      <x:c r="B1426" s="9" t="str">
        <x:v>Nishane</x:v>
      </x:c>
      <x:c r="C1426" s="9" t="str">
        <x:v>Hacivat X</x:v>
      </x:c>
      <x:c r="D1426" s="9" t="str">
        <x:v>Not recorded</x:v>
      </x:c>
      <x:c r="E1426" s="11" t="n">
        <x:v>2023</x:v>
      </x:c>
      <x:c r="F1426" s="13" t="n">
        <x:v>7.5</x:v>
      </x:c>
      <x:c r="G1426" s="10" t="n">
        <x:v>296</x:v>
      </x:c>
      <x:c r="H1426" s="12" t="n">
        <x:v>4.01</x:v>
      </x:c>
      <x:c r="I1426" s="10" t="n">
        <x:v>1192</x:v>
      </x:c>
      <x:c r="J1426" s="12" t="str">
        <x:f>IF(AND(M1426="URL identity aligns",ISNUMBER(F1426),ISNUMBER(H1426),G1426&gt;0,I1426&gt;0,SUM(V1426:W1426)&gt;0),(F1426*V1426+((H1426-1)/4*10)*W1426)/SUM(V1426:W1426),"")</x:f>
      </x:c>
      <x:c r="K1426" s="12" t="str">
        <x:f>IF(ISNUMBER(J1426),(X1426*J1426+'Method'!$B$10*'Method'!$B$11)/(X1426+'Method'!$B$10),"")</x:f>
      </x:c>
      <x:c r="L1426" s="10" t="str">
        <x:f>IF(ISNUMBER(J1426),COUNTIFS($J$7:$J$1929,"&gt;"&amp;J1426)+1,"")</x:f>
      </x:c>
      <x:c r="M1426" s="9" t="str">
        <x:v>Review required</x:v>
      </x:c>
      <x:c r="N1426" s="9" t="str">
        <x:v>Concentration not explicit on both saved identities</x:v>
      </x:c>
      <x:c r="O1426" s="9" t="str">
        <x:v>https://www.parfumo.com/Perfumes/Nishane/hacivat-x</x:v>
      </x:c>
      <x:c r="P1426" s="9" t="str">
        <x:v>https://www.fragrantica.com/perfume/Nishane/Hacivat-X-80462.html</x:v>
      </x:c>
      <x:c r="Q1426" s="9" t="str">
        <x:v>https://media.parfumo.com/perfumes/eb/ebed52-hacivat-x-nishane_1200.jpg?width=720&amp;aspect_ratio=1:1</x:v>
      </x:c>
      <x:c r="R1426" s="9" t="str">
        <x:v>https://fimgs.net/mdimg/perfume-thumbs/375x500.80462.jpg</x:v>
      </x:c>
      <x:c r="S1426" s="9" t="str">
        <x:v>Hacivat X</x:v>
      </x:c>
      <x:c r="T1426" s="11" t="str">
        <x:v>2023</x:v>
      </x:c>
      <x:c r="U1426" s="10" t="n">
        <x:v>1665</x:v>
      </x:c>
      <x:c r="V1426" s="14" t="n">
        <x:f>IF(AND(ISNUMBER(G1426),G1426&gt;0),LOG10(G1426)*'Method'!$B$8,"")</x:f>
        <x:v>2.965550053270728</x:v>
      </x:c>
      <x:c r="W1426" s="14" t="n">
        <x:f>IF(AND(ISNUMBER(I1426),I1426&gt;0),LOG10(I1426)*'Method'!$B$9,"")</x:f>
        <x:v>2.461021004323376</x:v>
      </x:c>
      <x:c r="X1426" s="10" t="str">
        <x:f>IF(ISNUMBER(J1426),SUM(G1426,I1426),"")</x:f>
      </x:c>
      <x:c r="Y1426" s="10" t="str">
        <x:f>IF(ISNUMBER(K1426),COUNTIFS($K$7:$K$1929,"&gt;"&amp;K1426)+1,"")</x:f>
      </x:c>
      <x:c r="Z1426" s="9" t="str"/>
      <x:c r="AA1426" s="15" t="n">
        <x:v>46108</x:v>
      </x:c>
      <x:c r="AB1426" s="9" t="str">
        <x:v>Unknown</x:v>
      </x:c>
    </x:row>
    <x:row r="1427" ht="50" customHeight="1">
      <x:c r="A1427" s="10" t="n">
        <x:f>IF(ISNUMBER(F1427),RANK(F1427,$F$7:$F$1929,0),"")</x:f>
        <x:v>1351</x:v>
      </x:c>
      <x:c r="B1427" s="9" t="str">
        <x:v>Penhaligon’s</x:v>
      </x:c>
      <x:c r="C1427" s="9" t="str">
        <x:v>Terrible Teddy</x:v>
      </x:c>
      <x:c r="D1427" s="9" t="str">
        <x:v>Not recorded</x:v>
      </x:c>
      <x:c r="E1427" s="11" t="n">
        <x:v>2019</x:v>
      </x:c>
      <x:c r="F1427" s="13" t="n">
        <x:v>7.5</x:v>
      </x:c>
      <x:c r="G1427" s="10" t="n">
        <x:v>296</x:v>
      </x:c>
      <x:c r="H1427" s="12" t="n">
        <x:v>4.02</x:v>
      </x:c>
      <x:c r="I1427" s="10" t="n">
        <x:v>1189</x:v>
      </x:c>
      <x:c r="J1427" s="12" t="str">
        <x:f>IF(AND(M1427="URL identity aligns",ISNUMBER(F1427),ISNUMBER(H1427),G1427&gt;0,I1427&gt;0,SUM(V1427:W1427)&gt;0),(F1427*V1427+((H1427-1)/4*10)*W1427)/SUM(V1427:W1427),"")</x:f>
      </x:c>
      <x:c r="K1427" s="12" t="str">
        <x:f>IF(ISNUMBER(J1427),(X1427*J1427+'Method'!$B$10*'Method'!$B$11)/(X1427+'Method'!$B$10),"")</x:f>
      </x:c>
      <x:c r="L1427" s="10" t="str">
        <x:f>IF(ISNUMBER(J1427),COUNTIFS($J$7:$J$1929,"&gt;"&amp;J1427)+1,"")</x:f>
      </x:c>
      <x:c r="M1427" s="9" t="str">
        <x:v>Review required</x:v>
      </x:c>
      <x:c r="N1427" s="9" t="str">
        <x:v>Brand differs between product URLs; Export brand differs from Parfumo URL; Concentration not explicit on both saved identities</x:v>
      </x:c>
      <x:c r="O1427" s="9" t="str">
        <x:v>https://www.parfumo.com/Perfumes/Penhaligons/terrible-teddy</x:v>
      </x:c>
      <x:c r="P1427" s="9" t="str">
        <x:v>https://www.fragrantica.com/perfume/Penhaligon-s/Terrible-Teddy-55441.html</x:v>
      </x:c>
      <x:c r="Q1427" s="9" t="str">
        <x:v>https://media.parfumo.com/perfumes/65/658c84-terrible-teddy-penhaligon-s_1200.jpg?width=720&amp;aspect_ratio=1:1</x:v>
      </x:c>
      <x:c r="R1427" s="9" t="str">
        <x:v>https://fimgs.net/mdimg/perfume-thumbs/375x500.55441.jpg</x:v>
      </x:c>
      <x:c r="S1427" s="9" t="str">
        <x:v>Terrible Teddy Penhaligon's</x:v>
      </x:c>
      <x:c r="T1427" s="11" t="str">
        <x:v>2019</x:v>
      </x:c>
      <x:c r="U1427" s="10" t="n">
        <x:v>1076</x:v>
      </x:c>
      <x:c r="V1427" s="14" t="n">
        <x:f>IF(AND(ISNUMBER(G1427),G1427&gt;0),LOG10(G1427)*'Method'!$B$8,"")</x:f>
        <x:v>2.965550053270728</x:v>
      </x:c>
      <x:c r="W1427" s="14" t="n">
        <x:f>IF(AND(ISNUMBER(I1427),I1427&gt;0),LOG10(I1427)*'Method'!$B$9,"")</x:f>
        <x:v>2.4601454836949523</x:v>
      </x:c>
      <x:c r="X1427" s="10" t="str">
        <x:f>IF(ISNUMBER(J1427),SUM(G1427,I1427),"")</x:f>
      </x:c>
      <x:c r="Y1427" s="10" t="str">
        <x:f>IF(ISNUMBER(K1427),COUNTIFS($K$7:$K$1929,"&gt;"&amp;K1427)+1,"")</x:f>
      </x:c>
      <x:c r="Z1427" s="9" t="str">
        <x:v>Removed repeated brand suffix from display name</x:v>
      </x:c>
      <x:c r="AA1427" s="15" t="n">
        <x:v>46108</x:v>
      </x:c>
      <x:c r="AB1427" s="9" t="str">
        <x:v>Unknown</x:v>
      </x:c>
    </x:row>
    <x:row r="1428" ht="50" customHeight="1">
      <x:c r="A1428" s="10" t="n">
        <x:f>IF(ISNUMBER(F1428),RANK(F1428,$F$7:$F$1929,0),"")</x:f>
        <x:v>1351</x:v>
      </x:c>
      <x:c r="B1428" s="9" t="str">
        <x:v>Lattafa</x:v>
      </x:c>
      <x:c r="C1428" s="9" t="str">
        <x:v>Sublime</x:v>
      </x:c>
      <x:c r="D1428" s="9" t="str">
        <x:v>Eau de Parfum</x:v>
      </x:c>
      <x:c r="E1428" s="11" t="n">
        <x:v>2023</x:v>
      </x:c>
      <x:c r="F1428" s="13" t="n">
        <x:v>7.5</x:v>
      </x:c>
      <x:c r="G1428" s="10" t="n">
        <x:v>287</x:v>
      </x:c>
      <x:c r="H1428" s="12" t="n">
        <x:v>4.15</x:v>
      </x:c>
      <x:c r="I1428" s="10" t="n">
        <x:v>2635</x:v>
      </x:c>
      <x:c r="J1428" s="12" t="str">
        <x:f>IF(AND(M1428="URL identity aligns",ISNUMBER(F1428),ISNUMBER(H1428),G1428&gt;0,I1428&gt;0,SUM(V1428:W1428)&gt;0),(F1428*V1428+((H1428-1)/4*10)*W1428)/SUM(V1428:W1428),"")</x:f>
      </x:c>
      <x:c r="K1428" s="12" t="str">
        <x:f>IF(ISNUMBER(J1428),(X1428*J1428+'Method'!$B$10*'Method'!$B$11)/(X1428+'Method'!$B$10),"")</x:f>
      </x:c>
      <x:c r="L1428" s="10" t="str">
        <x:f>IF(ISNUMBER(J1428),COUNTIFS($J$7:$J$1929,"&gt;"&amp;J1428)+1,"")</x:f>
      </x:c>
      <x:c r="M1428" s="9" t="str">
        <x:v>Review required</x:v>
      </x:c>
      <x:c r="N1428" s="9" t="str">
        <x:v>Brand differs between product URLs; Product, variant, gender or year terms differ between URLs; Concentration not explicit on both saved identities</x:v>
      </x:c>
      <x:c r="O1428" s="9" t="str">
        <x:v>https://www.parfumo.com/Perfumes/Lattafa/sublime-eau-de-parfum</x:v>
      </x:c>
      <x:c r="P1428" s="9" t="str">
        <x:v>https://www.fragrantica.com/perfume/Lattafa-Perfumes/Bade-e-Al-Oud-Sublime-83309.html</x:v>
      </x:c>
      <x:c r="Q1428" s="9" t="str">
        <x:v>https://media.parfumo.com/perfumes/d9/d9a329-sublime-lattafa_1200.jpg?width=720&amp;aspect_ratio=1:1</x:v>
      </x:c>
      <x:c r="R1428" s="9" t="str">
        <x:v>https://fimgs.net/mdimg/perfume-thumbs/375x500.83309.jpg</x:v>
      </x:c>
      <x:c r="S1428" s="9" t="str">
        <x:v>Sublime</x:v>
      </x:c>
      <x:c r="T1428" s="11" t="str">
        <x:v>2023</x:v>
      </x:c>
      <x:c r="U1428" s="10" t="n">
        <x:v>347</x:v>
      </x:c>
      <x:c r="V1428" s="14" t="n">
        <x:f>IF(AND(ISNUMBER(G1428),G1428&gt;0),LOG10(G1428)*'Method'!$B$8,"")</x:f>
        <x:v>2.949458276080788</x:v>
      </x:c>
      <x:c r="W1428" s="14" t="n">
        <x:f>IF(AND(ISNUMBER(I1428),I1428&gt;0),LOG10(I1428)*'Method'!$B$9,"")</x:f>
        <x:v>2.736624495638856</x:v>
      </x:c>
      <x:c r="X1428" s="10" t="str">
        <x:f>IF(ISNUMBER(J1428),SUM(G1428,I1428),"")</x:f>
      </x:c>
      <x:c r="Y1428" s="10" t="str">
        <x:f>IF(ISNUMBER(K1428),COUNTIFS($K$7:$K$1929,"&gt;"&amp;K1428)+1,"")</x:f>
      </x:c>
      <x:c r="Z1428" s="9" t="str"/>
      <x:c r="AA1428" s="15" t="n">
        <x:v>46108</x:v>
      </x:c>
      <x:c r="AB1428" s="9" t="str">
        <x:v>Unknown</x:v>
      </x:c>
    </x:row>
    <x:row r="1429" ht="50" customHeight="1">
      <x:c r="A1429" s="10" t="n">
        <x:f>IF(ISNUMBER(F1429),RANK(F1429,$F$7:$F$1929,0),"")</x:f>
        <x:v>1351</x:v>
      </x:c>
      <x:c r="B1429" s="9" t="str">
        <x:v>Initio</x:v>
      </x:c>
      <x:c r="C1429" s="9" t="str">
        <x:v>Mystic Experience</x:v>
      </x:c>
      <x:c r="D1429" s="9" t="str">
        <x:v>Parfum</x:v>
      </x:c>
      <x:c r="E1429" s="11" t="n">
        <x:v>2015</x:v>
      </x:c>
      <x:c r="F1429" s="13" t="n">
        <x:v>7.5</x:v>
      </x:c>
      <x:c r="G1429" s="10" t="n">
        <x:v>282</x:v>
      </x:c>
      <x:c r="H1429" s="12" t="n">
        <x:v>3.95</x:v>
      </x:c>
      <x:c r="I1429" s="10" t="n">
        <x:v>684</x:v>
      </x:c>
      <x:c r="J1429" s="12" t="str">
        <x:f>IF(AND(M1429="URL identity aligns",ISNUMBER(F1429),ISNUMBER(H1429),G1429&gt;0,I1429&gt;0,SUM(V1429:W1429)&gt;0),(F1429*V1429+((H1429-1)/4*10)*W1429)/SUM(V1429:W1429),"")</x:f>
      </x:c>
      <x:c r="K1429" s="12" t="str">
        <x:f>IF(ISNUMBER(J1429),(X1429*J1429+'Method'!$B$10*'Method'!$B$11)/(X1429+'Method'!$B$10),"")</x:f>
      </x:c>
      <x:c r="L1429" s="10" t="str">
        <x:f>IF(ISNUMBER(J1429),COUNTIFS($J$7:$J$1929,"&gt;"&amp;J1429)+1,"")</x:f>
      </x:c>
      <x:c r="M1429" s="9" t="str">
        <x:v>Review required</x:v>
      </x:c>
      <x:c r="N1429" s="9" t="str">
        <x:v>Concentration not explicit on both saved identities</x:v>
      </x:c>
      <x:c r="O1429" s="9" t="str">
        <x:v>https://www.parfumo.com/Perfumes/Initio/Mystic_Experience</x:v>
      </x:c>
      <x:c r="P1429" s="9" t="str">
        <x:v>https://www.fragrantica.com/perfume/Initio-Parfums-Prives/Mystic-Experience-30992.html</x:v>
      </x:c>
      <x:c r="Q1429" s="9" t="str">
        <x:v>https://media.parfumo.com/perfumes/5a/5a3840-mystic-experience-initio_1200.jpg?width=480&amp;aspect_ratio=1:1</x:v>
      </x:c>
      <x:c r="R1429" s="9" t="str">
        <x:v>https://fimgs.net/mdimg/perfume-thumbs/375x500.30992.jpg</x:v>
      </x:c>
      <x:c r="S1429" s="9" t="str">
        <x:v>Mystic Experience</x:v>
      </x:c>
      <x:c r="T1429" s="11" t="str">
        <x:v>2015</x:v>
      </x:c>
      <x:c r="U1429" s="10" t="n">
        <x:v>1361</x:v>
      </x:c>
      <x:c r="V1429" s="14" t="n">
        <x:f>IF(AND(ISNUMBER(G1429),G1429&gt;0),LOG10(G1429)*'Method'!$B$8,"")</x:f>
        <x:v>2.940298929983232</x:v>
      </x:c>
      <x:c r="W1429" s="14" t="n">
        <x:f>IF(AND(ISNUMBER(I1429),I1429&gt;0),LOG10(I1429)*'Method'!$B$9,"")</x:f>
        <x:v>2.2680448813760963</x:v>
      </x:c>
      <x:c r="X1429" s="10" t="str">
        <x:f>IF(ISNUMBER(J1429),SUM(G1429,I1429),"")</x:f>
      </x:c>
      <x:c r="Y1429" s="10" t="str">
        <x:f>IF(ISNUMBER(K1429),COUNTIFS($K$7:$K$1929,"&gt;"&amp;K1429)+1,"")</x:f>
      </x:c>
      <x:c r="Z1429" s="9" t="str"/>
      <x:c r="AA1429" s="15" t="n">
        <x:v>46108</x:v>
      </x:c>
      <x:c r="AB1429" s="9" t="str">
        <x:v>Unknown</x:v>
      </x:c>
    </x:row>
    <x:row r="1430" ht="50" customHeight="1">
      <x:c r="A1430" s="10" t="n">
        <x:f>IF(ISNUMBER(F1430),RANK(F1430,$F$7:$F$1929,0),"")</x:f>
        <x:v>1351</x:v>
      </x:c>
      <x:c r="B1430" s="9" t="str">
        <x:v>Mancera</x:v>
      </x:c>
      <x:c r="C1430" s="9" t="str">
        <x:v>Aoud Blue Notes</x:v>
      </x:c>
      <x:c r="D1430" s="9" t="str">
        <x:v>Not recorded</x:v>
      </x:c>
      <x:c r="E1430" s="11" t="n">
        <x:v>2015</x:v>
      </x:c>
      <x:c r="F1430" s="13" t="n">
        <x:v>7.5</x:v>
      </x:c>
      <x:c r="G1430" s="10" t="n">
        <x:v>276</x:v>
      </x:c>
      <x:c r="H1430" s="12" t="n">
        <x:v>4.03</x:v>
      </x:c>
      <x:c r="I1430" s="10" t="n">
        <x:v>1075</x:v>
      </x:c>
      <x:c r="J1430" s="12" t="str">
        <x:f>IF(AND(M1430="URL identity aligns",ISNUMBER(F1430),ISNUMBER(H1430),G1430&gt;0,I1430&gt;0,SUM(V1430:W1430)&gt;0),(F1430*V1430+((H1430-1)/4*10)*W1430)/SUM(V1430:W1430),"")</x:f>
      </x:c>
      <x:c r="K1430" s="12" t="str">
        <x:f>IF(ISNUMBER(J1430),(X1430*J1430+'Method'!$B$10*'Method'!$B$11)/(X1430+'Method'!$B$10),"")</x:f>
      </x:c>
      <x:c r="L1430" s="10" t="str">
        <x:f>IF(ISNUMBER(J1430),COUNTIFS($J$7:$J$1929,"&gt;"&amp;J1430)+1,"")</x:f>
      </x:c>
      <x:c r="M1430" s="9" t="str">
        <x:v>Review required</x:v>
      </x:c>
      <x:c r="N1430" s="9" t="str">
        <x:v>Concentration not explicit on both saved identities</x:v>
      </x:c>
      <x:c r="O1430" s="9" t="str">
        <x:v>https://www.parfumo.com/Perfumes/Mancera/Aoud_Blue_Notes</x:v>
      </x:c>
      <x:c r="P1430" s="9" t="str">
        <x:v>https://www.fragrantica.com/perfume/Mancera/Aoud-Blue-Notes-30383.html</x:v>
      </x:c>
      <x:c r="Q1430" s="9" t="str">
        <x:v>https://media.parfumo.com/perfumes/9c/9c1b4f-aoud-blue-notes-mancera_1200.jpg?width=720&amp;aspect_ratio=1:1</x:v>
      </x:c>
      <x:c r="R1430" s="9" t="str">
        <x:v>https://fimgs.net/mdimg/perfume-thumbs/375x500.30383.jpg</x:v>
      </x:c>
      <x:c r="S1430" s="9" t="str">
        <x:v>Aoud Blue Notes</x:v>
      </x:c>
      <x:c r="T1430" s="11" t="str">
        <x:v>2015</x:v>
      </x:c>
      <x:c r="U1430" s="10" t="n">
        <x:v>316</x:v>
      </x:c>
      <x:c r="V1430" s="14" t="n">
        <x:f>IF(AND(ISNUMBER(G1430),G1430&gt;0),LOG10(G1430)*'Method'!$B$8,"")</x:f>
        <x:v>2.9290908984782638</x:v>
      </x:c>
      <x:c r="W1430" s="14" t="n">
        <x:f>IF(AND(ISNUMBER(I1430),I1430&gt;0),LOG10(I1430)*'Method'!$B$9,"")</x:f>
        <x:v>2.4251267714012963</x:v>
      </x:c>
      <x:c r="X1430" s="10" t="str">
        <x:f>IF(ISNUMBER(J1430),SUM(G1430,I1430),"")</x:f>
      </x:c>
      <x:c r="Y1430" s="10" t="str">
        <x:f>IF(ISNUMBER(K1430),COUNTIFS($K$7:$K$1929,"&gt;"&amp;K1430)+1,"")</x:f>
      </x:c>
      <x:c r="Z1430" s="9" t="str"/>
      <x:c r="AA1430" s="15" t="n">
        <x:v>46108</x:v>
      </x:c>
      <x:c r="AB1430" s="9" t="str">
        <x:v>Unknown</x:v>
      </x:c>
    </x:row>
    <x:row r="1431" ht="50" customHeight="1">
      <x:c r="A1431" s="10" t="n">
        <x:f>IF(ISNUMBER(F1431),RANK(F1431,$F$7:$F$1929,0),"")</x:f>
        <x:v>1351</x:v>
      </x:c>
      <x:c r="B1431" s="9" t="str">
        <x:v>Etat Libre d'Orange</x:v>
      </x:c>
      <x:c r="C1431" s="9" t="str">
        <x:v>La Fin du Monde</x:v>
      </x:c>
      <x:c r="D1431" s="9" t="str">
        <x:v>Not recorded</x:v>
      </x:c>
      <x:c r="E1431" s="11" t="n">
        <x:v>2013</x:v>
      </x:c>
      <x:c r="F1431" s="13" t="n">
        <x:v>7.5</x:v>
      </x:c>
      <x:c r="G1431" s="10" t="n">
        <x:v>276</x:v>
      </x:c>
      <x:c r="H1431" s="12" t="n">
        <x:v>4.05</x:v>
      </x:c>
      <x:c r="I1431" s="10" t="n">
        <x:v>2530</x:v>
      </x:c>
      <x:c r="J1431" s="12" t="str">
        <x:f>IF(AND(M1431="URL identity aligns",ISNUMBER(F1431),ISNUMBER(H1431),G1431&gt;0,I1431&gt;0,SUM(V1431:W1431)&gt;0),(F1431*V1431+((H1431-1)/4*10)*W1431)/SUM(V1431:W1431),"")</x:f>
      </x:c>
      <x:c r="K1431" s="12" t="str">
        <x:f>IF(ISNUMBER(J1431),(X1431*J1431+'Method'!$B$10*'Method'!$B$11)/(X1431+'Method'!$B$10),"")</x:f>
      </x:c>
      <x:c r="L1431" s="10" t="str">
        <x:f>IF(ISNUMBER(J1431),COUNTIFS($J$7:$J$1929,"&gt;"&amp;J1431)+1,"")</x:f>
      </x:c>
      <x:c r="M1431" s="9" t="str">
        <x:v>Review required</x:v>
      </x:c>
      <x:c r="N1431" s="9" t="str">
        <x:v>Concentration not explicit on both saved identities</x:v>
      </x:c>
      <x:c r="O1431" s="9" t="str">
        <x:v>https://www.parfumo.com/Perfumes/Etat_Libre_d_Orange/La_Fin_du_Monde</x:v>
      </x:c>
      <x:c r="P1431" s="9" t="str">
        <x:v>https://www.fragrantica.com/perfume/Etat-Libre-d-Orange/La-Fin-Du-Monde-20448.html</x:v>
      </x:c>
      <x:c r="Q1431" s="9" t="str">
        <x:v>https://media.parfumo.com/perfumes/1e/1e6461-la-fin-du-monde-etat-libre-d-orange_1200.jpg?width=720&amp;aspect_ratio=1:1</x:v>
      </x:c>
      <x:c r="R1431" s="9" t="str">
        <x:v>https://fimgs.net/mdimg/perfume-thumbs/375x500.20448.jpg</x:v>
      </x:c>
      <x:c r="S1431" s="9" t="str">
        <x:v>La Fin du Monde</x:v>
      </x:c>
      <x:c r="T1431" s="11" t="str">
        <x:v>2013</x:v>
      </x:c>
      <x:c r="U1431" s="10" t="n">
        <x:v>1445</x:v>
      </x:c>
      <x:c r="V1431" s="14" t="n">
        <x:f>IF(AND(ISNUMBER(G1431),G1431&gt;0),LOG10(G1431)*'Method'!$B$8,"")</x:f>
        <x:v>2.9290908984782638</x:v>
      </x:c>
      <x:c r="W1431" s="14" t="n">
        <x:f>IF(AND(ISNUMBER(I1431),I1431&gt;0),LOG10(I1431)*'Method'!$B$9,"")</x:f>
        <x:v>2.7224964169406562</x:v>
      </x:c>
      <x:c r="X1431" s="10" t="str">
        <x:f>IF(ISNUMBER(J1431),SUM(G1431,I1431),"")</x:f>
      </x:c>
      <x:c r="Y1431" s="10" t="str">
        <x:f>IF(ISNUMBER(K1431),COUNTIFS($K$7:$K$1929,"&gt;"&amp;K1431)+1,"")</x:f>
      </x:c>
      <x:c r="Z1431" s="9" t="str"/>
      <x:c r="AA1431" s="15" t="n">
        <x:v>46108</x:v>
      </x:c>
      <x:c r="AB1431" s="9" t="str">
        <x:v>Unknown</x:v>
      </x:c>
    </x:row>
    <x:row r="1432" ht="50" customHeight="1">
      <x:c r="A1432" s="10" t="n">
        <x:f>IF(ISNUMBER(F1432),RANK(F1432,$F$7:$F$1929,0),"")</x:f>
        <x:v>1351</x:v>
      </x:c>
      <x:c r="B1432" s="9" t="str">
        <x:v>Montblanc</x:v>
      </x:c>
      <x:c r="C1432" s="9" t="str">
        <x:v>Legend Night</x:v>
      </x:c>
      <x:c r="D1432" s="9" t="str">
        <x:v>Not recorded</x:v>
      </x:c>
      <x:c r="E1432" s="11" t="n">
        <x:v>2017</x:v>
      </x:c>
      <x:c r="F1432" s="13" t="n">
        <x:v>7.5</x:v>
      </x:c>
      <x:c r="G1432" s="10" t="n">
        <x:v>275</x:v>
      </x:c>
      <x:c r="H1432" s="12" t="n">
        <x:v>4.18</x:v>
      </x:c>
      <x:c r="I1432" s="10" t="n">
        <x:v>1941</x:v>
      </x:c>
      <x:c r="J1432" s="12" t="str">
        <x:f>IF(AND(M1432="URL identity aligns",ISNUMBER(F1432),ISNUMBER(H1432),G1432&gt;0,I1432&gt;0,SUM(V1432:W1432)&gt;0),(F1432*V1432+((H1432-1)/4*10)*W1432)/SUM(V1432:W1432),"")</x:f>
      </x:c>
      <x:c r="K1432" s="12" t="str">
        <x:f>IF(ISNUMBER(J1432),(X1432*J1432+'Method'!$B$10*'Method'!$B$11)/(X1432+'Method'!$B$10),"")</x:f>
      </x:c>
      <x:c r="L1432" s="10" t="str">
        <x:f>IF(ISNUMBER(J1432),COUNTIFS($J$7:$J$1929,"&gt;"&amp;J1432)+1,"")</x:f>
      </x:c>
      <x:c r="M1432" s="9" t="str">
        <x:v>Review required</x:v>
      </x:c>
      <x:c r="N1432" s="9" t="str">
        <x:v>Concentration not explicit on both saved identities</x:v>
      </x:c>
      <x:c r="O1432" s="9" t="str">
        <x:v>https://www.parfumo.com/Perfumes/Montblanc/Legend_Night</x:v>
      </x:c>
      <x:c r="P1432" s="9" t="str">
        <x:v>https://www.fragrantica.com/perfume/Montblanc/Legend-Night-45692.html</x:v>
      </x:c>
      <x:c r="Q1432" s="9" t="str">
        <x:v>https://media.parfumo.com/perfumes/f1/f10821-legend-night-montblanc_1200.jpg?width=720&amp;aspect_ratio=1:1</x:v>
      </x:c>
      <x:c r="R1432" s="9" t="str">
        <x:v>https://fimgs.net/mdimg/perfume-thumbs/375x500.45692.jpg</x:v>
      </x:c>
      <x:c r="S1432" s="9" t="str">
        <x:v>Legend Night</x:v>
      </x:c>
      <x:c r="T1432" s="11" t="str">
        <x:v>2017</x:v>
      </x:c>
      <x:c r="U1432" s="10" t="n">
        <x:v>833</x:v>
      </x:c>
      <x:c r="V1432" s="14" t="n">
        <x:f>IF(AND(ISNUMBER(G1432),G1432&gt;0),LOG10(G1432)*'Method'!$B$8,"")</x:f>
        <x:v>2.9271992325963123</x:v>
      </x:c>
      <x:c r="W1432" s="14" t="n">
        <x:f>IF(AND(ISNUMBER(I1432),I1432&gt;0),LOG10(I1432)*'Method'!$B$9,"")</x:f>
        <x:v>2.6304204283106882</x:v>
      </x:c>
      <x:c r="X1432" s="10" t="str">
        <x:f>IF(ISNUMBER(J1432),SUM(G1432,I1432),"")</x:f>
      </x:c>
      <x:c r="Y1432" s="10" t="str">
        <x:f>IF(ISNUMBER(K1432),COUNTIFS($K$7:$K$1929,"&gt;"&amp;K1432)+1,"")</x:f>
      </x:c>
      <x:c r="Z1432" s="9" t="str"/>
      <x:c r="AA1432" s="15" t="n">
        <x:v>46108</x:v>
      </x:c>
      <x:c r="AB1432" s="9" t="str">
        <x:v>Unknown</x:v>
      </x:c>
    </x:row>
    <x:row r="1433" ht="50" customHeight="1">
      <x:c r="A1433" s="10" t="n">
        <x:f>IF(ISNUMBER(F1433),RANK(F1433,$F$7:$F$1929,0),"")</x:f>
        <x:v>1351</x:v>
      </x:c>
      <x:c r="B1433" s="9" t="str">
        <x:v>Hugo Boss</x:v>
      </x:c>
      <x:c r="C1433" s="9" t="str">
        <x:v>Boss Bottled Pacific</x:v>
      </x:c>
      <x:c r="D1433" s="9" t="str">
        <x:v>Not recorded</x:v>
      </x:c>
      <x:c r="E1433" s="11" t="n">
        <x:v>2023</x:v>
      </x:c>
      <x:c r="F1433" s="13" t="n">
        <x:v>7.5</x:v>
      </x:c>
      <x:c r="G1433" s="10" t="n">
        <x:v>271</x:v>
      </x:c>
      <x:c r="H1433" s="12" t="n">
        <x:v>4.34</x:v>
      </x:c>
      <x:c r="I1433" s="10" t="n">
        <x:v>1009</x:v>
      </x:c>
      <x:c r="J1433" s="12" t="str">
        <x:f>IF(AND(M1433="URL identity aligns",ISNUMBER(F1433),ISNUMBER(H1433),G1433&gt;0,I1433&gt;0,SUM(V1433:W1433)&gt;0),(F1433*V1433+((H1433-1)/4*10)*W1433)/SUM(V1433:W1433),"")</x:f>
      </x:c>
      <x:c r="K1433" s="12" t="str">
        <x:f>IF(ISNUMBER(J1433),(X1433*J1433+'Method'!$B$10*'Method'!$B$11)/(X1433+'Method'!$B$10),"")</x:f>
      </x:c>
      <x:c r="L1433" s="10" t="str">
        <x:f>IF(ISNUMBER(J1433),COUNTIFS($J$7:$J$1929,"&gt;"&amp;J1433)+1,"")</x:f>
      </x:c>
      <x:c r="M1433" s="9" t="str">
        <x:v>Review required</x:v>
      </x:c>
      <x:c r="N1433" s="9" t="str">
        <x:v>Concentration not explicit on both saved identities</x:v>
      </x:c>
      <x:c r="O1433" s="9" t="str">
        <x:v>https://www.parfumo.com/Perfumes/Hugo_Boss/boss-bottled-pacific</x:v>
      </x:c>
      <x:c r="P1433" s="9" t="str">
        <x:v>https://www.fragrantica.com/perfume/Hugo-Boss/Boss-Bottled-Pacific-79762.html</x:v>
      </x:c>
      <x:c r="Q1433" s="9" t="str">
        <x:v>https://media.parfumo.com/perfumes/75/75a7eb-boss-bottled-pacific-hugo-boss_1200.jpg?width=720&amp;aspect_ratio=1:1</x:v>
      </x:c>
      <x:c r="R1433" s="9" t="str">
        <x:v>https://fimgs.net/mdimg/perfume-thumbs/375x500.79762.jpg</x:v>
      </x:c>
      <x:c r="S1433" s="9" t="str">
        <x:v>Boss Bottled Pacific</x:v>
      </x:c>
      <x:c r="T1433" s="11" t="str">
        <x:v>2023</x:v>
      </x:c>
      <x:c r="U1433" s="10" t="n">
        <x:v>681</x:v>
      </x:c>
      <x:c r="V1433" s="14" t="n">
        <x:f>IF(AND(ISNUMBER(G1433),G1433&gt;0),LOG10(G1433)*'Method'!$B$8,"")</x:f>
        <x:v>2.9195631490492917</x:v>
      </x:c>
      <x:c r="W1433" s="14" t="n">
        <x:f>IF(AND(ISNUMBER(I1433),I1433&gt;0),LOG10(I1433)*'Method'!$B$9,"")</x:f>
        <x:v>2.403112932989528</x:v>
      </x:c>
      <x:c r="X1433" s="10" t="str">
        <x:f>IF(ISNUMBER(J1433),SUM(G1433,I1433),"")</x:f>
      </x:c>
      <x:c r="Y1433" s="10" t="str">
        <x:f>IF(ISNUMBER(K1433),COUNTIFS($K$7:$K$1929,"&gt;"&amp;K1433)+1,"")</x:f>
      </x:c>
      <x:c r="Z1433" s="9" t="str"/>
      <x:c r="AA1433" s="15" t="n">
        <x:v>46108</x:v>
      </x:c>
      <x:c r="AB1433" s="9" t="str">
        <x:v>Unknown</x:v>
      </x:c>
    </x:row>
    <x:row r="1434" ht="50" customHeight="1">
      <x:c r="A1434" s="10" t="n">
        <x:f>IF(ISNUMBER(F1434),RANK(F1434,$F$7:$F$1929,0),"")</x:f>
        <x:v>1351</x:v>
      </x:c>
      <x:c r="B1434" s="9" t="str">
        <x:v>Guerlain</x:v>
      </x:c>
      <x:c r="C1434" s="9" t="str">
        <x:v>Ambre Samar</x:v>
      </x:c>
      <x:c r="D1434" s="9" t="str">
        <x:v>Not recorded</x:v>
      </x:c>
      <x:c r="E1434" s="11" t="n">
        <x:v>2025</x:v>
      </x:c>
      <x:c r="F1434" s="13" t="n">
        <x:v>7.5</x:v>
      </x:c>
      <x:c r="G1434" s="10" t="n">
        <x:v>269</x:v>
      </x:c>
      <x:c r="H1434" s="12" t="n">
        <x:v>4.28</x:v>
      </x:c>
      <x:c r="I1434" s="10" t="n">
        <x:v>669</x:v>
      </x:c>
      <x:c r="J1434" s="12" t="str">
        <x:f>IF(AND(M1434="URL identity aligns",ISNUMBER(F1434),ISNUMBER(H1434),G1434&gt;0,I1434&gt;0,SUM(V1434:W1434)&gt;0),(F1434*V1434+((H1434-1)/4*10)*W1434)/SUM(V1434:W1434),"")</x:f>
      </x:c>
      <x:c r="K1434" s="12" t="str">
        <x:f>IF(ISNUMBER(J1434),(X1434*J1434+'Method'!$B$10*'Method'!$B$11)/(X1434+'Method'!$B$10),"")</x:f>
      </x:c>
      <x:c r="L1434" s="10" t="str">
        <x:f>IF(ISNUMBER(J1434),COUNTIFS($J$7:$J$1929,"&gt;"&amp;J1434)+1,"")</x:f>
      </x:c>
      <x:c r="M1434" s="9" t="str">
        <x:v>Review required</x:v>
      </x:c>
      <x:c r="N1434" s="9" t="str">
        <x:v>Concentration not explicit on both saved identities</x:v>
      </x:c>
      <x:c r="O1434" s="9" t="str">
        <x:v>https://www.parfumo.com/Perfumes/Guerlain/ambre-samar</x:v>
      </x:c>
      <x:c r="P1434" s="9" t="str">
        <x:v>https://www.fragrantica.com/perfume/Guerlain/Ambre-Samar-105007.html</x:v>
      </x:c>
      <x:c r="Q1434" s="9" t="str">
        <x:v>https://media.parfumo.com/perfumes/81/81cde8_ambre-samar-guerlain_1200.jpg?width=720&amp;aspect_ratio=1:1</x:v>
      </x:c>
      <x:c r="R1434" s="9" t="str">
        <x:v>https://fimgs.net/mdimg/perfume-thumbs/375x500.105007.jpg</x:v>
      </x:c>
      <x:c r="S1434" s="9" t="str">
        <x:v>Ambre Samar</x:v>
      </x:c>
      <x:c r="T1434" s="11" t="str">
        <x:v>2025</x:v>
      </x:c>
      <x:c r="U1434" s="10" t="n">
        <x:v>1038</x:v>
      </x:c>
      <x:c r="V1434" s="14" t="n">
        <x:f>IF(AND(ISNUMBER(G1434),G1434&gt;0),LOG10(G1434)*'Method'!$B$8,"")</x:f>
        <x:v>2.9157027360028915</x:v>
      </x:c>
      <x:c r="W1434" s="14" t="n">
        <x:f>IF(AND(ISNUMBER(I1434),I1434&gt;0),LOG10(I1434)*'Method'!$B$9,"")</x:f>
        <x:v>2.260340894214256</x:v>
      </x:c>
      <x:c r="X1434" s="10" t="str">
        <x:f>IF(ISNUMBER(J1434),SUM(G1434,I1434),"")</x:f>
      </x:c>
      <x:c r="Y1434" s="10" t="str">
        <x:f>IF(ISNUMBER(K1434),COUNTIFS($K$7:$K$1929,"&gt;"&amp;K1434)+1,"")</x:f>
      </x:c>
      <x:c r="Z1434" s="9" t="str"/>
      <x:c r="AA1434" s="15" t="n">
        <x:v>46108</x:v>
      </x:c>
      <x:c r="AB1434" s="9" t="str">
        <x:v>Unknown</x:v>
      </x:c>
    </x:row>
    <x:row r="1435" ht="50" customHeight="1">
      <x:c r="A1435" s="10" t="n">
        <x:f>IF(ISNUMBER(F1435),RANK(F1435,$F$7:$F$1929,0),"")</x:f>
        <x:v>1351</x:v>
      </x:c>
      <x:c r="B1435" s="9" t="str">
        <x:v>Givenchy</x:v>
      </x:c>
      <x:c r="C1435" s="9" t="str">
        <x:v>Xeryus Rouge</x:v>
      </x:c>
      <x:c r="D1435" s="9" t="str">
        <x:v>Eau de Toilette</x:v>
      </x:c>
      <x:c r="E1435" s="11" t="n">
        <x:v>1995</x:v>
      </x:c>
      <x:c r="F1435" s="13" t="n">
        <x:v>7.5</x:v>
      </x:c>
      <x:c r="G1435" s="10" t="n">
        <x:v>267</x:v>
      </x:c>
      <x:c r="H1435" s="12" t="n">
        <x:v>4.23</x:v>
      </x:c>
      <x:c r="I1435" s="10" t="n">
        <x:v>3019</x:v>
      </x:c>
      <x:c r="J1435" s="12" t="str">
        <x:f>IF(AND(M1435="URL identity aligns",ISNUMBER(F1435),ISNUMBER(H1435),G1435&gt;0,I1435&gt;0,SUM(V1435:W1435)&gt;0),(F1435*V1435+((H1435-1)/4*10)*W1435)/SUM(V1435:W1435),"")</x:f>
      </x:c>
      <x:c r="K1435" s="12" t="str">
        <x:f>IF(ISNUMBER(J1435),(X1435*J1435+'Method'!$B$10*'Method'!$B$11)/(X1435+'Method'!$B$10),"")</x:f>
      </x:c>
      <x:c r="L1435" s="10" t="str">
        <x:f>IF(ISNUMBER(J1435),COUNTIFS($J$7:$J$1929,"&gt;"&amp;J1435)+1,"")</x:f>
      </x:c>
      <x:c r="M1435" s="9" t="str">
        <x:v>Review required</x:v>
      </x:c>
      <x:c r="N1435" s="9" t="str">
        <x:v>Concentration not explicit on both saved identities</x:v>
      </x:c>
      <x:c r="O1435" s="9" t="str">
        <x:v>https://www.parfumo.com/Perfumes/Givenchy/Xeryus_Rouge_Eau_de_Toilette</x:v>
      </x:c>
      <x:c r="P1435" s="9" t="str">
        <x:v>https://www.fragrantica.com/perfume/Givenchy/Xeryus-Rouge-862.html</x:v>
      </x:c>
      <x:c r="Q1435" s="9" t="str">
        <x:v>https://media.parfumo.com/perfumes/51/51438d-xeryus-rouge-eau-de-toilette-givenchy_1200.jpg?width=720&amp;aspect_ratio=1:1</x:v>
      </x:c>
      <x:c r="R1435" s="9" t="str">
        <x:v>https://fimgs.net/mdimg/perfume-thumbs/375x500.862.jpg</x:v>
      </x:c>
      <x:c r="S1435" s="9" t="str">
        <x:v>Xeryus Rouge</x:v>
      </x:c>
      <x:c r="T1435" s="11" t="str">
        <x:v>1995</x:v>
      </x:c>
      <x:c r="U1435" s="10" t="n">
        <x:v>1195</x:v>
      </x:c>
      <x:c r="V1435" s="14" t="n">
        <x:f>IF(AND(ISNUMBER(G1435),G1435&gt;0),LOG10(G1435)*'Method'!$B$8,"")</x:f>
        <x:v>2.911813513637484</x:v>
      </x:c>
      <x:c r="W1435" s="14" t="n">
        <x:f>IF(AND(ISNUMBER(I1435),I1435&gt;0),LOG10(I1435)*'Method'!$B$9,"")</x:f>
        <x:v>2.7838904904184805</x:v>
      </x:c>
      <x:c r="X1435" s="10" t="str">
        <x:f>IF(ISNUMBER(J1435),SUM(G1435,I1435),"")</x:f>
      </x:c>
      <x:c r="Y1435" s="10" t="str">
        <x:f>IF(ISNUMBER(K1435),COUNTIFS($K$7:$K$1929,"&gt;"&amp;K1435)+1,"")</x:f>
      </x:c>
      <x:c r="Z1435" s="9" t="str"/>
      <x:c r="AA1435" s="15" t="n">
        <x:v>46108</x:v>
      </x:c>
      <x:c r="AB1435" s="9" t="str">
        <x:v>Unknown</x:v>
      </x:c>
    </x:row>
    <x:row r="1436" ht="50" customHeight="1">
      <x:c r="A1436" s="10" t="n">
        <x:f>IF(ISNUMBER(F1436),RANK(F1436,$F$7:$F$1929,0),"")</x:f>
        <x:v>1351</x:v>
      </x:c>
      <x:c r="B1436" s="9" t="str">
        <x:v>Editions de Parfums Frédéric Malle</x:v>
      </x:c>
      <x:c r="C1436" s="9" t="str">
        <x:v>Acne Studios par Frédéric Malle</x:v>
      </x:c>
      <x:c r="D1436" s="9" t="str">
        <x:v>Parfum</x:v>
      </x:c>
      <x:c r="E1436" s="11" t="n">
        <x:v>2024</x:v>
      </x:c>
      <x:c r="F1436" s="13" t="n">
        <x:v>7.5</x:v>
      </x:c>
      <x:c r="G1436" s="10" t="n">
        <x:v>262</x:v>
      </x:c>
      <x:c r="H1436" s="12" t="n">
        <x:v>3.92</x:v>
      </x:c>
      <x:c r="I1436" s="10" t="n">
        <x:v>1683</x:v>
      </x:c>
      <x:c r="J1436" s="12" t="str">
        <x:f>IF(AND(M1436="URL identity aligns",ISNUMBER(F1436),ISNUMBER(H1436),G1436&gt;0,I1436&gt;0,SUM(V1436:W1436)&gt;0),(F1436*V1436+((H1436-1)/4*10)*W1436)/SUM(V1436:W1436),"")</x:f>
      </x:c>
      <x:c r="K1436" s="12" t="str">
        <x:f>IF(ISNUMBER(J1436),(X1436*J1436+'Method'!$B$10*'Method'!$B$11)/(X1436+'Method'!$B$10),"")</x:f>
      </x:c>
      <x:c r="L1436" s="10" t="str">
        <x:f>IF(ISNUMBER(J1436),COUNTIFS($J$7:$J$1929,"&gt;"&amp;J1436)+1,"")</x:f>
      </x:c>
      <x:c r="M1436" s="9" t="str">
        <x:v>Review required</x:v>
      </x:c>
      <x:c r="N1436" s="9" t="str">
        <x:v>Brand differs between product URLs; Export brand differs from Parfumo URL; Product, variant, gender or year terms differ between URLs; Concentration not explicit on both saved identities</x:v>
      </x:c>
      <x:c r="O1436" s="9" t="str">
        <x:v>https://www.parfumo.com/Perfumes/Editions_de_Parfum_Frederic_Malle/acne-studios-par-frederic-malle</x:v>
      </x:c>
      <x:c r="P1436" s="9" t="str">
        <x:v>https://www.fragrantica.com/perfume/Frederic-Malle/Acne-Studios-91209.html</x:v>
      </x:c>
      <x:c r="Q1436" s="9" t="str">
        <x:v>https://media.parfumo.com/perfumes/5b/5b025c-acne-studios-par-frederic-malle-editions-de-parfums-frederic-malle_1200.jpg?width=480&amp;aspect_ratio=1:1</x:v>
      </x:c>
      <x:c r="R1436" s="9" t="str">
        <x:v>https://fimgs.net/mdimg/perfume-thumbs/375x500.91209.jpg?t=1772748231</x:v>
      </x:c>
      <x:c r="S1436" s="9" t="str">
        <x:v>Acne Studios par Frédéric Malle</x:v>
      </x:c>
      <x:c r="T1436" s="11" t="str">
        <x:v>2024</x:v>
      </x:c>
      <x:c r="U1436" s="10" t="n">
        <x:v>1441</x:v>
      </x:c>
      <x:c r="V1436" s="14" t="n">
        <x:f>IF(AND(ISNUMBER(G1436),G1436&gt;0),LOG10(G1436)*'Method'!$B$8,"")</x:f>
        <x:v>2.9019615495837</x:v>
      </x:c>
      <x:c r="W1436" s="14" t="n">
        <x:f>IF(AND(ISNUMBER(I1436),I1436&gt;0),LOG10(I1436)*'Method'!$B$9,"")</x:f>
        <x:v>2.580867292780656</x:v>
      </x:c>
      <x:c r="X1436" s="10" t="str">
        <x:f>IF(ISNUMBER(J1436),SUM(G1436,I1436),"")</x:f>
      </x:c>
      <x:c r="Y1436" s="10" t="str">
        <x:f>IF(ISNUMBER(K1436),COUNTIFS($K$7:$K$1929,"&gt;"&amp;K1436)+1,"")</x:f>
      </x:c>
      <x:c r="Z1436" s="9" t="str"/>
      <x:c r="AA1436" s="15" t="n">
        <x:v>46108</x:v>
      </x:c>
      <x:c r="AB1436" s="9" t="str">
        <x:v>Unknown</x:v>
      </x:c>
    </x:row>
    <x:row r="1437" ht="50" customHeight="1">
      <x:c r="A1437" s="10" t="n">
        <x:f>IF(ISNUMBER(F1437),RANK(F1437,$F$7:$F$1929,0),"")</x:f>
        <x:v>1351</x:v>
      </x:c>
      <x:c r="B1437" s="9" t="str">
        <x:v>Burberry</x:v>
      </x:c>
      <x:c r="C1437" s="9" t="str">
        <x:v>Hero Parfum</x:v>
      </x:c>
      <x:c r="D1437" s="9" t="str">
        <x:v>Parfum</x:v>
      </x:c>
      <x:c r="E1437" s="11" t="n">
        <x:v>2024</x:v>
      </x:c>
      <x:c r="F1437" s="13" t="n">
        <x:v>7.5</x:v>
      </x:c>
      <x:c r="G1437" s="10" t="n">
        <x:v>262</x:v>
      </x:c>
      <x:c r="H1437" s="12" t="n">
        <x:v>4.04</x:v>
      </x:c>
      <x:c r="I1437" s="10" t="n">
        <x:v>1505</x:v>
      </x:c>
      <x:c r="J1437" s="12" t="n">
        <x:f>IF(AND(M1437="URL identity aligns",ISNUMBER(F1437),ISNUMBER(H1437),G1437&gt;0,I1437&gt;0,SUM(V1437:W1437)&gt;0),(F1437*V1437+((H1437-1)/4*10)*W1437)/SUM(V1437:W1437),"")</x:f>
        <x:v>7.546694223353786</x:v>
      </x:c>
      <x:c r="K1437" s="12" t="n">
        <x:f>IF(ISNUMBER(J1437),(X1437*J1437+'Method'!$B$10*'Method'!$B$11)/(X1437+'Method'!$B$10),"")</x:f>
        <x:v>7.740073438530481</x:v>
      </x:c>
      <x:c r="L1437" s="10" t="n">
        <x:f>IF(ISNUMBER(J1437),COUNTIFS($J$7:$J$1929,"&gt;"&amp;J1437)+1,"")</x:f>
        <x:v>129</x:v>
      </x:c>
      <x:c r="M1437" s="9" t="str">
        <x:v>URL identity aligns</x:v>
      </x:c>
      <x:c r="N1437" s="9" t="str">
        <x:v>Brand, name tokens and concentration agree in saved URLs</x:v>
      </x:c>
      <x:c r="O1437" s="9" t="str">
        <x:v>https://www.parfumo.com/Perfumes/Burberry/hero-parfum</x:v>
      </x:c>
      <x:c r="P1437" s="9" t="str">
        <x:v>https://www.fragrantica.com/perfume/Burberry/Hero-Parfum-90069.html</x:v>
      </x:c>
      <x:c r="Q1437" s="9" t="str">
        <x:v>https://media.parfumo.com/perfumes/30/300d2a-hero-parfum-burberry_1200.jpg?width=720&amp;aspect_ratio=1:1</x:v>
      </x:c>
      <x:c r="R1437" s="9" t="str">
        <x:v>https://fimgs.net/mdimg/perfume-thumbs/375x500.90069.jpg</x:v>
      </x:c>
      <x:c r="S1437" s="9" t="str">
        <x:v>Hero Parfum</x:v>
      </x:c>
      <x:c r="T1437" s="11" t="str">
        <x:v>2024</x:v>
      </x:c>
      <x:c r="U1437" s="10" t="n">
        <x:v>884</x:v>
      </x:c>
      <x:c r="V1437" s="14" t="n">
        <x:f>IF(AND(ISNUMBER(G1437),G1437&gt;0),LOG10(G1437)*'Method'!$B$8,"")</x:f>
        <x:v>2.9019615495837</x:v>
      </x:c>
      <x:c r="W1437" s="14" t="n">
        <x:f>IF(AND(ISNUMBER(I1437),I1437&gt;0),LOG10(I1437)*'Method'!$B$9,"")</x:f>
        <x:v>2.5420291999438884</x:v>
      </x:c>
      <x:c r="X1437" s="10" t="n">
        <x:f>IF(ISNUMBER(J1437),SUM(G1437,I1437),"")</x:f>
        <x:v>1767</x:v>
      </x:c>
      <x:c r="Y1437" s="10" t="n">
        <x:f>IF(ISNUMBER(K1437),COUNTIFS($K$7:$K$1929,"&gt;"&amp;K1437)+1,"")</x:f>
        <x:v>129</x:v>
      </x:c>
      <x:c r="Z1437" s="9" t="str"/>
      <x:c r="AA1437" s="15" t="n">
        <x:v>46108</x:v>
      </x:c>
      <x:c r="AB1437" s="9" t="str">
        <x:v>Unknown</x:v>
      </x:c>
    </x:row>
    <x:row r="1438" ht="50" customHeight="1">
      <x:c r="A1438" s="10" t="n">
        <x:f>IF(ISNUMBER(F1438),RANK(F1438,$F$7:$F$1929,0),"")</x:f>
        <x:v>1351</x:v>
      </x:c>
      <x:c r="B1438" s="9" t="str">
        <x:v>Bond No. 9</x:v>
      </x:c>
      <x:c r="C1438" s="9" t="str">
        <x:v>New Haarlem</x:v>
      </x:c>
      <x:c r="D1438" s="9" t="str">
        <x:v>Not recorded</x:v>
      </x:c>
      <x:c r="E1438" s="11" t="n">
        <x:v>2003</x:v>
      </x:c>
      <x:c r="F1438" s="13" t="n">
        <x:v>7.5</x:v>
      </x:c>
      <x:c r="G1438" s="10" t="n">
        <x:v>262</x:v>
      </x:c>
      <x:c r="H1438" s="12" t="n">
        <x:v>4.19</x:v>
      </x:c>
      <x:c r="I1438" s="10" t="n">
        <x:v>2094</x:v>
      </x:c>
      <x:c r="J1438" s="12" t="str">
        <x:f>IF(AND(M1438="URL identity aligns",ISNUMBER(F1438),ISNUMBER(H1438),G1438&gt;0,I1438&gt;0,SUM(V1438:W1438)&gt;0),(F1438*V1438+((H1438-1)/4*10)*W1438)/SUM(V1438:W1438),"")</x:f>
      </x:c>
      <x:c r="K1438" s="12" t="str">
        <x:f>IF(ISNUMBER(J1438),(X1438*J1438+'Method'!$B$10*'Method'!$B$11)/(X1438+'Method'!$B$10),"")</x:f>
      </x:c>
      <x:c r="L1438" s="10" t="str">
        <x:f>IF(ISNUMBER(J1438),COUNTIFS($J$7:$J$1929,"&gt;"&amp;J1438)+1,"")</x:f>
      </x:c>
      <x:c r="M1438" s="9" t="str">
        <x:v>Review required</x:v>
      </x:c>
      <x:c r="N1438" s="9" t="str">
        <x:v>Concentration not explicit on both saved identities</x:v>
      </x:c>
      <x:c r="O1438" s="9" t="str">
        <x:v>https://www.parfumo.com/Perfumes/Bond_No_9/New_Haarlem</x:v>
      </x:c>
      <x:c r="P1438" s="9" t="str">
        <x:v>https://www.fragrantica.com/perfume/Bond-No-9/New-Haarlem-3258.html</x:v>
      </x:c>
      <x:c r="Q1438" s="9" t="str">
        <x:v>https://media.parfumo.com/perfumes/f8/f81770-new-haarlem-bond-no-9_1200.jpg?width=720&amp;aspect_ratio=1:1</x:v>
      </x:c>
      <x:c r="R1438" s="9" t="str">
        <x:v>https://fimgs.net/mdimg/perfume-thumbs/375x500.3258.jpg</x:v>
      </x:c>
      <x:c r="S1438" s="9" t="str">
        <x:v>New Haarlem</x:v>
      </x:c>
      <x:c r="T1438" s="11" t="str">
        <x:v>2003</x:v>
      </x:c>
      <x:c r="U1438" s="10" t="n">
        <x:v>594</x:v>
      </x:c>
      <x:c r="V1438" s="14" t="n">
        <x:f>IF(AND(ISNUMBER(G1438),G1438&gt;0),LOG10(G1438)*'Method'!$B$8,"")</x:f>
        <x:v>2.9019615495837</x:v>
      </x:c>
      <x:c r="W1438" s="14" t="n">
        <x:f>IF(AND(ISNUMBER(I1438),I1438&gt;0),LOG10(I1438)*'Method'!$B$9,"")</x:f>
        <x:v>2.656781341874256</x:v>
      </x:c>
      <x:c r="X1438" s="10" t="str">
        <x:f>IF(ISNUMBER(J1438),SUM(G1438,I1438),"")</x:f>
      </x:c>
      <x:c r="Y1438" s="10" t="str">
        <x:f>IF(ISNUMBER(K1438),COUNTIFS($K$7:$K$1929,"&gt;"&amp;K1438)+1,"")</x:f>
      </x:c>
      <x:c r="Z1438" s="9" t="str"/>
      <x:c r="AA1438" s="15" t="n">
        <x:v>46108</x:v>
      </x:c>
      <x:c r="AB1438" s="9" t="str">
        <x:v>Unknown</x:v>
      </x:c>
    </x:row>
    <x:row r="1439" ht="50" customHeight="1">
      <x:c r="A1439" s="10" t="n">
        <x:f>IF(ISNUMBER(F1439),RANK(F1439,$F$7:$F$1929,0),"")</x:f>
        <x:v>1351</x:v>
      </x:c>
      <x:c r="B1439" s="9" t="str">
        <x:v>Liquides Imaginaires</x:v>
      </x:c>
      <x:c r="C1439" s="9" t="str">
        <x:v>Bloody Wood</x:v>
      </x:c>
      <x:c r="D1439" s="9" t="str">
        <x:v>Not recorded</x:v>
      </x:c>
      <x:c r="E1439" s="11" t="n">
        <x:v>2013</x:v>
      </x:c>
      <x:c r="F1439" s="13" t="n">
        <x:v>7.5</x:v>
      </x:c>
      <x:c r="G1439" s="10" t="n">
        <x:v>255</x:v>
      </x:c>
      <x:c r="H1439" s="12" t="n">
        <x:v>3.9</x:v>
      </x:c>
      <x:c r="I1439" s="10" t="n">
        <x:v>1767</x:v>
      </x:c>
      <x:c r="J1439" s="12" t="str">
        <x:f>IF(AND(M1439="URL identity aligns",ISNUMBER(F1439),ISNUMBER(H1439),G1439&gt;0,I1439&gt;0,SUM(V1439:W1439)&gt;0),(F1439*V1439+((H1439-1)/4*10)*W1439)/SUM(V1439:W1439),"")</x:f>
      </x:c>
      <x:c r="K1439" s="12" t="str">
        <x:f>IF(ISNUMBER(J1439),(X1439*J1439+'Method'!$B$10*'Method'!$B$11)/(X1439+'Method'!$B$10),"")</x:f>
      </x:c>
      <x:c r="L1439" s="10" t="str">
        <x:f>IF(ISNUMBER(J1439),COUNTIFS($J$7:$J$1929,"&gt;"&amp;J1439)+1,"")</x:f>
      </x:c>
      <x:c r="M1439" s="9" t="str">
        <x:v>Review required</x:v>
      </x:c>
      <x:c r="N1439" s="9" t="str">
        <x:v>Brand differs between product URLs; Concentration not explicit on both saved identities</x:v>
      </x:c>
      <x:c r="O1439" s="9" t="str">
        <x:v>https://www.parfumo.com/Perfumes/liquides-imaginaires/bloody-wood</x:v>
      </x:c>
      <x:c r="P1439" s="9" t="str">
        <x:v>https://www.fragrantica.com/perfume/Les-Liquides-Imaginaires/Bloody-Wood-23082.html</x:v>
      </x:c>
      <x:c r="Q1439" s="9" t="str">
        <x:v>https://media.parfumo.com/perfumes/f4/f4751f-bloody-wood-liquides-imaginaires_1200.jpg?width=720&amp;aspect_ratio=1:1</x:v>
      </x:c>
      <x:c r="R1439" s="9" t="str">
        <x:v>https://fimgs.net/mdimg/perfume-thumbs/375x500.23082.jpg</x:v>
      </x:c>
      <x:c r="S1439" s="9" t="str">
        <x:v>Bloody Wood</x:v>
      </x:c>
      <x:c r="T1439" s="11" t="str">
        <x:v>2013</x:v>
      </x:c>
      <x:c r="U1439" s="10" t="n">
        <x:v>410</x:v>
      </x:c>
      <x:c r="V1439" s="14" t="n">
        <x:f>IF(AND(ISNUMBER(G1439),G1439&gt;0),LOG10(G1439)*'Method'!$B$8,"")</x:f>
        <x:v>2.88784821652074</x:v>
      </x:c>
      <x:c r="W1439" s="14" t="n">
        <x:f>IF(AND(ISNUMBER(I1439),I1439&gt;0),LOG10(I1439)*'Method'!$B$9,"")</x:f>
        <x:v>2.597789239605408</x:v>
      </x:c>
      <x:c r="X1439" s="10" t="str">
        <x:f>IF(ISNUMBER(J1439),SUM(G1439,I1439),"")</x:f>
      </x:c>
      <x:c r="Y1439" s="10" t="str">
        <x:f>IF(ISNUMBER(K1439),COUNTIFS($K$7:$K$1929,"&gt;"&amp;K1439)+1,"")</x:f>
      </x:c>
      <x:c r="Z1439" s="9" t="str"/>
      <x:c r="AA1439" s="15" t="n">
        <x:v>46108</x:v>
      </x:c>
      <x:c r="AB1439" s="9" t="str">
        <x:v>Unknown</x:v>
      </x:c>
    </x:row>
    <x:row r="1440" ht="50" customHeight="1">
      <x:c r="A1440" s="10" t="n">
        <x:f>IF(ISNUMBER(F1440),RANK(F1440,$F$7:$F$1929,0),"")</x:f>
        <x:v>1351</x:v>
      </x:c>
      <x:c r="B1440" s="9" t="str">
        <x:v>Tiziana Terenzi</x:v>
      </x:c>
      <x:c r="C1440" s="9" t="str">
        <x:v>Ursa</x:v>
      </x:c>
      <x:c r="D1440" s="9" t="str">
        <x:v>Not recorded</x:v>
      </x:c>
      <x:c r="E1440" s="11" t="n">
        <x:v>2015</x:v>
      </x:c>
      <x:c r="F1440" s="13" t="n">
        <x:v>7.5</x:v>
      </x:c>
      <x:c r="G1440" s="10" t="n">
        <x:v>253</x:v>
      </x:c>
      <x:c r="H1440" s="12" t="n">
        <x:v>4.02</x:v>
      </x:c>
      <x:c r="I1440" s="10" t="n">
        <x:v>1350</x:v>
      </x:c>
      <x:c r="J1440" s="12" t="str">
        <x:f>IF(AND(M1440="URL identity aligns",ISNUMBER(F1440),ISNUMBER(H1440),G1440&gt;0,I1440&gt;0,SUM(V1440:W1440)&gt;0),(F1440*V1440+((H1440-1)/4*10)*W1440)/SUM(V1440:W1440),"")</x:f>
      </x:c>
      <x:c r="K1440" s="12" t="str">
        <x:f>IF(ISNUMBER(J1440),(X1440*J1440+'Method'!$B$10*'Method'!$B$11)/(X1440+'Method'!$B$10),"")</x:f>
      </x:c>
      <x:c r="L1440" s="10" t="str">
        <x:f>IF(ISNUMBER(J1440),COUNTIFS($J$7:$J$1929,"&gt;"&amp;J1440)+1,"")</x:f>
      </x:c>
      <x:c r="M1440" s="9" t="str">
        <x:v>Review required</x:v>
      </x:c>
      <x:c r="N1440" s="9" t="str">
        <x:v>Concentration not explicit on both saved identities</x:v>
      </x:c>
      <x:c r="O1440" s="9" t="str">
        <x:v>https://www.parfumo.com/Perfumes/Tiziana_Terenzi/Ursa</x:v>
      </x:c>
      <x:c r="P1440" s="9" t="str">
        <x:v>https://www.fragrantica.com/perfume/Tiziana-Terenzi/Ursa-30625.html</x:v>
      </x:c>
      <x:c r="Q1440" s="9" t="str">
        <x:v>https://media.parfumo.com/perfumes/e2/e2c756-ursa-tiziana-terenzi_1200.jpg?width=720&amp;aspect_ratio=1:1</x:v>
      </x:c>
      <x:c r="R1440" s="9" t="str">
        <x:v>https://fimgs.net/mdimg/perfume-thumbs/375x500.30625.jpg</x:v>
      </x:c>
      <x:c r="S1440" s="9" t="str">
        <x:v>Ursa</x:v>
      </x:c>
      <x:c r="T1440" s="11" t="str">
        <x:v>2015</x:v>
      </x:c>
      <x:c r="U1440" s="10" t="n">
        <x:v>743</x:v>
      </x:c>
      <x:c r="V1440" s="14" t="n">
        <x:f>IF(AND(ISNUMBER(G1440),G1440&gt;0),LOG10(G1440)*'Method'!$B$8,"")</x:f>
        <x:v>2.883744625410984</x:v>
      </x:c>
      <x:c r="W1440" s="14" t="n">
        <x:f>IF(AND(ISNUMBER(I1440),I1440&gt;0),LOG10(I1440)*'Method'!$B$9,"")</x:f>
        <x:v>2.5042670147960084</x:v>
      </x:c>
      <x:c r="X1440" s="10" t="str">
        <x:f>IF(ISNUMBER(J1440),SUM(G1440,I1440),"")</x:f>
      </x:c>
      <x:c r="Y1440" s="10" t="str">
        <x:f>IF(ISNUMBER(K1440),COUNTIFS($K$7:$K$1929,"&gt;"&amp;K1440)+1,"")</x:f>
      </x:c>
      <x:c r="Z1440" s="9" t="str"/>
      <x:c r="AA1440" s="15" t="n">
        <x:v>46108</x:v>
      </x:c>
      <x:c r="AB1440" s="9" t="str">
        <x:v>Unknown</x:v>
      </x:c>
    </x:row>
    <x:row r="1441" ht="50" customHeight="1">
      <x:c r="A1441" s="10" t="n">
        <x:f>IF(ISNUMBER(F1441),RANK(F1441,$F$7:$F$1929,0),"")</x:f>
        <x:v>1351</x:v>
      </x:c>
      <x:c r="B1441" s="9" t="str">
        <x:v>Lattafa</x:v>
      </x:c>
      <x:c r="C1441" s="9" t="str">
        <x:v>Sehr Lattafa سحر لطافة</x:v>
      </x:c>
      <x:c r="D1441" s="9" t="str">
        <x:v>Eau de Parfum</x:v>
      </x:c>
      <x:c r="E1441" s="11" t="n">
        <x:v>2024</x:v>
      </x:c>
      <x:c r="F1441" s="13" t="n">
        <x:v>7.5</x:v>
      </x:c>
      <x:c r="G1441" s="10" t="n">
        <x:v>241</x:v>
      </x:c>
      <x:c r="H1441" s="12" t="n">
        <x:v>3.82</x:v>
      </x:c>
      <x:c r="I1441" s="10" t="n">
        <x:v>1058</x:v>
      </x:c>
      <x:c r="J1441" s="12" t="str">
        <x:f>IF(AND(M1441="URL identity aligns",ISNUMBER(F1441),ISNUMBER(H1441),G1441&gt;0,I1441&gt;0,SUM(V1441:W1441)&gt;0),(F1441*V1441+((H1441-1)/4*10)*W1441)/SUM(V1441:W1441),"")</x:f>
      </x:c>
      <x:c r="K1441" s="12" t="str">
        <x:f>IF(ISNUMBER(J1441),(X1441*J1441+'Method'!$B$10*'Method'!$B$11)/(X1441+'Method'!$B$10),"")</x:f>
      </x:c>
      <x:c r="L1441" s="10" t="str">
        <x:f>IF(ISNUMBER(J1441),COUNTIFS($J$7:$J$1929,"&gt;"&amp;J1441)+1,"")</x:f>
      </x:c>
      <x:c r="M1441" s="9" t="str">
        <x:v>Review required</x:v>
      </x:c>
      <x:c r="N1441" s="9" t="str">
        <x:v>Brand differs between product URLs; Product, variant, gender or year terms differ between URLs; Concentration not explicit on both saved identities</x:v>
      </x:c>
      <x:c r="O1441" s="9" t="str">
        <x:v>https://www.parfumo.com/Perfumes/Lattafa/sehr-lattafa-eau-de-parfum</x:v>
      </x:c>
      <x:c r="P1441" s="9" t="str">
        <x:v>https://www.fragrantica.com/perfume/Lattafa-Perfumes/Sehr-94967.html</x:v>
      </x:c>
      <x:c r="Q1441" s="9" t="str">
        <x:v>https://media.parfumo.com/perfumes/03/030af4-sehr-lattafa-lattafa_1200.jpg?width=480&amp;aspect_ratio=1:1</x:v>
      </x:c>
      <x:c r="R1441" s="9" t="str">
        <x:v>https://fimgs.net/mdimg/perfume-thumbs/375x500.94967.jpg</x:v>
      </x:c>
      <x:c r="S1441" s="9" t="str">
        <x:v>Sehr Lattafa سحر لطافة</x:v>
      </x:c>
      <x:c r="T1441" s="11" t="str">
        <x:v>2024</x:v>
      </x:c>
      <x:c r="U1441" s="10" t="n">
        <x:v>872</x:v>
      </x:c>
      <x:c r="V1441" s="14" t="n">
        <x:f>IF(AND(ISNUMBER(G1441),G1441&gt;0),LOG10(G1441)*'Method'!$B$8,"")</x:f>
        <x:v>2.858420451089844</x:v>
      </x:c>
      <x:c r="W1441" s="14" t="n">
        <x:f>IF(AND(ISNUMBER(I1441),I1441&gt;0),LOG10(I1441)*'Method'!$B$9,"")</x:f>
        <x:v>2.4195885341593364</x:v>
      </x:c>
      <x:c r="X1441" s="10" t="str">
        <x:f>IF(ISNUMBER(J1441),SUM(G1441,I1441),"")</x:f>
      </x:c>
      <x:c r="Y1441" s="10" t="str">
        <x:f>IF(ISNUMBER(K1441),COUNTIFS($K$7:$K$1929,"&gt;"&amp;K1441)+1,"")</x:f>
      </x:c>
      <x:c r="Z1441" s="9" t="str"/>
      <x:c r="AA1441" s="15" t="n">
        <x:v>46108</x:v>
      </x:c>
      <x:c r="AB1441" s="9" t="str">
        <x:v>Unknown</x:v>
      </x:c>
    </x:row>
    <x:row r="1442" ht="50" customHeight="1">
      <x:c r="A1442" s="10" t="n">
        <x:f>IF(ISNUMBER(F1442),RANK(F1442,$F$7:$F$1929,0),"")</x:f>
        <x:v>1351</x:v>
      </x:c>
      <x:c r="B1442" s="9" t="str">
        <x:v>Lattafa</x:v>
      </x:c>
      <x:c r="C1442" s="9" t="str">
        <x:v>Hayaati</x:v>
      </x:c>
      <x:c r="D1442" s="9" t="str">
        <x:v>Parfum</x:v>
      </x:c>
      <x:c r="E1442" s="11" t="n">
        <x:v>2020</x:v>
      </x:c>
      <x:c r="F1442" s="13" t="n">
        <x:v>7.5</x:v>
      </x:c>
      <x:c r="G1442" s="10" t="n">
        <x:v>240</x:v>
      </x:c>
      <x:c r="H1442" s="12" t="n">
        <x:v>4.11</x:v>
      </x:c>
      <x:c r="I1442" s="10" t="n">
        <x:v>1829</x:v>
      </x:c>
      <x:c r="J1442" s="12" t="str">
        <x:f>IF(AND(M1442="URL identity aligns",ISNUMBER(F1442),ISNUMBER(H1442),G1442&gt;0,I1442&gt;0,SUM(V1442:W1442)&gt;0),(F1442*V1442+((H1442-1)/4*10)*W1442)/SUM(V1442:W1442),"")</x:f>
      </x:c>
      <x:c r="K1442" s="12" t="str">
        <x:f>IF(ISNUMBER(J1442),(X1442*J1442+'Method'!$B$10*'Method'!$B$11)/(X1442+'Method'!$B$10),"")</x:f>
      </x:c>
      <x:c r="L1442" s="10" t="str">
        <x:f>IF(ISNUMBER(J1442),COUNTIFS($J$7:$J$1929,"&gt;"&amp;J1442)+1,"")</x:f>
      </x:c>
      <x:c r="M1442" s="9" t="str">
        <x:v>Review required</x:v>
      </x:c>
      <x:c r="N1442" s="9" t="str">
        <x:v>Brand differs between product URLs; Concentration not explicit on both saved identities</x:v>
      </x:c>
      <x:c r="O1442" s="9" t="str">
        <x:v>https://www.parfumo.com/Perfumes/Lattafa/hayaati</x:v>
      </x:c>
      <x:c r="P1442" s="9" t="str">
        <x:v>https://www.fragrantica.com/perfume/Lattafa-Perfumes/Hayaati-75902.html</x:v>
      </x:c>
      <x:c r="Q1442" s="9" t="str">
        <x:v>https://media.parfumo.com/perfumes/80/802e29_hayaati-lattafa_1200.jpg?width=720&amp;aspect_ratio=1:1</x:v>
      </x:c>
      <x:c r="R1442" s="9" t="str">
        <x:v>https://fimgs.net/mdimg/perfume-thumbs/375x500.75902.jpg</x:v>
      </x:c>
      <x:c r="S1442" s="9" t="str">
        <x:v>Hayaati</x:v>
      </x:c>
      <x:c r="T1442" s="11" t="str">
        <x:v>2020</x:v>
      </x:c>
      <x:c r="U1442" s="10" t="n">
        <x:v>1045</x:v>
      </x:c>
      <x:c r="V1442" s="14" t="n">
        <x:f>IF(AND(ISNUMBER(G1442),G1442&gt;0),LOG10(G1442)*'Method'!$B$8,"")</x:f>
        <x:v>2.856253490053932</x:v>
      </x:c>
      <x:c r="W1442" s="14" t="n">
        <x:f>IF(AND(ISNUMBER(I1442),I1442&gt;0),LOG10(I1442)*'Method'!$B$9,"")</x:f>
        <x:v>2.609770964381136</x:v>
      </x:c>
      <x:c r="X1442" s="10" t="str">
        <x:f>IF(ISNUMBER(J1442),SUM(G1442,I1442),"")</x:f>
      </x:c>
      <x:c r="Y1442" s="10" t="str">
        <x:f>IF(ISNUMBER(K1442),COUNTIFS($K$7:$K$1929,"&gt;"&amp;K1442)+1,"")</x:f>
      </x:c>
      <x:c r="Z1442" s="9" t="str"/>
      <x:c r="AA1442" s="15" t="n">
        <x:v>46108</x:v>
      </x:c>
      <x:c r="AB1442" s="9" t="str">
        <x:v>Unknown</x:v>
      </x:c>
    </x:row>
    <x:row r="1443" ht="50" customHeight="1">
      <x:c r="A1443" s="10" t="n">
        <x:f>IF(ISNUMBER(F1443),RANK(F1443,$F$7:$F$1929,0),"")</x:f>
        <x:v>1351</x:v>
      </x:c>
      <x:c r="B1443" s="9" t="str">
        <x:v>Tom Ford</x:v>
      </x:c>
      <x:c r="C1443" s="9" t="str">
        <x:v>Myrrhe Mystère</x:v>
      </x:c>
      <x:c r="D1443" s="9" t="str">
        <x:v>Not recorded</x:v>
      </x:c>
      <x:c r="E1443" s="11" t="n">
        <x:v>2023</x:v>
      </x:c>
      <x:c r="F1443" s="13" t="n">
        <x:v>7.5</x:v>
      </x:c>
      <x:c r="G1443" s="10" t="n">
        <x:v>235</x:v>
      </x:c>
      <x:c r="H1443" s="12" t="n">
        <x:v>3.88</x:v>
      </x:c>
      <x:c r="I1443" s="10" t="n">
        <x:v>1070</x:v>
      </x:c>
      <x:c r="J1443" s="12" t="str">
        <x:f>IF(AND(M1443="URL identity aligns",ISNUMBER(F1443),ISNUMBER(H1443),G1443&gt;0,I1443&gt;0,SUM(V1443:W1443)&gt;0),(F1443*V1443+((H1443-1)/4*10)*W1443)/SUM(V1443:W1443),"")</x:f>
      </x:c>
      <x:c r="K1443" s="12" t="str">
        <x:f>IF(ISNUMBER(J1443),(X1443*J1443+'Method'!$B$10*'Method'!$B$11)/(X1443+'Method'!$B$10),"")</x:f>
      </x:c>
      <x:c r="L1443" s="10" t="str">
        <x:f>IF(ISNUMBER(J1443),COUNTIFS($J$7:$J$1929,"&gt;"&amp;J1443)+1,"")</x:f>
      </x:c>
      <x:c r="M1443" s="9" t="str">
        <x:v>Review required</x:v>
      </x:c>
      <x:c r="N1443" s="9" t="str">
        <x:v>Concentration not explicit on both saved identities</x:v>
      </x:c>
      <x:c r="O1443" s="9" t="str">
        <x:v>https://www.parfumo.com/Perfumes/Tom_Ford/myrrhe-mystere</x:v>
      </x:c>
      <x:c r="P1443" s="9" t="str">
        <x:v>https://www.fragrantica.com/perfume/Tom-Ford/Myrrhe-Mystere-83981.html</x:v>
      </x:c>
      <x:c r="Q1443" s="9" t="str">
        <x:v>https://media.parfumo.com/perfumes/4a/4a3c1d-myrrhe-mystere-tom-ford_1200.jpg?width=720&amp;aspect_ratio=1:1</x:v>
      </x:c>
      <x:c r="R1443" s="9" t="str">
        <x:v>https://fimgs.net/mdimg/perfume-thumbs/375x500.83981.jpg</x:v>
      </x:c>
      <x:c r="S1443" s="9" t="str">
        <x:v>Myrrhe Mystère</x:v>
      </x:c>
      <x:c r="T1443" s="11" t="str">
        <x:v>2023</x:v>
      </x:c>
      <x:c r="U1443" s="10" t="n">
        <x:v>1387</x:v>
      </x:c>
      <x:c r="V1443" s="14" t="n">
        <x:f>IF(AND(ISNUMBER(G1443),G1443&gt;0),LOG10(G1443)*'Method'!$B$8,"")</x:f>
        <x:v>2.8452814347260875</x:v>
      </x:c>
      <x:c r="W1443" s="14" t="n">
        <x:f>IF(AND(ISNUMBER(I1443),I1443&gt;0),LOG10(I1443)*'Method'!$B$9,"")</x:f>
        <x:v>2.4235070221481685</x:v>
      </x:c>
      <x:c r="X1443" s="10" t="str">
        <x:f>IF(ISNUMBER(J1443),SUM(G1443,I1443),"")</x:f>
      </x:c>
      <x:c r="Y1443" s="10" t="str">
        <x:f>IF(ISNUMBER(K1443),COUNTIFS($K$7:$K$1929,"&gt;"&amp;K1443)+1,"")</x:f>
      </x:c>
      <x:c r="Z1443" s="9" t="str"/>
      <x:c r="AA1443" s="15" t="n">
        <x:v>46108</x:v>
      </x:c>
      <x:c r="AB1443" s="9" t="str">
        <x:v>Unknown</x:v>
      </x:c>
    </x:row>
    <x:row r="1444" ht="50" customHeight="1">
      <x:c r="A1444" s="10" t="n">
        <x:f>IF(ISNUMBER(F1444),RANK(F1444,$F$7:$F$1929,0),"")</x:f>
        <x:v>1351</x:v>
      </x:c>
      <x:c r="B1444" s="9" t="str">
        <x:v>Yves Saint Laurent</x:v>
      </x:c>
      <x:c r="C1444" s="9" t="str">
        <x:v>L'Homme</x:v>
      </x:c>
      <x:c r="D1444" s="9" t="str">
        <x:v>Eau de Parfum</x:v>
      </x:c>
      <x:c r="E1444" s="11" t="n">
        <x:v>2022</x:v>
      </x:c>
      <x:c r="F1444" s="13" t="n">
        <x:v>7.5</x:v>
      </x:c>
      <x:c r="G1444" s="10" t="n">
        <x:v>233</x:v>
      </x:c>
      <x:c r="H1444" s="12" t="n">
        <x:v>4.28</x:v>
      </x:c>
      <x:c r="I1444" s="10" t="n">
        <x:v>1173</x:v>
      </x:c>
      <x:c r="J1444" s="12" t="n">
        <x:f>IF(AND(M1444="URL identity aligns",ISNUMBER(F1444),ISNUMBER(H1444),G1444&gt;0,I1444&gt;0,SUM(V1444:W1444)&gt;0),(F1444*V1444+((H1444-1)/4*10)*W1444)/SUM(V1444:W1444),"")</x:f>
        <x:v>7.824531857766854</x:v>
      </x:c>
      <x:c r="K1444" s="12" t="n">
        <x:f>IF(ISNUMBER(J1444),(X1444*J1444+'Method'!$B$10*'Method'!$B$11)/(X1444+'Method'!$B$10),"")</x:f>
        <x:v>7.871630470148642</x:v>
      </x:c>
      <x:c r="L1444" s="10" t="n">
        <x:f>IF(ISNUMBER(J1444),COUNTIFS($J$7:$J$1929,"&gt;"&amp;J1444)+1,"")</x:f>
        <x:v>99</x:v>
      </x:c>
      <x:c r="M1444" s="9" t="str">
        <x:v>URL identity aligns</x:v>
      </x:c>
      <x:c r="N1444" s="9" t="str">
        <x:v>Brand, name tokens and concentration agree in saved URLs</x:v>
      </x:c>
      <x:c r="O1444" s="9" t="str">
        <x:v>https://www.parfumo.com/Perfumes/Yves_Saint_Laurent/l-homme-eau-de-parfum</x:v>
      </x:c>
      <x:c r="P1444" s="9" t="str">
        <x:v>https://www.fragrantica.com/perfume/Yves-Saint-Laurent/L-Homme-Eau-de-Parfum-72727.html</x:v>
      </x:c>
      <x:c r="Q1444" s="9" t="str">
        <x:v>https://media.parfumo.com/perfumes/1a/1aa906-l-homme-eau-de-parfum-yves-saint-laurent_1200.jpg?width=720&amp;aspect_ratio=1:1</x:v>
      </x:c>
      <x:c r="R1444" s="9" t="str">
        <x:v>https://fimgs.net/mdimg/perfume-thumbs/375x500.72727.jpg</x:v>
      </x:c>
      <x:c r="S1444" s="9" t="str">
        <x:v>L'Homme</x:v>
      </x:c>
      <x:c r="T1444" s="11" t="str">
        <x:v>2022</x:v>
      </x:c>
      <x:c r="U1444" s="10" t="n">
        <x:v>1653</x:v>
      </x:c>
      <x:c r="V1444" s="14" t="n">
        <x:f>IF(AND(ISNUMBER(G1444),G1444&gt;0),LOG10(G1444)*'Method'!$B$8,"")</x:f>
        <x:v>2.840827105231224</x:v>
      </x:c>
      <x:c r="W1444" s="14" t="n">
        <x:f>IF(AND(ISNUMBER(I1444),I1444&gt;0),LOG10(I1444)*'Method'!$B$9,"")</x:f>
        <x:v>2.4554384096924244</x:v>
      </x:c>
      <x:c r="X1444" s="10" t="n">
        <x:f>IF(ISNUMBER(J1444),SUM(G1444,I1444),"")</x:f>
        <x:v>1406</x:v>
      </x:c>
      <x:c r="Y1444" s="10" t="n">
        <x:f>IF(ISNUMBER(K1444),COUNTIFS($K$7:$K$1929,"&gt;"&amp;K1444)+1,"")</x:f>
        <x:v>97</x:v>
      </x:c>
      <x:c r="Z1444" s="9" t="str"/>
      <x:c r="AA1444" s="15" t="n">
        <x:v>46108</x:v>
      </x:c>
      <x:c r="AB1444" s="9" t="str">
        <x:v>Unknown</x:v>
      </x:c>
    </x:row>
    <x:row r="1445" ht="50" customHeight="1">
      <x:c r="A1445" s="10" t="n">
        <x:f>IF(ISNUMBER(F1445),RANK(F1445,$F$7:$F$1929,0),"")</x:f>
        <x:v>1351</x:v>
      </x:c>
      <x:c r="B1445" s="9" t="str">
        <x:v>Bond No. 9</x:v>
      </x:c>
      <x:c r="C1445" s="9" t="str">
        <x:v>The Scent of Peace for Him</x:v>
      </x:c>
      <x:c r="D1445" s="9" t="str">
        <x:v>Not recorded</x:v>
      </x:c>
      <x:c r="E1445" s="11" t="n">
        <x:v>2013</x:v>
      </x:c>
      <x:c r="F1445" s="13" t="n">
        <x:v>7.5</x:v>
      </x:c>
      <x:c r="G1445" s="10" t="n">
        <x:v>230</x:v>
      </x:c>
      <x:c r="H1445" s="12" t="n">
        <x:v>4.14</x:v>
      </x:c>
      <x:c r="I1445" s="10" t="n">
        <x:v>1448</x:v>
      </x:c>
      <x:c r="J1445" s="12" t="str">
        <x:f>IF(AND(M1445="URL identity aligns",ISNUMBER(F1445),ISNUMBER(H1445),G1445&gt;0,I1445&gt;0,SUM(V1445:W1445)&gt;0),(F1445*V1445+((H1445-1)/4*10)*W1445)/SUM(V1445:W1445),"")</x:f>
      </x:c>
      <x:c r="K1445" s="12" t="str">
        <x:f>IF(ISNUMBER(J1445),(X1445*J1445+'Method'!$B$10*'Method'!$B$11)/(X1445+'Method'!$B$10),"")</x:f>
      </x:c>
      <x:c r="L1445" s="10" t="str">
        <x:f>IF(ISNUMBER(J1445),COUNTIFS($J$7:$J$1929,"&gt;"&amp;J1445)+1,"")</x:f>
      </x:c>
      <x:c r="M1445" s="9" t="str">
        <x:v>Review required</x:v>
      </x:c>
      <x:c r="N1445" s="9" t="str">
        <x:v>Concentration not explicit on both saved identities</x:v>
      </x:c>
      <x:c r="O1445" s="9" t="str">
        <x:v>https://www.parfumo.com/Perfumes/Bond_No_9/The_Scent_of_Peace_for_Him</x:v>
      </x:c>
      <x:c r="P1445" s="9" t="str">
        <x:v>https://www.fragrantica.com/perfume/Bond-No-9/The-Scent-of-Peace-for-Him-20551.html</x:v>
      </x:c>
      <x:c r="Q1445" s="9" t="str">
        <x:v>https://media.parfumo.com/perfumes/2c/2c74eb-the-scent-of-peace-for-him-bond-no-9_1200.jpg?width=720&amp;aspect_ratio=1:1</x:v>
      </x:c>
      <x:c r="R1445" s="9" t="str">
        <x:v>https://fimgs.net/mdimg/perfume-thumbs/375x500.20551.jpg</x:v>
      </x:c>
      <x:c r="S1445" s="9" t="str">
        <x:v>The Scent of Peace for Him</x:v>
      </x:c>
      <x:c r="T1445" s="11" t="str">
        <x:v>2013</x:v>
      </x:c>
      <x:c r="U1445" s="10" t="n">
        <x:v>181</x:v>
      </x:c>
      <x:c r="V1445" s="14" t="n">
        <x:f>IF(AND(ISNUMBER(G1445),G1445&gt;0),LOG10(G1445)*'Method'!$B$8,"")</x:f>
        <x:v>2.8340734032211077</x:v>
      </x:c>
      <x:c r="W1445" s="14" t="n">
        <x:f>IF(AND(ISNUMBER(I1445),I1445&gt;0),LOG10(I1445)*'Method'!$B$9,"")</x:f>
        <x:v>2.5286148494889042</x:v>
      </x:c>
      <x:c r="X1445" s="10" t="str">
        <x:f>IF(ISNUMBER(J1445),SUM(G1445,I1445),"")</x:f>
      </x:c>
      <x:c r="Y1445" s="10" t="str">
        <x:f>IF(ISNUMBER(K1445),COUNTIFS($K$7:$K$1929,"&gt;"&amp;K1445)+1,"")</x:f>
      </x:c>
      <x:c r="Z1445" s="9" t="str"/>
      <x:c r="AA1445" s="15" t="n">
        <x:v>46108</x:v>
      </x:c>
      <x:c r="AB1445" s="9" t="str">
        <x:v>Unknown</x:v>
      </x:c>
    </x:row>
    <x:row r="1446" ht="50" customHeight="1">
      <x:c r="A1446" s="10" t="n">
        <x:f>IF(ISNUMBER(F1446),RANK(F1446,$F$7:$F$1929,0),"")</x:f>
        <x:v>1351</x:v>
      </x:c>
      <x:c r="B1446" s="9" t="str">
        <x:v>Lattafa</x:v>
      </x:c>
      <x:c r="C1446" s="9" t="str">
        <x:v>Najdia</x:v>
      </x:c>
      <x:c r="D1446" s="9" t="str">
        <x:v>Eau de Parfum</x:v>
      </x:c>
      <x:c r="E1446" s="11" t="n">
        <x:v>2020</x:v>
      </x:c>
      <x:c r="F1446" s="13" t="n">
        <x:v>7.5</x:v>
      </x:c>
      <x:c r="G1446" s="10" t="n">
        <x:v>226</x:v>
      </x:c>
      <x:c r="H1446" s="12" t="n">
        <x:v>4.04</x:v>
      </x:c>
      <x:c r="I1446" s="10" t="n">
        <x:v>1440</x:v>
      </x:c>
      <x:c r="J1446" s="12" t="str">
        <x:f>IF(AND(M1446="URL identity aligns",ISNUMBER(F1446),ISNUMBER(H1446),G1446&gt;0,I1446&gt;0,SUM(V1446:W1446)&gt;0),(F1446*V1446+((H1446-1)/4*10)*W1446)/SUM(V1446:W1446),"")</x:f>
      </x:c>
      <x:c r="K1446" s="12" t="str">
        <x:f>IF(ISNUMBER(J1446),(X1446*J1446+'Method'!$B$10*'Method'!$B$11)/(X1446+'Method'!$B$10),"")</x:f>
      </x:c>
      <x:c r="L1446" s="10" t="str">
        <x:f>IF(ISNUMBER(J1446),COUNTIFS($J$7:$J$1929,"&gt;"&amp;J1446)+1,"")</x:f>
      </x:c>
      <x:c r="M1446" s="9" t="str">
        <x:v>Review required</x:v>
      </x:c>
      <x:c r="N1446" s="9" t="str">
        <x:v>Brand differs between product URLs; Concentration not explicit on both saved identities</x:v>
      </x:c>
      <x:c r="O1446" s="9" t="str">
        <x:v>https://www.parfumo.com/Perfumes/Lattafa/Najdia</x:v>
      </x:c>
      <x:c r="P1446" s="9" t="str">
        <x:v>https://www.fragrantica.com/perfume/Lattafa-Perfumes/Najdia-66011.html</x:v>
      </x:c>
      <x:c r="Q1446" s="9" t="str">
        <x:v>https://media.parfumo.com/perfumes/67/671958-najdia-eau-de-parfum-lattafa_1200.jpg?width=480&amp;aspect_ratio=1:1</x:v>
      </x:c>
      <x:c r="R1446" s="9" t="str">
        <x:v>https://fimgs.net/mdimg/perfume-thumbs/375x500.66011.jpg</x:v>
      </x:c>
      <x:c r="S1446" s="9" t="str">
        <x:v>Najdia</x:v>
      </x:c>
      <x:c r="T1446" s="11" t="str">
        <x:v>2020</x:v>
      </x:c>
      <x:c r="U1446" s="10" t="n">
        <x:v>1139</x:v>
      </x:c>
      <x:c r="V1446" s="14" t="n">
        <x:f>IF(AND(ISNUMBER(G1446),G1446&gt;0),LOG10(G1446)*'Method'!$B$8,"")</x:f>
        <x:v>2.82493012697688</x:v>
      </x:c>
      <x:c r="W1446" s="14" t="n">
        <x:f>IF(AND(ISNUMBER(I1446),I1446&gt;0),LOG10(I1446)*'Method'!$B$9,"")</x:f>
        <x:v>2.5266899936762</x:v>
      </x:c>
      <x:c r="X1446" s="10" t="str">
        <x:f>IF(ISNUMBER(J1446),SUM(G1446,I1446),"")</x:f>
      </x:c>
      <x:c r="Y1446" s="10" t="str">
        <x:f>IF(ISNUMBER(K1446),COUNTIFS($K$7:$K$1929,"&gt;"&amp;K1446)+1,"")</x:f>
      </x:c>
      <x:c r="Z1446" s="9" t="str"/>
      <x:c r="AA1446" s="15" t="n">
        <x:v>46108</x:v>
      </x:c>
      <x:c r="AB1446" s="9" t="str">
        <x:v>Unknown</x:v>
      </x:c>
    </x:row>
    <x:row r="1447" ht="50" customHeight="1">
      <x:c r="A1447" s="10" t="n">
        <x:f>IF(ISNUMBER(F1447),RANK(F1447,$F$7:$F$1929,0),"")</x:f>
        <x:v>1351</x:v>
      </x:c>
      <x:c r="B1447" s="9" t="str">
        <x:v>Guerlain</x:v>
      </x:c>
      <x:c r="C1447" s="9" t="str">
        <x:v>Rose Amira</x:v>
      </x:c>
      <x:c r="D1447" s="9" t="str">
        <x:v>Eau de Parfum</x:v>
      </x:c>
      <x:c r="E1447" s="11" t="n">
        <x:v>2024</x:v>
      </x:c>
      <x:c r="F1447" s="13" t="n">
        <x:v>7.5</x:v>
      </x:c>
      <x:c r="G1447" s="10" t="n">
        <x:v>223</x:v>
      </x:c>
      <x:c r="H1447" s="12" t="n">
        <x:v>4.13</x:v>
      </x:c>
      <x:c r="I1447" s="10" t="n">
        <x:v>825</x:v>
      </x:c>
      <x:c r="J1447" s="12" t="str">
        <x:f>IF(AND(M1447="URL identity aligns",ISNUMBER(F1447),ISNUMBER(H1447),G1447&gt;0,I1447&gt;0,SUM(V1447:W1447)&gt;0),(F1447*V1447+((H1447-1)/4*10)*W1447)/SUM(V1447:W1447),"")</x:f>
      </x:c>
      <x:c r="K1447" s="12" t="str">
        <x:f>IF(ISNUMBER(J1447),(X1447*J1447+'Method'!$B$10*'Method'!$B$11)/(X1447+'Method'!$B$10),"")</x:f>
      </x:c>
      <x:c r="L1447" s="10" t="str">
        <x:f>IF(ISNUMBER(J1447),COUNTIFS($J$7:$J$1929,"&gt;"&amp;J1447)+1,"")</x:f>
      </x:c>
      <x:c r="M1447" s="9" t="str">
        <x:v>Review required</x:v>
      </x:c>
      <x:c r="N1447" s="9" t="str">
        <x:v>Concentration not explicit on both saved identities</x:v>
      </x:c>
      <x:c r="O1447" s="9" t="str">
        <x:v>https://www.parfumo.com/Perfumes/Guerlain/rose-amira-eau-de-parfum</x:v>
      </x:c>
      <x:c r="P1447" s="9" t="str">
        <x:v>https://www.fragrantica.com/perfume/Guerlain/Rose-Amira-90836.html</x:v>
      </x:c>
      <x:c r="Q1447" s="9" t="str">
        <x:v>https://media.parfumo.com/perfumes/66/66fdc7-rose-amira-eau-de-parfum-guerlain_1200.jpg?width=720&amp;aspect_ratio=1:1</x:v>
      </x:c>
      <x:c r="R1447" s="9" t="str">
        <x:v>https://fimgs.net/mdimg/perfume-thumbs/375x500.90836.jpg</x:v>
      </x:c>
      <x:c r="S1447" s="9" t="str">
        <x:v>Rose Amira</x:v>
      </x:c>
      <x:c r="T1447" s="11" t="str">
        <x:v>2024</x:v>
      </x:c>
      <x:c r="U1447" s="10" t="n">
        <x:v>1411</x:v>
      </x:c>
      <x:c r="V1447" s="14" t="n">
        <x:f>IF(AND(ISNUMBER(G1447),G1447&gt;0),LOG10(G1447)*'Method'!$B$8,"")</x:f>
        <x:v>2.8179658356577924</x:v>
      </x:c>
      <x:c r="W1447" s="14" t="n">
        <x:f>IF(AND(ISNUMBER(I1447),I1447&gt;0),LOG10(I1447)*'Method'!$B$9,"")</x:f>
        <x:v>2.333163158839936</x:v>
      </x:c>
      <x:c r="X1447" s="10" t="str">
        <x:f>IF(ISNUMBER(J1447),SUM(G1447,I1447),"")</x:f>
      </x:c>
      <x:c r="Y1447" s="10" t="str">
        <x:f>IF(ISNUMBER(K1447),COUNTIFS($K$7:$K$1929,"&gt;"&amp;K1447)+1,"")</x:f>
      </x:c>
      <x:c r="Z1447" s="9" t="str"/>
      <x:c r="AA1447" s="15" t="n">
        <x:v>46108</x:v>
      </x:c>
      <x:c r="AB1447" s="9" t="str">
        <x:v>Unknown</x:v>
      </x:c>
    </x:row>
    <x:row r="1448" ht="50" customHeight="1">
      <x:c r="A1448" s="10" t="n">
        <x:f>IF(ISNUMBER(F1448),RANK(F1448,$F$7:$F$1929,0),"")</x:f>
        <x:v>1351</x:v>
      </x:c>
      <x:c r="B1448" s="9" t="str">
        <x:v>Pernoire</x:v>
      </x:c>
      <x:c r="C1448" s="9" t="str">
        <x:v>Poka</x:v>
      </x:c>
      <x:c r="D1448" s="9" t="str">
        <x:v>Not recorded</x:v>
      </x:c>
      <x:c r="E1448" s="11" t="n">
        <x:v>2024</x:v>
      </x:c>
      <x:c r="F1448" s="13" t="n">
        <x:v>7.5</x:v>
      </x:c>
      <x:c r="G1448" s="10" t="n">
        <x:v>212</x:v>
      </x:c>
      <x:c r="H1448" s="12" t="n">
        <x:v>4.02</x:v>
      </x:c>
      <x:c r="I1448" s="10" t="n">
        <x:v>212</x:v>
      </x:c>
      <x:c r="J1448" s="12" t="str">
        <x:f>IF(AND(M1448="URL identity aligns",ISNUMBER(F1448),ISNUMBER(H1448),G1448&gt;0,I1448&gt;0,SUM(V1448:W1448)&gt;0),(F1448*V1448+((H1448-1)/4*10)*W1448)/SUM(V1448:W1448),"")</x:f>
      </x:c>
      <x:c r="K1448" s="12" t="str">
        <x:f>IF(ISNUMBER(J1448),(X1448*J1448+'Method'!$B$10*'Method'!$B$11)/(X1448+'Method'!$B$10),"")</x:f>
      </x:c>
      <x:c r="L1448" s="10" t="str">
        <x:f>IF(ISNUMBER(J1448),COUNTIFS($J$7:$J$1929,"&gt;"&amp;J1448)+1,"")</x:f>
      </x:c>
      <x:c r="M1448" s="9" t="str">
        <x:v>Review required</x:v>
      </x:c>
      <x:c r="N1448" s="9" t="str">
        <x:v>Concentration not explicit on both saved identities</x:v>
      </x:c>
      <x:c r="O1448" s="9" t="str">
        <x:v>https://www.parfumo.com/Perfumes/pernoire/poka</x:v>
      </x:c>
      <x:c r="P1448" s="9" t="str">
        <x:v>https://www.fragrantica.com/perfume/Pernoire/Poka-100130.html</x:v>
      </x:c>
      <x:c r="Q1448" s="9" t="str">
        <x:v>https://media.parfumo.com/perfumes/97/97ecc3-poka-pernoire_1200.jpg?width=720&amp;aspect_ratio=1:1</x:v>
      </x:c>
      <x:c r="R1448" s="9" t="str">
        <x:v>https://fimgs.net/mdimg/perfume-thumbs/375x500.100130.jpg</x:v>
      </x:c>
      <x:c r="S1448" s="9" t="str">
        <x:v>Poka</x:v>
      </x:c>
      <x:c r="T1448" s="11" t="str">
        <x:v>2024</x:v>
      </x:c>
      <x:c r="U1448" s="10" t="n">
        <x:v>782</x:v>
      </x:c>
      <x:c r="V1448" s="14" t="n">
        <x:f>IF(AND(ISNUMBER(G1448),G1448&gt;0),LOG10(G1448)*'Method'!$B$8,"")</x:f>
        <x:v>2.7916030331145</x:v>
      </x:c>
      <x:c r="W1448" s="14" t="n">
        <x:f>IF(AND(ISNUMBER(I1448),I1448&gt;0),LOG10(I1448)*'Method'!$B$9,"")</x:f>
        <x:v>1.861068688743</x:v>
      </x:c>
      <x:c r="X1448" s="10" t="str">
        <x:f>IF(ISNUMBER(J1448),SUM(G1448,I1448),"")</x:f>
      </x:c>
      <x:c r="Y1448" s="10" t="str">
        <x:f>IF(ISNUMBER(K1448),COUNTIFS($K$7:$K$1929,"&gt;"&amp;K1448)+1,"")</x:f>
      </x:c>
      <x:c r="Z1448" s="9" t="str"/>
      <x:c r="AA1448" s="15" t="n">
        <x:v>46108</x:v>
      </x:c>
      <x:c r="AB1448" s="9" t="str">
        <x:v>Unknown</x:v>
      </x:c>
    </x:row>
    <x:row r="1449" ht="50" customHeight="1">
      <x:c r="A1449" s="10" t="n">
        <x:f>IF(ISNUMBER(F1449),RANK(F1449,$F$7:$F$1929,0),"")</x:f>
        <x:v>1351</x:v>
      </x:c>
      <x:c r="B1449" s="9" t="str">
        <x:v>Amouage</x:v>
      </x:c>
      <x:c r="C1449" s="9" t="str">
        <x:v>Lineage</x:v>
      </x:c>
      <x:c r="D1449" s="9" t="str">
        <x:v>Not recorded</x:v>
      </x:c>
      <x:c r="E1449" s="11" t="n">
        <x:v>2023</x:v>
      </x:c>
      <x:c r="F1449" s="13" t="n">
        <x:v>7.5</x:v>
      </x:c>
      <x:c r="G1449" s="10" t="n">
        <x:v>211</x:v>
      </x:c>
      <x:c r="H1449" s="12" t="n">
        <x:v>3.69</x:v>
      </x:c>
      <x:c r="I1449" s="10" t="n">
        <x:v>1267</x:v>
      </x:c>
      <x:c r="J1449" s="12" t="str">
        <x:f>IF(AND(M1449="URL identity aligns",ISNUMBER(F1449),ISNUMBER(H1449),G1449&gt;0,I1449&gt;0,SUM(V1449:W1449)&gt;0),(F1449*V1449+((H1449-1)/4*10)*W1449)/SUM(V1449:W1449),"")</x:f>
      </x:c>
      <x:c r="K1449" s="12" t="str">
        <x:f>IF(ISNUMBER(J1449),(X1449*J1449+'Method'!$B$10*'Method'!$B$11)/(X1449+'Method'!$B$10),"")</x:f>
      </x:c>
      <x:c r="L1449" s="10" t="str">
        <x:f>IF(ISNUMBER(J1449),COUNTIFS($J$7:$J$1929,"&gt;"&amp;J1449)+1,"")</x:f>
      </x:c>
      <x:c r="M1449" s="9" t="str">
        <x:v>Review required</x:v>
      </x:c>
      <x:c r="N1449" s="9" t="str">
        <x:v>Concentration not explicit on both saved identities</x:v>
      </x:c>
      <x:c r="O1449" s="9" t="str">
        <x:v>https://www.parfumo.com/Perfumes/Amouage/lineage</x:v>
      </x:c>
      <x:c r="P1449" s="9" t="str">
        <x:v>https://www.fragrantica.com/perfume/Amouage/Lineage-78654.html</x:v>
      </x:c>
      <x:c r="Q1449" s="9" t="str">
        <x:v>https://media.parfumo.com/perfumes/79/79311c-lineage-amouage_1200.jpg?width=480&amp;aspect_ratio=1:1</x:v>
      </x:c>
      <x:c r="R1449" s="9" t="str">
        <x:v>https://fimgs.net/mdimg/perfume-thumbs/375x500.78654.jpg</x:v>
      </x:c>
      <x:c r="S1449" s="9" t="str">
        <x:v>Lineage</x:v>
      </x:c>
      <x:c r="T1449" s="11" t="str">
        <x:v>2023</x:v>
      </x:c>
      <x:c r="U1449" s="10" t="n">
        <x:v>89</x:v>
      </x:c>
      <x:c r="V1449" s="14" t="n">
        <x:f>IF(AND(ISNUMBER(G1449),G1449&gt;0),LOG10(G1449)*'Method'!$B$8,"")</x:f>
        <x:v>2.789138946357228</x:v>
      </x:c>
      <x:c r="W1449" s="14" t="n">
        <x:f>IF(AND(ISNUMBER(I1449),I1449&gt;0),LOG10(I1449)*'Method'!$B$9,"")</x:f>
        <x:v>2.482221291906752</x:v>
      </x:c>
      <x:c r="X1449" s="10" t="str">
        <x:f>IF(ISNUMBER(J1449),SUM(G1449,I1449),"")</x:f>
      </x:c>
      <x:c r="Y1449" s="10" t="str">
        <x:f>IF(ISNUMBER(K1449),COUNTIFS($K$7:$K$1929,"&gt;"&amp;K1449)+1,"")</x:f>
      </x:c>
      <x:c r="Z1449" s="9" t="str"/>
      <x:c r="AA1449" s="15" t="n">
        <x:v>46108</x:v>
      </x:c>
      <x:c r="AB1449" s="9" t="str">
        <x:v>Unknown</x:v>
      </x:c>
    </x:row>
    <x:row r="1450" ht="50" customHeight="1">
      <x:c r="A1450" s="10" t="n">
        <x:f>IF(ISNUMBER(F1450),RANK(F1450,$F$7:$F$1929,0),"")</x:f>
        <x:v>1351</x:v>
      </x:c>
      <x:c r="B1450" s="9" t="str">
        <x:v>Jo Malone</x:v>
      </x:c>
      <x:c r="C1450" s="9" t="str">
        <x:v>Orange Bitters</x:v>
      </x:c>
      <x:c r="D1450" s="9" t="str">
        <x:v>Not recorded</x:v>
      </x:c>
      <x:c r="E1450" s="11" t="n">
        <x:v>2016</x:v>
      </x:c>
      <x:c r="F1450" s="13" t="n">
        <x:v>7.5</x:v>
      </x:c>
      <x:c r="G1450" s="10" t="n">
        <x:v>211</x:v>
      </x:c>
      <x:c r="H1450" s="12" t="n">
        <x:v>3.99</x:v>
      </x:c>
      <x:c r="I1450" s="10" t="n">
        <x:v>918</x:v>
      </x:c>
      <x:c r="J1450" s="12" t="str">
        <x:f>IF(AND(M1450="URL identity aligns",ISNUMBER(F1450),ISNUMBER(H1450),G1450&gt;0,I1450&gt;0,SUM(V1450:W1450)&gt;0),(F1450*V1450+((H1450-1)/4*10)*W1450)/SUM(V1450:W1450),"")</x:f>
      </x:c>
      <x:c r="K1450" s="12" t="str">
        <x:f>IF(ISNUMBER(J1450),(X1450*J1450+'Method'!$B$10*'Method'!$B$11)/(X1450+'Method'!$B$10),"")</x:f>
      </x:c>
      <x:c r="L1450" s="10" t="str">
        <x:f>IF(ISNUMBER(J1450),COUNTIFS($J$7:$J$1929,"&gt;"&amp;J1450)+1,"")</x:f>
      </x:c>
      <x:c r="M1450" s="9" t="str">
        <x:v>Review required</x:v>
      </x:c>
      <x:c r="N1450" s="9" t="str">
        <x:v>Brand differs between product URLs; Concentration not explicit on both saved identities</x:v>
      </x:c>
      <x:c r="O1450" s="9" t="str">
        <x:v>https://www.parfumo.com/Perfumes/Jo_Malone/Orange_Bitters</x:v>
      </x:c>
      <x:c r="P1450" s="9" t="str">
        <x:v>https://www.fragrantica.com/perfume/Jo-Malone-London/Orange-Bitters-41360.html</x:v>
      </x:c>
      <x:c r="Q1450" s="9" t="str">
        <x:v>https://media.parfumo.com/perfumes/68/688156_orange-bitters-jo-malone_1200.jpg?width=720&amp;aspect_ratio=1:1</x:v>
      </x:c>
      <x:c r="R1450" s="9" t="str">
        <x:v>https://fimgs.net/mdimg/perfume-thumbs/375x500.41360.jpg</x:v>
      </x:c>
      <x:c r="S1450" s="9" t="str">
        <x:v>Orange Bitters</x:v>
      </x:c>
      <x:c r="T1450" s="11" t="str">
        <x:v>2016</x:v>
      </x:c>
      <x:c r="U1450" s="10" t="n">
        <x:v>631</x:v>
      </x:c>
      <x:c r="V1450" s="14" t="n">
        <x:f>IF(AND(ISNUMBER(G1450),G1450&gt;0),LOG10(G1450)*'Method'!$B$8,"")</x:f>
        <x:v>2.789138946357228</x:v>
      </x:c>
      <x:c r="W1450" s="14" t="n">
        <x:f>IF(AND(ISNUMBER(I1450),I1450&gt;0),LOG10(I1450)*'Method'!$B$9,"")</x:f>
        <x:v>2.3702741449609923</x:v>
      </x:c>
      <x:c r="X1450" s="10" t="str">
        <x:f>IF(ISNUMBER(J1450),SUM(G1450,I1450),"")</x:f>
      </x:c>
      <x:c r="Y1450" s="10" t="str">
        <x:f>IF(ISNUMBER(K1450),COUNTIFS($K$7:$K$1929,"&gt;"&amp;K1450)+1,"")</x:f>
      </x:c>
      <x:c r="Z1450" s="9" t="str"/>
      <x:c r="AA1450" s="15" t="n">
        <x:v>46108</x:v>
      </x:c>
      <x:c r="AB1450" s="9" t="str">
        <x:v>Unknown</x:v>
      </x:c>
    </x:row>
    <x:row r="1451" ht="50" customHeight="1">
      <x:c r="A1451" s="10" t="n">
        <x:f>IF(ISNUMBER(F1451),RANK(F1451,$F$7:$F$1929,0),"")</x:f>
        <x:v>1351</x:v>
      </x:c>
      <x:c r="B1451" s="9" t="str">
        <x:v>Ralph Lauren</x:v>
      </x:c>
      <x:c r="C1451" s="9" t="str">
        <x:v>Polo est. 67</x:v>
      </x:c>
      <x:c r="D1451" s="9" t="str">
        <x:v>Eau de Toilette</x:v>
      </x:c>
      <x:c r="E1451" s="11" t="n">
        <x:v>2024</x:v>
      </x:c>
      <x:c r="F1451" s="13" t="n">
        <x:v>7.5</x:v>
      </x:c>
      <x:c r="G1451" s="10" t="n">
        <x:v>209</x:v>
      </x:c>
      <x:c r="H1451" s="12" t="n">
        <x:v>4.25</x:v>
      </x:c>
      <x:c r="I1451" s="10" t="n">
        <x:v>2217</x:v>
      </x:c>
      <x:c r="J1451" s="12" t="str">
        <x:f>IF(AND(M1451="URL identity aligns",ISNUMBER(F1451),ISNUMBER(H1451),G1451&gt;0,I1451&gt;0,SUM(V1451:W1451)&gt;0),(F1451*V1451+((H1451-1)/4*10)*W1451)/SUM(V1451:W1451),"")</x:f>
      </x:c>
      <x:c r="K1451" s="12" t="str">
        <x:f>IF(ISNUMBER(J1451),(X1451*J1451+'Method'!$B$10*'Method'!$B$11)/(X1451+'Method'!$B$10),"")</x:f>
      </x:c>
      <x:c r="L1451" s="10" t="str">
        <x:f>IF(ISNUMBER(J1451),COUNTIFS($J$7:$J$1929,"&gt;"&amp;J1451)+1,"")</x:f>
      </x:c>
      <x:c r="M1451" s="9" t="str">
        <x:v>Review required</x:v>
      </x:c>
      <x:c r="N1451" s="9" t="str">
        <x:v>Product, variant, gender or year terms differ between URLs; Concentration not explicit on both saved identities</x:v>
      </x:c>
      <x:c r="O1451" s="9" t="str">
        <x:v>https://www.parfumo.com/Perfumes/Ralph_Lauren/polo-est-67-eau-de-toilette</x:v>
      </x:c>
      <x:c r="P1451" s="9" t="str">
        <x:v>https://www.fragrantica.com/perfume/Ralph-Lauren/Polo-67-90347.html</x:v>
      </x:c>
      <x:c r="Q1451" s="9" t="str">
        <x:v>https://media.parfumo.com/perfumes/7f/7fa286-polo-est-67-ralph-lauren_1200.jpg?width=720&amp;aspect_ratio=1:1</x:v>
      </x:c>
      <x:c r="R1451" s="9" t="str">
        <x:v>https://fimgs.net/mdimg/perfume-thumbs/375x500.90347.jpg</x:v>
      </x:c>
      <x:c r="S1451" s="9" t="str">
        <x:v>Polo est. 67</x:v>
      </x:c>
      <x:c r="T1451" s="11" t="str">
        <x:v>2024</x:v>
      </x:c>
      <x:c r="U1451" s="10" t="n">
        <x:v>1886</x:v>
      </x:c>
      <x:c r="V1451" s="14" t="n">
        <x:f>IF(AND(ISNUMBER(G1451),G1451&gt;0),LOG10(G1451)*'Method'!$B$8,"")</x:f>
        <x:v>2.7841755433332596</x:v>
      </x:c>
      <x:c r="W1451" s="14" t="n">
        <x:f>IF(AND(ISNUMBER(I1451),I1451&gt;0),LOG10(I1451)*'Method'!$B$9,"")</x:f>
        <x:v>2.676612554491592</x:v>
      </x:c>
      <x:c r="X1451" s="10" t="str">
        <x:f>IF(ISNUMBER(J1451),SUM(G1451,I1451),"")</x:f>
      </x:c>
      <x:c r="Y1451" s="10" t="str">
        <x:f>IF(ISNUMBER(K1451),COUNTIFS($K$7:$K$1929,"&gt;"&amp;K1451)+1,"")</x:f>
      </x:c>
      <x:c r="Z1451" s="9" t="str"/>
      <x:c r="AA1451" s="15" t="n">
        <x:v>46108</x:v>
      </x:c>
      <x:c r="AB1451" s="9" t="str">
        <x:v>Unknown</x:v>
      </x:c>
    </x:row>
    <x:row r="1452" ht="50" customHeight="1">
      <x:c r="A1452" s="10" t="n">
        <x:f>IF(ISNUMBER(F1452),RANK(F1452,$F$7:$F$1929,0),"")</x:f>
        <x:v>1351</x:v>
      </x:c>
      <x:c r="B1452" s="9" t="str">
        <x:v>Lalique</x:v>
      </x:c>
      <x:c r="C1452" s="9" t="str">
        <x:v>L'Insoumis</x:v>
      </x:c>
      <x:c r="D1452" s="9" t="str">
        <x:v>Not recorded</x:v>
      </x:c>
      <x:c r="E1452" s="11" t="n">
        <x:v>2016</x:v>
      </x:c>
      <x:c r="F1452" s="13" t="n">
        <x:v>7.5</x:v>
      </x:c>
      <x:c r="G1452" s="10" t="n">
        <x:v>205</x:v>
      </x:c>
      <x:c r="H1452" s="12" t="n">
        <x:v>3.99</x:v>
      </x:c>
      <x:c r="I1452" s="10" t="n">
        <x:v>1233</x:v>
      </x:c>
      <x:c r="J1452" s="12" t="str">
        <x:f>IF(AND(M1452="URL identity aligns",ISNUMBER(F1452),ISNUMBER(H1452),G1452&gt;0,I1452&gt;0,SUM(V1452:W1452)&gt;0),(F1452*V1452+((H1452-1)/4*10)*W1452)/SUM(V1452:W1452),"")</x:f>
      </x:c>
      <x:c r="K1452" s="12" t="str">
        <x:f>IF(ISNUMBER(J1452),(X1452*J1452+'Method'!$B$10*'Method'!$B$11)/(X1452+'Method'!$B$10),"")</x:f>
      </x:c>
      <x:c r="L1452" s="10" t="str">
        <x:f>IF(ISNUMBER(J1452),COUNTIFS($J$7:$J$1929,"&gt;"&amp;J1452)+1,"")</x:f>
      </x:c>
      <x:c r="M1452" s="9" t="str">
        <x:v>Review required</x:v>
      </x:c>
      <x:c r="N1452" s="9" t="str">
        <x:v>Concentration not explicit on both saved identities</x:v>
      </x:c>
      <x:c r="O1452" s="9" t="str">
        <x:v>https://www.parfumo.com/Perfumes/Lalique/L_Insoumis</x:v>
      </x:c>
      <x:c r="P1452" s="9" t="str">
        <x:v>https://www.fragrantica.com/perfume/Lalique/L-Insoumis-39442.html</x:v>
      </x:c>
      <x:c r="Q1452" s="9" t="str">
        <x:v>https://media.parfumo.com/perfumes/79/79fda8-l-insoumis-lalique_1200.jpg?width=720&amp;aspect_ratio=1:1</x:v>
      </x:c>
      <x:c r="R1452" s="9" t="str">
        <x:v>https://fimgs.net/mdimg/perfume-thumbs/375x500.39442.jpg</x:v>
      </x:c>
      <x:c r="S1452" s="9" t="str">
        <x:v>L'Insoumis</x:v>
      </x:c>
      <x:c r="T1452" s="11" t="str">
        <x:v>2016</x:v>
      </x:c>
      <x:c r="U1452" s="10" t="n">
        <x:v>343</x:v>
      </x:c>
      <x:c r="V1452" s="14" t="n">
        <x:f>IF(AND(ISNUMBER(G1452),G1452&gt;0),LOG10(G1452)*'Method'!$B$8,"")</x:f>
        <x:v>2.7741046332669</x:v>
      </x:c>
      <x:c r="W1452" s="14" t="n">
        <x:f>IF(AND(ISNUMBER(I1452),I1452&gt;0),LOG10(I1452)*'Method'!$B$9,"")</x:f>
        <x:v>2.472770461276584</x:v>
      </x:c>
      <x:c r="X1452" s="10" t="str">
        <x:f>IF(ISNUMBER(J1452),SUM(G1452,I1452),"")</x:f>
      </x:c>
      <x:c r="Y1452" s="10" t="str">
        <x:f>IF(ISNUMBER(K1452),COUNTIFS($K$7:$K$1929,"&gt;"&amp;K1452)+1,"")</x:f>
      </x:c>
      <x:c r="Z1452" s="9" t="str"/>
      <x:c r="AA1452" s="15" t="n">
        <x:v>46108</x:v>
      </x:c>
      <x:c r="AB1452" s="9" t="str">
        <x:v>Unknown</x:v>
      </x:c>
    </x:row>
    <x:row r="1453" ht="50" customHeight="1">
      <x:c r="A1453" s="10" t="n">
        <x:f>IF(ISNUMBER(F1453),RANK(F1453,$F$7:$F$1929,0),"")</x:f>
        <x:v>1351</x:v>
      </x:c>
      <x:c r="B1453" s="9" t="str">
        <x:v>Tom Ford</x:v>
      </x:c>
      <x:c r="C1453" s="9" t="str">
        <x:v>Grey Vetiver Parfum</x:v>
      </x:c>
      <x:c r="D1453" s="9" t="str">
        <x:v>Parfum</x:v>
      </x:c>
      <x:c r="E1453" s="11" t="n">
        <x:v>2023</x:v>
      </x:c>
      <x:c r="F1453" s="13" t="n">
        <x:v>7.5</x:v>
      </x:c>
      <x:c r="G1453" s="10" t="n">
        <x:v>203</x:v>
      </x:c>
      <x:c r="H1453" s="12" t="n">
        <x:v>3.98</x:v>
      </x:c>
      <x:c r="I1453" s="10" t="n">
        <x:v>994</x:v>
      </x:c>
      <x:c r="J1453" s="12" t="n">
        <x:f>IF(AND(M1453="URL identity aligns",ISNUMBER(F1453),ISNUMBER(H1453),G1453&gt;0,I1453&gt;0,SUM(V1453:W1453)&gt;0),(F1453*V1453+((H1453-1)/4*10)*W1453)/SUM(V1453:W1453),"")</x:f>
        <x:v>7.476795495487357</x:v>
      </x:c>
      <x:c r="K1453" s="12" t="n">
        <x:f>IF(ISNUMBER(J1453),(X1453*J1453+'Method'!$B$10*'Method'!$B$11)/(X1453+'Method'!$B$10),"")</x:f>
        <x:v>7.74814313631067</x:v>
      </x:c>
      <x:c r="L1453" s="10" t="n">
        <x:f>IF(ISNUMBER(J1453),COUNTIFS($J$7:$J$1929,"&gt;"&amp;J1453)+1,"")</x:f>
        <x:v>138</x:v>
      </x:c>
      <x:c r="M1453" s="9" t="str">
        <x:v>URL identity aligns</x:v>
      </x:c>
      <x:c r="N1453" s="9" t="str">
        <x:v>Brand, name tokens and concentration agree in saved URLs</x:v>
      </x:c>
      <x:c r="O1453" s="9" t="str">
        <x:v>https://www.parfumo.com/Perfumes/Tom_Ford/grey-vetiver-parfum</x:v>
      </x:c>
      <x:c r="P1453" s="9" t="str">
        <x:v>https://www.fragrantica.com/perfume/Tom-Ford/Grey-Vetiver-Parfum-79965.html</x:v>
      </x:c>
      <x:c r="Q1453" s="9" t="str">
        <x:v>https://media.parfumo.com/perfumes/9f/9f1b9e-grey-vetiver-parfum-tom-ford_1200.jpg?width=720&amp;aspect_ratio=1:1</x:v>
      </x:c>
      <x:c r="R1453" s="9" t="str">
        <x:v>https://fimgs.net/mdimg/perfume-thumbs/375x500.79965.jpg</x:v>
      </x:c>
      <x:c r="S1453" s="9" t="str">
        <x:v>Grey Vetiver Parfum</x:v>
      </x:c>
      <x:c r="T1453" s="11" t="str">
        <x:v>2023</x:v>
      </x:c>
      <x:c r="U1453" s="10" t="n">
        <x:v>926</x:v>
      </x:c>
      <x:c r="V1453" s="14" t="n">
        <x:f>IF(AND(ISNUMBER(G1453),G1453&gt;0),LOG10(G1453)*'Method'!$B$8,"")</x:f>
        <x:v>2.768995245495852</x:v>
      </x:c>
      <x:c r="W1453" s="14" t="n">
        <x:f>IF(AND(ISNUMBER(I1453),I1453&gt;0),LOG10(I1453)*'Method'!$B$9,"")</x:f>
        <x:v>2.3979091075178482</x:v>
      </x:c>
      <x:c r="X1453" s="10" t="n">
        <x:f>IF(ISNUMBER(J1453),SUM(G1453,I1453),"")</x:f>
        <x:v>1197</x:v>
      </x:c>
      <x:c r="Y1453" s="10" t="n">
        <x:f>IF(ISNUMBER(K1453),COUNTIFS($K$7:$K$1929,"&gt;"&amp;K1453)+1,"")</x:f>
        <x:v>128</x:v>
      </x:c>
      <x:c r="Z1453" s="9" t="str"/>
      <x:c r="AA1453" s="15" t="n">
        <x:v>46108</x:v>
      </x:c>
      <x:c r="AB1453" s="9" t="str">
        <x:v>Unknown</x:v>
      </x:c>
    </x:row>
    <x:row r="1454" ht="50" customHeight="1">
      <x:c r="A1454" s="10" t="n">
        <x:f>IF(ISNUMBER(F1454),RANK(F1454,$F$7:$F$1929,0),"")</x:f>
        <x:v>1351</x:v>
      </x:c>
      <x:c r="B1454" s="9" t="str">
        <x:v>Jo Malone</x:v>
      </x:c>
      <x:c r="C1454" s="9" t="str">
        <x:v>Orange Blossom</x:v>
      </x:c>
      <x:c r="D1454" s="9" t="str">
        <x:v>Cologne</x:v>
      </x:c>
      <x:c r="E1454" s="11" t="n">
        <x:v>2003</x:v>
      </x:c>
      <x:c r="F1454" s="13" t="n">
        <x:v>7.5</x:v>
      </x:c>
      <x:c r="G1454" s="10" t="n">
        <x:v>203</x:v>
      </x:c>
      <x:c r="H1454" s="12" t="n">
        <x:v>4.09</x:v>
      </x:c>
      <x:c r="I1454" s="10" t="n">
        <x:v>3309</x:v>
      </x:c>
      <x:c r="J1454" s="12" t="str">
        <x:f>IF(AND(M1454="URL identity aligns",ISNUMBER(F1454),ISNUMBER(H1454),G1454&gt;0,I1454&gt;0,SUM(V1454:W1454)&gt;0),(F1454*V1454+((H1454-1)/4*10)*W1454)/SUM(V1454:W1454),"")</x:f>
      </x:c>
      <x:c r="K1454" s="12" t="str">
        <x:f>IF(ISNUMBER(J1454),(X1454*J1454+'Method'!$B$10*'Method'!$B$11)/(X1454+'Method'!$B$10),"")</x:f>
      </x:c>
      <x:c r="L1454" s="10" t="str">
        <x:f>IF(ISNUMBER(J1454),COUNTIFS($J$7:$J$1929,"&gt;"&amp;J1454)+1,"")</x:f>
      </x:c>
      <x:c r="M1454" s="9" t="str">
        <x:v>Review required</x:v>
      </x:c>
      <x:c r="N1454" s="9" t="str">
        <x:v>Brand differs between product URLs; Concentration not explicit on both saved identities</x:v>
      </x:c>
      <x:c r="O1454" s="9" t="str">
        <x:v>https://www.parfumo.com/Perfumes/Jo_Malone/Orange_Blossom_Cologne</x:v>
      </x:c>
      <x:c r="P1454" s="9" t="str">
        <x:v>https://www.fragrantica.com/perfume/Jo-Malone-London/Orange-Blossom-2279.html</x:v>
      </x:c>
      <x:c r="Q1454" s="9" t="str">
        <x:v>https://media.parfumo.com/perfumes/70/70fdc4-orange-blossom-cologne-jo-malone_1200.jpg?width=720&amp;aspect_ratio=1:1</x:v>
      </x:c>
      <x:c r="R1454" s="9" t="str">
        <x:v>https://fimgs.net/mdimg/perfume-thumbs/375x500.2279.jpg</x:v>
      </x:c>
      <x:c r="S1454" s="9" t="str">
        <x:v>Orange Blossom</x:v>
      </x:c>
      <x:c r="T1454" s="11" t="str">
        <x:v>2003</x:v>
      </x:c>
      <x:c r="U1454" s="10" t="n">
        <x:v>812</x:v>
      </x:c>
      <x:c r="V1454" s="14" t="n">
        <x:f>IF(AND(ISNUMBER(G1454),G1454&gt;0),LOG10(G1454)*'Method'!$B$8,"")</x:f>
        <x:v>2.768995245495852</x:v>
      </x:c>
      <x:c r="W1454" s="14" t="n">
        <x:f>IF(AND(ISNUMBER(I1454),I1454&gt;0),LOG10(I1454)*'Method'!$B$9,"")</x:f>
        <x:v>2.81575741372788</x:v>
      </x:c>
      <x:c r="X1454" s="10" t="str">
        <x:f>IF(ISNUMBER(J1454),SUM(G1454,I1454),"")</x:f>
      </x:c>
      <x:c r="Y1454" s="10" t="str">
        <x:f>IF(ISNUMBER(K1454),COUNTIFS($K$7:$K$1929,"&gt;"&amp;K1454)+1,"")</x:f>
      </x:c>
      <x:c r="Z1454" s="9" t="str"/>
      <x:c r="AA1454" s="15" t="n">
        <x:v>46108</x:v>
      </x:c>
      <x:c r="AB1454" s="9" t="str">
        <x:v>Unknown</x:v>
      </x:c>
    </x:row>
    <x:row r="1455" ht="50" customHeight="1">
      <x:c r="A1455" s="10" t="n">
        <x:f>IF(ISNUMBER(F1455),RANK(F1455,$F$7:$F$1929,0),"")</x:f>
        <x:v>1351</x:v>
      </x:c>
      <x:c r="B1455" s="9" t="str">
        <x:v>Mancera</x:v>
      </x:c>
      <x:c r="C1455" s="9" t="str">
        <x:v>Black Vanilla</x:v>
      </x:c>
      <x:c r="D1455" s="9" t="str">
        <x:v>Not recorded</x:v>
      </x:c>
      <x:c r="E1455" s="11" t="n">
        <x:v>2017</x:v>
      </x:c>
      <x:c r="F1455" s="13" t="n">
        <x:v>7.5</x:v>
      </x:c>
      <x:c r="G1455" s="10" t="n">
        <x:v>200</x:v>
      </x:c>
      <x:c r="H1455" s="12" t="n">
        <x:v>3.94</x:v>
      </x:c>
      <x:c r="I1455" s="10" t="n">
        <x:v>1496</x:v>
      </x:c>
      <x:c r="J1455" s="12" t="str">
        <x:f>IF(AND(M1455="URL identity aligns",ISNUMBER(F1455),ISNUMBER(H1455),G1455&gt;0,I1455&gt;0,SUM(V1455:W1455)&gt;0),(F1455*V1455+((H1455-1)/4*10)*W1455)/SUM(V1455:W1455),"")</x:f>
      </x:c>
      <x:c r="K1455" s="12" t="str">
        <x:f>IF(ISNUMBER(J1455),(X1455*J1455+'Method'!$B$10*'Method'!$B$11)/(X1455+'Method'!$B$10),"")</x:f>
      </x:c>
      <x:c r="L1455" s="10" t="str">
        <x:f>IF(ISNUMBER(J1455),COUNTIFS($J$7:$J$1929,"&gt;"&amp;J1455)+1,"")</x:f>
      </x:c>
      <x:c r="M1455" s="9" t="str">
        <x:v>Review required</x:v>
      </x:c>
      <x:c r="N1455" s="9" t="str">
        <x:v>Concentration not explicit on both saved identities</x:v>
      </x:c>
      <x:c r="O1455" s="9" t="str">
        <x:v>https://www.parfumo.com/Perfumes/Mancera/Black_Vanilla</x:v>
      </x:c>
      <x:c r="P1455" s="9" t="str">
        <x:v>https://www.fragrantica.com/perfume/Mancera/Black-Vanilla-46662.html</x:v>
      </x:c>
      <x:c r="Q1455" s="9" t="str">
        <x:v>https://media.parfumo.com/perfumes/e6/e64a01-black-vanilla-mancera_1200.jpg?width=480&amp;aspect_ratio=1:1</x:v>
      </x:c>
      <x:c r="R1455" s="9" t="str">
        <x:v>https://fimgs.net/mdimg/perfume-thumbs/375x500.46662.jpg</x:v>
      </x:c>
      <x:c r="S1455" s="9" t="str">
        <x:v>Black Vanilla</x:v>
      </x:c>
      <x:c r="T1455" s="11" t="str">
        <x:v>2017</x:v>
      </x:c>
      <x:c r="U1455" s="10" t="n">
        <x:v>125</x:v>
      </x:c>
      <x:c r="V1455" s="14" t="n">
        <x:f>IF(AND(ISNUMBER(G1455),G1455&gt;0),LOG10(G1455)*'Method'!$B$8,"")</x:f>
        <x:v>2.7612359947967757</x:v>
      </x:c>
      <x:c r="W1455" s="14" t="n">
        <x:f>IF(AND(ISNUMBER(I1455),I1455&gt;0),LOG10(I1455)*'Method'!$B$9,"")</x:f>
        <x:v>2.5399452748227525</x:v>
      </x:c>
      <x:c r="X1455" s="10" t="str">
        <x:f>IF(ISNUMBER(J1455),SUM(G1455,I1455),"")</x:f>
      </x:c>
      <x:c r="Y1455" s="10" t="str">
        <x:f>IF(ISNUMBER(K1455),COUNTIFS($K$7:$K$1929,"&gt;"&amp;K1455)+1,"")</x:f>
      </x:c>
      <x:c r="Z1455" s="9" t="str"/>
      <x:c r="AA1455" s="15" t="n">
        <x:v>46108</x:v>
      </x:c>
      <x:c r="AB1455" s="9" t="str">
        <x:v>Unknown</x:v>
      </x:c>
    </x:row>
    <x:row r="1456" ht="50" customHeight="1">
      <x:c r="A1456" s="10" t="n">
        <x:f>IF(ISNUMBER(F1456),RANK(F1456,$F$7:$F$1929,0),"")</x:f>
        <x:v>1351</x:v>
      </x:c>
      <x:c r="B1456" s="9" t="str">
        <x:v>Azzaro</x:v>
      </x:c>
      <x:c r="C1456" s="9" t="str">
        <x:v>Azzaro pour Homme Intense</x:v>
      </x:c>
      <x:c r="D1456" s="9" t="str">
        <x:v>Intense</x:v>
      </x:c>
      <x:c r="E1456" s="11" t="n">
        <x:v>2015</x:v>
      </x:c>
      <x:c r="F1456" s="13" t="n">
        <x:v>7.5</x:v>
      </x:c>
      <x:c r="G1456" s="10" t="n">
        <x:v>199</x:v>
      </x:c>
      <x:c r="H1456" s="12" t="n">
        <x:v>4.29</x:v>
      </x:c>
      <x:c r="I1456" s="10" t="n">
        <x:v>787</x:v>
      </x:c>
      <x:c r="J1456" s="12" t="str">
        <x:f>IF(AND(M1456="URL identity aligns",ISNUMBER(F1456),ISNUMBER(H1456),G1456&gt;0,I1456&gt;0,SUM(V1456:W1456)&gt;0),(F1456*V1456+((H1456-1)/4*10)*W1456)/SUM(V1456:W1456),"")</x:f>
      </x:c>
      <x:c r="K1456" s="12" t="str">
        <x:f>IF(ISNUMBER(J1456),(X1456*J1456+'Method'!$B$10*'Method'!$B$11)/(X1456+'Method'!$B$10),"")</x:f>
      </x:c>
      <x:c r="L1456" s="10" t="str">
        <x:f>IF(ISNUMBER(J1456),COUNTIFS($J$7:$J$1929,"&gt;"&amp;J1456)+1,"")</x:f>
      </x:c>
      <x:c r="M1456" s="9" t="str">
        <x:v>Review required</x:v>
      </x:c>
      <x:c r="N1456" s="9" t="str">
        <x:v>Product, variant, gender or year terms differ between URLs; Concentration not explicit on both saved identities</x:v>
      </x:c>
      <x:c r="O1456" s="9" t="str">
        <x:v>https://www.parfumo.com/Perfumes/Azzaro/Azzaro_pour_Homme_Intense</x:v>
      </x:c>
      <x:c r="P1456" s="9" t="str">
        <x:v>https://www.fragrantica.com/perfume/Azzaro/Azzaro-Pour-Homme-Intense-2015-31903.html</x:v>
      </x:c>
      <x:c r="Q1456" s="9" t="str">
        <x:v>https://media.parfumo.com/perfumes/bb/bbb5b8-azzaro-pour-homme-intense-azzaro_1200.jpg?width=480&amp;aspect_ratio=1:1</x:v>
      </x:c>
      <x:c r="R1456" s="9" t="str">
        <x:v>https://fimgs.net/mdimg/perfume-thumbs/375x500.31903.jpg</x:v>
      </x:c>
      <x:c r="S1456" s="9" t="str">
        <x:v>Azzaro pour Homme Intense</x:v>
      </x:c>
      <x:c r="T1456" s="11" t="str">
        <x:v>2015</x:v>
      </x:c>
      <x:c r="U1456" s="10" t="n">
        <x:v>438</x:v>
      </x:c>
      <x:c r="V1456" s="14" t="n">
        <x:f>IF(AND(ISNUMBER(G1456),G1456&gt;0),LOG10(G1456)*'Method'!$B$8,"")</x:f>
        <x:v>2.758623691691652</x:v>
      </x:c>
      <x:c r="W1456" s="14" t="n">
        <x:f>IF(AND(ISNUMBER(I1456),I1456&gt;0),LOG10(I1456)*'Method'!$B$9,"")</x:f>
        <x:v>2.316779785887248</x:v>
      </x:c>
      <x:c r="X1456" s="10" t="str">
        <x:f>IF(ISNUMBER(J1456),SUM(G1456,I1456),"")</x:f>
      </x:c>
      <x:c r="Y1456" s="10" t="str">
        <x:f>IF(ISNUMBER(K1456),COUNTIFS($K$7:$K$1929,"&gt;"&amp;K1456)+1,"")</x:f>
      </x:c>
      <x:c r="Z1456" s="9" t="str"/>
      <x:c r="AA1456" s="15" t="n">
        <x:v>46108</x:v>
      </x:c>
      <x:c r="AB1456" s="9" t="str">
        <x:v>Unknown</x:v>
      </x:c>
    </x:row>
    <x:row r="1457" ht="50" customHeight="1">
      <x:c r="A1457" s="10" t="n">
        <x:f>IF(ISNUMBER(F1457),RANK(F1457,$F$7:$F$1929,0),"")</x:f>
        <x:v>1351</x:v>
      </x:c>
      <x:c r="B1457" s="9" t="str">
        <x:v>Le Labo</x:v>
      </x:c>
      <x:c r="C1457" s="9" t="str">
        <x:v>Lys 41</x:v>
      </x:c>
      <x:c r="D1457" s="9" t="str">
        <x:v>Eau de Parfum</x:v>
      </x:c>
      <x:c r="E1457" s="11" t="n">
        <x:v>2013</x:v>
      </x:c>
      <x:c r="F1457" s="13" t="n">
        <x:v>7.5</x:v>
      </x:c>
      <x:c r="G1457" s="10" t="n">
        <x:v>191</x:v>
      </x:c>
      <x:c r="H1457" s="12" t="n">
        <x:v>4.13</x:v>
      </x:c>
      <x:c r="I1457" s="10" t="n">
        <x:v>2041</x:v>
      </x:c>
      <x:c r="J1457" s="12" t="str">
        <x:f>IF(AND(M1457="URL identity aligns",ISNUMBER(F1457),ISNUMBER(H1457),G1457&gt;0,I1457&gt;0,SUM(V1457:W1457)&gt;0),(F1457*V1457+((H1457-1)/4*10)*W1457)/SUM(V1457:W1457),"")</x:f>
      </x:c>
      <x:c r="K1457" s="12" t="str">
        <x:f>IF(ISNUMBER(J1457),(X1457*J1457+'Method'!$B$10*'Method'!$B$11)/(X1457+'Method'!$B$10),"")</x:f>
      </x:c>
      <x:c r="L1457" s="10" t="str">
        <x:f>IF(ISNUMBER(J1457),COUNTIFS($J$7:$J$1929,"&gt;"&amp;J1457)+1,"")</x:f>
      </x:c>
      <x:c r="M1457" s="9" t="str">
        <x:v>Review required</x:v>
      </x:c>
      <x:c r="N1457" s="9" t="str">
        <x:v>Concentration not explicit on both saved identities</x:v>
      </x:c>
      <x:c r="O1457" s="9" t="str">
        <x:v>https://www.parfumo.com/Perfumes/Le_Labo/Lys_41_Eau_de_Parfum</x:v>
      </x:c>
      <x:c r="P1457" s="9" t="str">
        <x:v>https://www.fragrantica.com/perfume/Le-Labo/Lys-41-18382.html</x:v>
      </x:c>
      <x:c r="Q1457" s="9" t="str">
        <x:v>https://media.parfumo.com/perfumes/bd/bdd659_lys-41-eau-de-parfum-le-labo_1200.jpg?width=720&amp;aspect_ratio=1:1</x:v>
      </x:c>
      <x:c r="R1457" s="9" t="str">
        <x:v>https://fimgs.net/mdimg/perfume-thumbs/375x500.18382.jpg</x:v>
      </x:c>
      <x:c r="S1457" s="9" t="str">
        <x:v>Lys 41</x:v>
      </x:c>
      <x:c r="T1457" s="11" t="str">
        <x:v>2013</x:v>
      </x:c>
      <x:c r="U1457" s="10" t="n">
        <x:v>854</x:v>
      </x:c>
      <x:c r="V1457" s="14" t="n">
        <x:f>IF(AND(ISNUMBER(G1457),G1457&gt;0),LOG10(G1457)*'Method'!$B$8,"")</x:f>
        <x:v>2.7372400406972757</x:v>
      </x:c>
      <x:c r="W1457" s="14" t="n">
        <x:f>IF(AND(ISNUMBER(I1457),I1457&gt;0),LOG10(I1457)*'Method'!$B$9,"")</x:f>
        <x:v>2.6478744037728563</x:v>
      </x:c>
      <x:c r="X1457" s="10" t="str">
        <x:f>IF(ISNUMBER(J1457),SUM(G1457,I1457),"")</x:f>
      </x:c>
      <x:c r="Y1457" s="10" t="str">
        <x:f>IF(ISNUMBER(K1457),COUNTIFS($K$7:$K$1929,"&gt;"&amp;K1457)+1,"")</x:f>
      </x:c>
      <x:c r="Z1457" s="9" t="str"/>
      <x:c r="AA1457" s="15" t="n">
        <x:v>46108</x:v>
      </x:c>
      <x:c r="AB1457" s="9" t="str">
        <x:v>Unknown</x:v>
      </x:c>
    </x:row>
    <x:row r="1458" ht="50" customHeight="1">
      <x:c r="A1458" s="10" t="n">
        <x:f>IF(ISNUMBER(F1458),RANK(F1458,$F$7:$F$1929,0),"")</x:f>
        <x:v>1351</x:v>
      </x:c>
      <x:c r="B1458" s="9" t="str">
        <x:v>Pernoire</x:v>
      </x:c>
      <x:c r="C1458" s="9" t="str">
        <x:v>Oudian</x:v>
      </x:c>
      <x:c r="D1458" s="9" t="str">
        <x:v>Not recorded</x:v>
      </x:c>
      <x:c r="E1458" s="11" t="n">
        <x:v>2025</x:v>
      </x:c>
      <x:c r="F1458" s="13" t="n">
        <x:v>7.5</x:v>
      </x:c>
      <x:c r="G1458" s="10" t="n">
        <x:v>184</x:v>
      </x:c>
      <x:c r="H1458" s="12" t="n">
        <x:v>3.87</x:v>
      </x:c>
      <x:c r="I1458" s="10" t="n">
        <x:v>67</x:v>
      </x:c>
      <x:c r="J1458" s="12" t="str">
        <x:f>IF(AND(M1458="URL identity aligns",ISNUMBER(F1458),ISNUMBER(H1458),G1458&gt;0,I1458&gt;0,SUM(V1458:W1458)&gt;0),(F1458*V1458+((H1458-1)/4*10)*W1458)/SUM(V1458:W1458),"")</x:f>
      </x:c>
      <x:c r="K1458" s="12" t="str">
        <x:f>IF(ISNUMBER(J1458),(X1458*J1458+'Method'!$B$10*'Method'!$B$11)/(X1458+'Method'!$B$10),"")</x:f>
      </x:c>
      <x:c r="L1458" s="10" t="str">
        <x:f>IF(ISNUMBER(J1458),COUNTIFS($J$7:$J$1929,"&gt;"&amp;J1458)+1,"")</x:f>
      </x:c>
      <x:c r="M1458" s="9" t="str">
        <x:v>Review required</x:v>
      </x:c>
      <x:c r="N1458" s="9" t="str">
        <x:v>Concentration not explicit on both saved identities</x:v>
      </x:c>
      <x:c r="O1458" s="9" t="str">
        <x:v>https://www.parfumo.com/Perfumes/pernoire/oudian</x:v>
      </x:c>
      <x:c r="P1458" s="9" t="str">
        <x:v>https://www.fragrantica.com/perfume/Pernoire/Oudian-114895.html</x:v>
      </x:c>
      <x:c r="Q1458" s="9" t="str">
        <x:v>https://media.parfumo.com/perfumes/5d/5dc370_oudian-pernoire_1200.jpg?width=720&amp;aspect_ratio=1:1</x:v>
      </x:c>
      <x:c r="R1458" s="9" t="str">
        <x:v>https://fimgs.net/mdimg/perfume-thumbs/375x500.114895.jpg</x:v>
      </x:c>
      <x:c r="S1458" s="9" t="str">
        <x:v>Oudian</x:v>
      </x:c>
      <x:c r="T1458" s="11" t="str">
        <x:v>2025</x:v>
      </x:c>
      <x:c r="U1458" s="10" t="n">
        <x:v>941</x:v>
      </x:c>
      <x:c r="V1458" s="14" t="n">
        <x:f>IF(AND(ISNUMBER(G1458),G1458&gt;0),LOG10(G1458)*'Method'!$B$8,"")</x:f>
        <x:v>2.717781387611448</x:v>
      </x:c>
      <x:c r="W1458" s="14" t="n">
        <x:f>IF(AND(ISNUMBER(I1458),I1458&gt;0),LOG10(I1458)*'Method'!$B$9,"")</x:f>
        <x:v>1.460859842160664</x:v>
      </x:c>
      <x:c r="X1458" s="10" t="str">
        <x:f>IF(ISNUMBER(J1458),SUM(G1458,I1458),"")</x:f>
      </x:c>
      <x:c r="Y1458" s="10" t="str">
        <x:f>IF(ISNUMBER(K1458),COUNTIFS($K$7:$K$1929,"&gt;"&amp;K1458)+1,"")</x:f>
      </x:c>
      <x:c r="Z1458" s="9" t="str"/>
      <x:c r="AA1458" s="15" t="n">
        <x:v>46108</x:v>
      </x:c>
      <x:c r="AB1458" s="9" t="str">
        <x:v>Unknown</x:v>
      </x:c>
    </x:row>
    <x:row r="1459" ht="50" customHeight="1">
      <x:c r="A1459" s="10" t="n">
        <x:f>IF(ISNUMBER(F1459),RANK(F1459,$F$7:$F$1929,0),"")</x:f>
        <x:v>1351</x:v>
      </x:c>
      <x:c r="B1459" s="9" t="str">
        <x:v>Issey Miyake</x:v>
      </x:c>
      <x:c r="C1459" s="9" t="str">
        <x:v>Nuit d'Issey Parfum</x:v>
      </x:c>
      <x:c r="D1459" s="9" t="str">
        <x:v>Parfum</x:v>
      </x:c>
      <x:c r="E1459" s="11" t="n">
        <x:v>2015</x:v>
      </x:c>
      <x:c r="F1459" s="13" t="n">
        <x:v>7.5</x:v>
      </x:c>
      <x:c r="G1459" s="10" t="n">
        <x:v>183</x:v>
      </x:c>
      <x:c r="H1459" s="12" t="n">
        <x:v>4.25</x:v>
      </x:c>
      <x:c r="I1459" s="10" t="n">
        <x:v>1198</x:v>
      </x:c>
      <x:c r="J1459" s="12" t="n">
        <x:f>IF(AND(M1459="URL identity aligns",ISNUMBER(F1459),ISNUMBER(H1459),G1459&gt;0,I1459&gt;0,SUM(V1459:W1459)&gt;0),(F1459*V1459+((H1459-1)/4*10)*W1459)/SUM(V1459:W1459),"")</x:f>
        <x:v>7.797279950322382</x:v>
      </x:c>
      <x:c r="K1459" s="12" t="n">
        <x:f>IF(ISNUMBER(J1459),(X1459*J1459+'Method'!$B$10*'Method'!$B$11)/(X1459+'Method'!$B$10),"")</x:f>
        <x:v>7.861139126588563</x:v>
      </x:c>
      <x:c r="L1459" s="10" t="n">
        <x:f>IF(ISNUMBER(J1459),COUNTIFS($J$7:$J$1929,"&gt;"&amp;J1459)+1,"")</x:f>
        <x:v>101</x:v>
      </x:c>
      <x:c r="M1459" s="9" t="str">
        <x:v>URL identity aligns</x:v>
      </x:c>
      <x:c r="N1459" s="9" t="str">
        <x:v>Brand, name tokens and concentration agree in saved URLs</x:v>
      </x:c>
      <x:c r="O1459" s="9" t="str">
        <x:v>https://www.parfumo.com/Perfumes/Issey_Miyake/Nuit_d_Issey_Parfum</x:v>
      </x:c>
      <x:c r="P1459" s="9" t="str">
        <x:v>https://www.fragrantica.com/perfume/Issey-Miyake/Nuit-d-Issey-Parfum-31734.html</x:v>
      </x:c>
      <x:c r="Q1459" s="9" t="str">
        <x:v>https://media.parfumo.com/perfumes/68/681fa2-nuit-d-issey-parfum-issey-miyake_1200.jpg?width=720&amp;aspect_ratio=1:1</x:v>
      </x:c>
      <x:c r="R1459" s="9" t="str">
        <x:v>https://fimgs.net/mdimg/perfume-thumbs/375x500.31734.jpg</x:v>
      </x:c>
      <x:c r="S1459" s="9" t="str">
        <x:v>Nuit d'Issey Parfum</x:v>
      </x:c>
      <x:c r="T1459" s="11" t="str">
        <x:v>2015</x:v>
      </x:c>
      <x:c r="U1459" s="10" t="n">
        <x:v>233</x:v>
      </x:c>
      <x:c r="V1459" s="14" t="n">
        <x:f>IF(AND(ISNUMBER(G1459),G1459&gt;0),LOG10(G1459)*'Method'!$B$8,"")</x:f>
        <x:v>2.7149413076765163</x:v>
      </x:c>
      <x:c r="W1459" s="14" t="n">
        <x:f>IF(AND(ISNUMBER(I1459),I1459&gt;0),LOG10(I1459)*'Method'!$B$9,"")</x:f>
        <x:v>2.462765454442632</x:v>
      </x:c>
      <x:c r="X1459" s="10" t="n">
        <x:f>IF(ISNUMBER(J1459),SUM(G1459,I1459),"")</x:f>
        <x:v>1381</x:v>
      </x:c>
      <x:c r="Y1459" s="10" t="n">
        <x:f>IF(ISNUMBER(K1459),COUNTIFS($K$7:$K$1929,"&gt;"&amp;K1459)+1,"")</x:f>
        <x:v>105</x:v>
      </x:c>
      <x:c r="Z1459" s="9" t="str"/>
      <x:c r="AA1459" s="15" t="n">
        <x:v>46108</x:v>
      </x:c>
      <x:c r="AB1459" s="9" t="str">
        <x:v>Unknown</x:v>
      </x:c>
    </x:row>
    <x:row r="1460" ht="50" customHeight="1">
      <x:c r="A1460" s="10" t="n">
        <x:f>IF(ISNUMBER(F1460),RANK(F1460,$F$7:$F$1929,0),"")</x:f>
        <x:v>1351</x:v>
      </x:c>
      <x:c r="B1460" s="9" t="str">
        <x:v>Tom Ford</x:v>
      </x:c>
      <x:c r="C1460" s="9" t="str">
        <x:v>Soleil de Feu</x:v>
      </x:c>
      <x:c r="D1460" s="9" t="str">
        <x:v>Not recorded</x:v>
      </x:c>
      <x:c r="E1460" s="11" t="n">
        <x:v>2023</x:v>
      </x:c>
      <x:c r="F1460" s="13" t="n">
        <x:v>7.5</x:v>
      </x:c>
      <x:c r="G1460" s="10" t="n">
        <x:v>182</x:v>
      </x:c>
      <x:c r="H1460" s="12" t="n">
        <x:v>4.02</x:v>
      </x:c>
      <x:c r="I1460" s="10" t="n">
        <x:v>845</x:v>
      </x:c>
      <x:c r="J1460" s="12" t="str">
        <x:f>IF(AND(M1460="URL identity aligns",ISNUMBER(F1460),ISNUMBER(H1460),G1460&gt;0,I1460&gt;0,SUM(V1460:W1460)&gt;0),(F1460*V1460+((H1460-1)/4*10)*W1460)/SUM(V1460:W1460),"")</x:f>
      </x:c>
      <x:c r="K1460" s="12" t="str">
        <x:f>IF(ISNUMBER(J1460),(X1460*J1460+'Method'!$B$10*'Method'!$B$11)/(X1460+'Method'!$B$10),"")</x:f>
      </x:c>
      <x:c r="L1460" s="10" t="str">
        <x:f>IF(ISNUMBER(J1460),COUNTIFS($J$7:$J$1929,"&gt;"&amp;J1460)+1,"")</x:f>
      </x:c>
      <x:c r="M1460" s="9" t="str">
        <x:v>Review required</x:v>
      </x:c>
      <x:c r="N1460" s="9" t="str">
        <x:v>Concentration not explicit on both saved identities</x:v>
      </x:c>
      <x:c r="O1460" s="9" t="str">
        <x:v>https://www.parfumo.com/Perfumes/Tom_Ford/soleil-de-feu</x:v>
      </x:c>
      <x:c r="P1460" s="9" t="str">
        <x:v>https://www.fragrantica.com/perfume/Tom-Ford/Soleil-de-Feu-80083.html</x:v>
      </x:c>
      <x:c r="Q1460" s="9" t="str">
        <x:v>https://media.parfumo.com/perfumes/3c/3c200f-soleil-de-feu-tom-ford_1200.jpg?width=720&amp;aspect_ratio=1:1</x:v>
      </x:c>
      <x:c r="R1460" s="9" t="str">
        <x:v>https://fimgs.net/mdimg/perfume-thumbs/375x500.80083.jpg</x:v>
      </x:c>
      <x:c r="S1460" s="9" t="str">
        <x:v>Soleil de Feu</x:v>
      </x:c>
      <x:c r="T1460" s="11" t="str">
        <x:v>2023</x:v>
      </x:c>
      <x:c r="U1460" s="10" t="n">
        <x:v>307</x:v>
      </x:c>
      <x:c r="V1460" s="14" t="n">
        <x:f>IF(AND(ISNUMBER(G1460),G1460&gt;0),LOG10(G1460)*'Method'!$B$8,"")</x:f>
        <x:v>2.7120856655820837</x:v>
      </x:c>
      <x:c r="W1460" s="14" t="n">
        <x:f>IF(AND(ISNUMBER(I1460),I1460&gt;0),LOG10(I1460)*'Method'!$B$9,"")</x:f>
        <x:v>2.341485367159752</x:v>
      </x:c>
      <x:c r="X1460" s="10" t="str">
        <x:f>IF(ISNUMBER(J1460),SUM(G1460,I1460),"")</x:f>
      </x:c>
      <x:c r="Y1460" s="10" t="str">
        <x:f>IF(ISNUMBER(K1460),COUNTIFS($K$7:$K$1929,"&gt;"&amp;K1460)+1,"")</x:f>
      </x:c>
      <x:c r="Z1460" s="9" t="str"/>
      <x:c r="AA1460" s="15" t="n">
        <x:v>46108</x:v>
      </x:c>
      <x:c r="AB1460" s="9" t="str">
        <x:v>Unknown</x:v>
      </x:c>
    </x:row>
    <x:row r="1461" ht="50" customHeight="1">
      <x:c r="A1461" s="10" t="n">
        <x:f>IF(ISNUMBER(F1461),RANK(F1461,$F$7:$F$1929,0),"")</x:f>
        <x:v>1351</x:v>
      </x:c>
      <x:c r="B1461" s="9" t="str">
        <x:v>Byredo</x:v>
      </x:c>
      <x:c r="C1461" s="9" t="str">
        <x:v>Rouge Chaotique</x:v>
      </x:c>
      <x:c r="D1461" s="9" t="str">
        <x:v>Not recorded</x:v>
      </x:c>
      <x:c r="E1461" s="11" t="n">
        <x:v>2023</x:v>
      </x:c>
      <x:c r="F1461" s="13" t="n">
        <x:v>7.5</x:v>
      </x:c>
      <x:c r="G1461" s="10" t="n">
        <x:v>180</x:v>
      </x:c>
      <x:c r="H1461" s="12" t="n">
        <x:v>4.02</x:v>
      </x:c>
      <x:c r="I1461" s="10" t="n">
        <x:v>775</x:v>
      </x:c>
      <x:c r="J1461" s="12" t="str">
        <x:f>IF(AND(M1461="URL identity aligns",ISNUMBER(F1461),ISNUMBER(H1461),G1461&gt;0,I1461&gt;0,SUM(V1461:W1461)&gt;0),(F1461*V1461+((H1461-1)/4*10)*W1461)/SUM(V1461:W1461),"")</x:f>
      </x:c>
      <x:c r="K1461" s="12" t="str">
        <x:f>IF(ISNUMBER(J1461),(X1461*J1461+'Method'!$B$10*'Method'!$B$11)/(X1461+'Method'!$B$10),"")</x:f>
      </x:c>
      <x:c r="L1461" s="10" t="str">
        <x:f>IF(ISNUMBER(J1461),COUNTIFS($J$7:$J$1929,"&gt;"&amp;J1461)+1,"")</x:f>
      </x:c>
      <x:c r="M1461" s="9" t="str">
        <x:v>Review required</x:v>
      </x:c>
      <x:c r="N1461" s="9" t="str">
        <x:v>Concentration not explicit on both saved identities</x:v>
      </x:c>
      <x:c r="O1461" s="9" t="str">
        <x:v>https://www.parfumo.com/Perfumes/Byredo/rouge-chaotique</x:v>
      </x:c>
      <x:c r="P1461" s="9" t="str">
        <x:v>https://www.fragrantica.com/perfume/Byredo/Rouge-Chaotique-83369.html</x:v>
      </x:c>
      <x:c r="Q1461" s="9" t="str">
        <x:v>https://media.parfumo.com/perfumes/8b/8bc0c5-rouge-chaotique-byredo_1200.jpg?width=720&amp;aspect_ratio=1:1</x:v>
      </x:c>
      <x:c r="R1461" s="9" t="str">
        <x:v>https://fimgs.net/mdimg/perfume-thumbs/375x500.83369.jpg</x:v>
      </x:c>
      <x:c r="S1461" s="9" t="str">
        <x:v>Rouge Chaotique</x:v>
      </x:c>
      <x:c r="T1461" s="11" t="str">
        <x:v>2023</x:v>
      </x:c>
      <x:c r="U1461" s="10" t="n">
        <x:v>1234</x:v>
      </x:c>
      <x:c r="V1461" s="14" t="n">
        <x:f>IF(AND(ISNUMBER(G1461),G1461&gt;0),LOG10(G1461)*'Method'!$B$8,"")</x:f>
        <x:v>2.706327006123972</x:v>
      </x:c>
      <x:c r="W1461" s="14" t="n">
        <x:f>IF(AND(ISNUMBER(I1461),I1461&gt;0),LOG10(I1461)*'Method'!$B$9,"")</x:f>
        <x:v>2.311441362005048</x:v>
      </x:c>
      <x:c r="X1461" s="10" t="str">
        <x:f>IF(ISNUMBER(J1461),SUM(G1461,I1461),"")</x:f>
      </x:c>
      <x:c r="Y1461" s="10" t="str">
        <x:f>IF(ISNUMBER(K1461),COUNTIFS($K$7:$K$1929,"&gt;"&amp;K1461)+1,"")</x:f>
      </x:c>
      <x:c r="Z1461" s="9" t="str"/>
      <x:c r="AA1461" s="15" t="n">
        <x:v>46108</x:v>
      </x:c>
      <x:c r="AB1461" s="9" t="str">
        <x:v>Unknown</x:v>
      </x:c>
    </x:row>
    <x:row r="1462" ht="50" customHeight="1">
      <x:c r="A1462" s="10" t="n">
        <x:f>IF(ISNUMBER(F1462),RANK(F1462,$F$7:$F$1929,0),"")</x:f>
        <x:v>1351</x:v>
      </x:c>
      <x:c r="B1462" s="9" t="str">
        <x:v>Jean Paul Gaultier</x:v>
      </x:c>
      <x:c r="C1462" s="9" t="str">
        <x:v>Le Mâle Lover</x:v>
      </x:c>
      <x:c r="D1462" s="9" t="str">
        <x:v>Not recorded</x:v>
      </x:c>
      <x:c r="E1462" s="11" t="n">
        <x:v>2024</x:v>
      </x:c>
      <x:c r="F1462" s="13" t="n">
        <x:v>7.5</x:v>
      </x:c>
      <x:c r="G1462" s="10" t="n">
        <x:v>165</x:v>
      </x:c>
      <x:c r="H1462" s="12" t="n">
        <x:v>4.06</x:v>
      </x:c>
      <x:c r="I1462" s="10" t="n">
        <x:v>1129</x:v>
      </x:c>
      <x:c r="J1462" s="12" t="str">
        <x:f>IF(AND(M1462="URL identity aligns",ISNUMBER(F1462),ISNUMBER(H1462),G1462&gt;0,I1462&gt;0,SUM(V1462:W1462)&gt;0),(F1462*V1462+((H1462-1)/4*10)*W1462)/SUM(V1462:W1462),"")</x:f>
      </x:c>
      <x:c r="K1462" s="12" t="str">
        <x:f>IF(ISNUMBER(J1462),(X1462*J1462+'Method'!$B$10*'Method'!$B$11)/(X1462+'Method'!$B$10),"")</x:f>
      </x:c>
      <x:c r="L1462" s="10" t="str">
        <x:f>IF(ISNUMBER(J1462),COUNTIFS($J$7:$J$1929,"&gt;"&amp;J1462)+1,"")</x:f>
      </x:c>
      <x:c r="M1462" s="9" t="str">
        <x:v>Review required</x:v>
      </x:c>
      <x:c r="N1462" s="9" t="str">
        <x:v>Concentration not explicit on both saved identities</x:v>
      </x:c>
      <x:c r="O1462" s="9" t="str">
        <x:v>https://www.parfumo.com/Perfumes/Jean_Paul_Gaultier/le-male-lover</x:v>
      </x:c>
      <x:c r="P1462" s="9" t="str">
        <x:v>https://www.fragrantica.com/perfume/Jean-Paul-Gaultier/Le-Male-Lover-89720.html</x:v>
      </x:c>
      <x:c r="Q1462" s="9" t="str">
        <x:v>https://media.parfumo.com/perfumes/be/becb62-le-male-lover-jean-paul-gaultier_1200.jpg?width=720&amp;aspect_ratio=1:1</x:v>
      </x:c>
      <x:c r="R1462" s="9" t="str">
        <x:v>https://fimgs.net/mdimg/perfume-thumbs/375x500.89720.jpg</x:v>
      </x:c>
      <x:c r="S1462" s="9" t="str">
        <x:v>Le Mâle Lover</x:v>
      </x:c>
      <x:c r="T1462" s="11" t="str">
        <x:v>2024</x:v>
      </x:c>
      <x:c r="U1462" s="10" t="n">
        <x:v>171</x:v>
      </x:c>
      <x:c r="V1462" s="14" t="n">
        <x:f>IF(AND(ISNUMBER(G1462),G1462&gt;0),LOG10(G1462)*'Method'!$B$8,"")</x:f>
        <x:v>2.6609807330566917</x:v>
      </x:c>
      <x:c r="W1462" s="14" t="n">
        <x:f>IF(AND(ISNUMBER(I1462),I1462&gt;0),LOG10(I1462)*'Method'!$B$9,"")</x:f>
        <x:v>2.4421551535399764</x:v>
      </x:c>
      <x:c r="X1462" s="10" t="str">
        <x:f>IF(ISNUMBER(J1462),SUM(G1462,I1462),"")</x:f>
      </x:c>
      <x:c r="Y1462" s="10" t="str">
        <x:f>IF(ISNUMBER(K1462),COUNTIFS($K$7:$K$1929,"&gt;"&amp;K1462)+1,"")</x:f>
      </x:c>
      <x:c r="Z1462" s="9" t="str"/>
      <x:c r="AA1462" s="15" t="n">
        <x:v>46108</x:v>
      </x:c>
      <x:c r="AB1462" s="9" t="str">
        <x:v>Unknown</x:v>
      </x:c>
    </x:row>
    <x:row r="1463" ht="50" customHeight="1">
      <x:c r="A1463" s="10" t="n">
        <x:f>IF(ISNUMBER(F1463),RANK(F1463,$F$7:$F$1929,0),"")</x:f>
        <x:v>1351</x:v>
      </x:c>
      <x:c r="B1463" s="9" t="str">
        <x:v>Montblanc</x:v>
      </x:c>
      <x:c r="C1463" s="9" t="str">
        <x:v>Legend Blue</x:v>
      </x:c>
      <x:c r="D1463" s="9" t="str">
        <x:v>Not recorded</x:v>
      </x:c>
      <x:c r="E1463" s="11" t="n">
        <x:v>2024</x:v>
      </x:c>
      <x:c r="F1463" s="13" t="n">
        <x:v>7.5</x:v>
      </x:c>
      <x:c r="G1463" s="10" t="n">
        <x:v>161</x:v>
      </x:c>
      <x:c r="H1463" s="12" t="n">
        <x:v>4.07</x:v>
      </x:c>
      <x:c r="I1463" s="10" t="n">
        <x:v>1090</x:v>
      </x:c>
      <x:c r="J1463" s="12" t="str">
        <x:f>IF(AND(M1463="URL identity aligns",ISNUMBER(F1463),ISNUMBER(H1463),G1463&gt;0,I1463&gt;0,SUM(V1463:W1463)&gt;0),(F1463*V1463+((H1463-1)/4*10)*W1463)/SUM(V1463:W1463),"")</x:f>
      </x:c>
      <x:c r="K1463" s="12" t="str">
        <x:f>IF(ISNUMBER(J1463),(X1463*J1463+'Method'!$B$10*'Method'!$B$11)/(X1463+'Method'!$B$10),"")</x:f>
      </x:c>
      <x:c r="L1463" s="10" t="str">
        <x:f>IF(ISNUMBER(J1463),COUNTIFS($J$7:$J$1929,"&gt;"&amp;J1463)+1,"")</x:f>
      </x:c>
      <x:c r="M1463" s="9" t="str">
        <x:v>Review required</x:v>
      </x:c>
      <x:c r="N1463" s="9" t="str">
        <x:v>Concentration not explicit on both saved identities</x:v>
      </x:c>
      <x:c r="O1463" s="9" t="str">
        <x:v>https://www.parfumo.com/Perfumes/Montblanc/legend-blue</x:v>
      </x:c>
      <x:c r="P1463" s="9" t="str">
        <x:v>https://www.fragrantica.com/perfume/Montblanc/Legend-Blue-90137.html</x:v>
      </x:c>
      <x:c r="Q1463" s="9" t="str">
        <x:v>https://media.parfumo.com/perfumes/88/88ed40-legend-blue-montblanc_1200.jpg?width=480&amp;aspect_ratio=1:1</x:v>
      </x:c>
      <x:c r="R1463" s="9" t="str">
        <x:v>https://fimgs.net/mdimg/perfume-thumbs/375x500.90137.jpg</x:v>
      </x:c>
      <x:c r="S1463" s="9" t="str">
        <x:v>Legend Blue</x:v>
      </x:c>
      <x:c r="T1463" s="11" t="str">
        <x:v>2024</x:v>
      </x:c>
      <x:c r="U1463" s="10" t="n">
        <x:v>348</x:v>
      </x:c>
      <x:c r="V1463" s="14" t="n">
        <x:f>IF(AND(ISNUMBER(G1463),G1463&gt;0),LOG10(G1463)*'Method'!$B$8,"")</x:f>
        <x:v>2.64819105123822</x:v>
      </x:c>
      <x:c r="W1463" s="14" t="n">
        <x:f>IF(AND(ISNUMBER(I1463),I1463&gt;0),LOG10(I1463)*'Method'!$B$9,"")</x:f>
        <x:v>2.429941198352496</x:v>
      </x:c>
      <x:c r="X1463" s="10" t="str">
        <x:f>IF(ISNUMBER(J1463),SUM(G1463,I1463),"")</x:f>
      </x:c>
      <x:c r="Y1463" s="10" t="str">
        <x:f>IF(ISNUMBER(K1463),COUNTIFS($K$7:$K$1929,"&gt;"&amp;K1463)+1,"")</x:f>
      </x:c>
      <x:c r="Z1463" s="9" t="str"/>
      <x:c r="AA1463" s="15" t="n">
        <x:v>46108</x:v>
      </x:c>
      <x:c r="AB1463" s="9" t="str">
        <x:v>Unknown</x:v>
      </x:c>
    </x:row>
    <x:row r="1464" ht="50" customHeight="1">
      <x:c r="A1464" s="10" t="n">
        <x:f>IF(ISNUMBER(F1464),RANK(F1464,$F$7:$F$1929,0),"")</x:f>
        <x:v>1351</x:v>
      </x:c>
      <x:c r="B1464" s="9" t="str">
        <x:v>Lattafa</x:v>
      </x:c>
      <x:c r="C1464" s="9" t="str">
        <x:v>Maahir</x:v>
      </x:c>
      <x:c r="D1464" s="9" t="str">
        <x:v>Parfum</x:v>
      </x:c>
      <x:c r="E1464" s="11" t="n">
        <x:v>2020</x:v>
      </x:c>
      <x:c r="F1464" s="13" t="n">
        <x:v>7.5</x:v>
      </x:c>
      <x:c r="G1464" s="10" t="n">
        <x:v>150</x:v>
      </x:c>
      <x:c r="H1464" s="12" t="n">
        <x:v>3.82</x:v>
      </x:c>
      <x:c r="I1464" s="10" t="n">
        <x:v>849</x:v>
      </x:c>
      <x:c r="J1464" s="12" t="str">
        <x:f>IF(AND(M1464="URL identity aligns",ISNUMBER(F1464),ISNUMBER(H1464),G1464&gt;0,I1464&gt;0,SUM(V1464:W1464)&gt;0),(F1464*V1464+((H1464-1)/4*10)*W1464)/SUM(V1464:W1464),"")</x:f>
      </x:c>
      <x:c r="K1464" s="12" t="str">
        <x:f>IF(ISNUMBER(J1464),(X1464*J1464+'Method'!$B$10*'Method'!$B$11)/(X1464+'Method'!$B$10),"")</x:f>
      </x:c>
      <x:c r="L1464" s="10" t="str">
        <x:f>IF(ISNUMBER(J1464),COUNTIFS($J$7:$J$1929,"&gt;"&amp;J1464)+1,"")</x:f>
      </x:c>
      <x:c r="M1464" s="9" t="str">
        <x:v>Review required</x:v>
      </x:c>
      <x:c r="N1464" s="9" t="str">
        <x:v>Brand differs between product URLs; Concentration not explicit on both saved identities</x:v>
      </x:c>
      <x:c r="O1464" s="9" t="str">
        <x:v>https://www.parfumo.com/Perfumes/Lattafa/maahir</x:v>
      </x:c>
      <x:c r="P1464" s="9" t="str">
        <x:v>https://www.fragrantica.com/perfume/Lattafa-Perfumes/Maahir-64950.html</x:v>
      </x:c>
      <x:c r="Q1464" s="9" t="str">
        <x:v>https://media.parfumo.com/perfumes/8f/8fe6c7-maahir-lattafa_1200.jpg?width=720&amp;aspect_ratio=1:1</x:v>
      </x:c>
      <x:c r="R1464" s="9" t="str">
        <x:v>https://fimgs.net/mdimg/perfume-thumbs/375x500.64950.jpg</x:v>
      </x:c>
      <x:c r="S1464" s="9" t="str">
        <x:v>Maahir</x:v>
      </x:c>
      <x:c r="T1464" s="11" t="str">
        <x:v>2020</x:v>
      </x:c>
      <x:c r="U1464" s="10" t="n">
        <x:v>902</x:v>
      </x:c>
      <x:c r="V1464" s="14" t="n">
        <x:f>IF(AND(ISNUMBER(G1464),G1464&gt;0),LOG10(G1464)*'Method'!$B$8,"")</x:f>
        <x:v>2.611309510866816</x:v>
      </x:c>
      <x:c r="W1464" s="14" t="n">
        <x:f>IF(AND(ISNUMBER(I1464),I1464&gt;0),LOG10(I1464)*'Method'!$B$9,"")</x:f>
        <x:v>2.3431261521951603</x:v>
      </x:c>
      <x:c r="X1464" s="10" t="str">
        <x:f>IF(ISNUMBER(J1464),SUM(G1464,I1464),"")</x:f>
      </x:c>
      <x:c r="Y1464" s="10" t="str">
        <x:f>IF(ISNUMBER(K1464),COUNTIFS($K$7:$K$1929,"&gt;"&amp;K1464)+1,"")</x:f>
      </x:c>
      <x:c r="Z1464" s="9" t="str"/>
      <x:c r="AA1464" s="15" t="n">
        <x:v>46108</x:v>
      </x:c>
      <x:c r="AB1464" s="9" t="str">
        <x:v>Unknown</x:v>
      </x:c>
    </x:row>
    <x:row r="1465" ht="50" customHeight="1">
      <x:c r="A1465" s="10" t="n">
        <x:f>IF(ISNUMBER(F1465),RANK(F1465,$F$7:$F$1929,0),"")</x:f>
        <x:v>1351</x:v>
      </x:c>
      <x:c r="B1465" s="9" t="str">
        <x:v>Paris Corner</x:v>
      </x:c>
      <x:c r="C1465" s="9" t="str">
        <x:v>Khair Pistachio</x:v>
      </x:c>
      <x:c r="D1465" s="9" t="str">
        <x:v>Eau de Parfum</x:v>
      </x:c>
      <x:c r="E1465" s="11" t="n">
        <x:v>2023</x:v>
      </x:c>
      <x:c r="F1465" s="13" t="n">
        <x:v>7.5</x:v>
      </x:c>
      <x:c r="G1465" s="10" t="n">
        <x:v>149</x:v>
      </x:c>
      <x:c r="H1465" s="12" t="n">
        <x:v>3.98</x:v>
      </x:c>
      <x:c r="I1465" s="10" t="n">
        <x:v>2154</x:v>
      </x:c>
      <x:c r="J1465" s="12" t="str">
        <x:f>IF(AND(M1465="URL identity aligns",ISNUMBER(F1465),ISNUMBER(H1465),G1465&gt;0,I1465&gt;0,SUM(V1465:W1465)&gt;0),(F1465*V1465+((H1465-1)/4*10)*W1465)/SUM(V1465:W1465),"")</x:f>
      </x:c>
      <x:c r="K1465" s="12" t="str">
        <x:f>IF(ISNUMBER(J1465),(X1465*J1465+'Method'!$B$10*'Method'!$B$11)/(X1465+'Method'!$B$10),"")</x:f>
      </x:c>
      <x:c r="L1465" s="10" t="str">
        <x:f>IF(ISNUMBER(J1465),COUNTIFS($J$7:$J$1929,"&gt;"&amp;J1465)+1,"")</x:f>
      </x:c>
      <x:c r="M1465" s="9" t="str">
        <x:v>Review required</x:v>
      </x:c>
      <x:c r="N1465" s="9" t="str">
        <x:v>Concentration not explicit on both saved identities</x:v>
      </x:c>
      <x:c r="O1465" s="9" t="str">
        <x:v>https://www.parfumo.com/Perfumes/paris-corner/khair-pistachio-eau-de-parfum</x:v>
      </x:c>
      <x:c r="P1465" s="9" t="str">
        <x:v>https://www.fragrantica.com/perfume/PARIS-CORNER/Khair-Pistachio-92766.html</x:v>
      </x:c>
      <x:c r="Q1465" s="9" t="str">
        <x:v>https://media.parfumo.com/perfumes/2b/2beb97_khair-pistachio-paris-corner_1200.jpg?width=720&amp;aspect_ratio=1:1</x:v>
      </x:c>
      <x:c r="R1465" s="9" t="str">
        <x:v>https://fimgs.net/mdimg/perfume-thumbs/375x500.92766.jpg</x:v>
      </x:c>
      <x:c r="S1465" s="9" t="str">
        <x:v>Khair Pistachio</x:v>
      </x:c>
      <x:c r="T1465" s="11" t="str">
        <x:v>2023</x:v>
      </x:c>
      <x:c r="U1465" s="10" t="n">
        <x:v>33</x:v>
      </x:c>
      <x:c r="V1465" s="14" t="n">
        <x:f>IF(AND(ISNUMBER(G1465),G1465&gt;0),LOG10(G1465)*'Method'!$B$8,"")</x:f>
        <x:v>2.607823522094724</x:v>
      </x:c>
      <x:c r="W1465" s="14" t="n">
        <x:f>IF(AND(ISNUMBER(I1465),I1465&gt;0),LOG10(I1465)*'Method'!$B$9,"")</x:f>
        <x:v>2.666596559169568</x:v>
      </x:c>
      <x:c r="X1465" s="10" t="str">
        <x:f>IF(ISNUMBER(J1465),SUM(G1465,I1465),"")</x:f>
      </x:c>
      <x:c r="Y1465" s="10" t="str">
        <x:f>IF(ISNUMBER(K1465),COUNTIFS($K$7:$K$1929,"&gt;"&amp;K1465)+1,"")</x:f>
      </x:c>
      <x:c r="Z1465" s="9" t="str"/>
      <x:c r="AA1465" s="15" t="n">
        <x:v>46108</x:v>
      </x:c>
      <x:c r="AB1465" s="9" t="str">
        <x:v>Unknown</x:v>
      </x:c>
    </x:row>
    <x:row r="1466" ht="50" customHeight="1">
      <x:c r="A1466" s="10" t="n">
        <x:f>IF(ISNUMBER(F1466),RANK(F1466,$F$7:$F$1929,0),"")</x:f>
        <x:v>1351</x:v>
      </x:c>
      <x:c r="B1466" s="9" t="str">
        <x:v>Penhaligon’s</x:v>
      </x:c>
      <x:c r="C1466" s="9" t="str">
        <x:v>The Cut</x:v>
      </x:c>
      <x:c r="D1466" s="9" t="str">
        <x:v>Not recorded</x:v>
      </x:c>
      <x:c r="E1466" s="11" t="n">
        <x:v>2025</x:v>
      </x:c>
      <x:c r="F1466" s="13" t="n">
        <x:v>7.5</x:v>
      </x:c>
      <x:c r="G1466" s="10" t="n">
        <x:v>141</x:v>
      </x:c>
      <x:c r="H1466" s="12" t="n">
        <x:v>4.14</x:v>
      </x:c>
      <x:c r="I1466" s="10" t="n">
        <x:v>332</x:v>
      </x:c>
      <x:c r="J1466" s="12" t="str">
        <x:f>IF(AND(M1466="URL identity aligns",ISNUMBER(F1466),ISNUMBER(H1466),G1466&gt;0,I1466&gt;0,SUM(V1466:W1466)&gt;0),(F1466*V1466+((H1466-1)/4*10)*W1466)/SUM(V1466:W1466),"")</x:f>
      </x:c>
      <x:c r="K1466" s="12" t="str">
        <x:f>IF(ISNUMBER(J1466),(X1466*J1466+'Method'!$B$10*'Method'!$B$11)/(X1466+'Method'!$B$10),"")</x:f>
      </x:c>
      <x:c r="L1466" s="10" t="str">
        <x:f>IF(ISNUMBER(J1466),COUNTIFS($J$7:$J$1929,"&gt;"&amp;J1466)+1,"")</x:f>
      </x:c>
      <x:c r="M1466" s="9" t="str">
        <x:v>Review required</x:v>
      </x:c>
      <x:c r="N1466" s="9" t="str">
        <x:v>Brand differs between product URLs; Export brand differs from Parfumo URL; Concentration not explicit on both saved identities</x:v>
      </x:c>
      <x:c r="O1466" s="9" t="str">
        <x:v>https://www.parfumo.com/Perfumes/Penhaligons/the-cut</x:v>
      </x:c>
      <x:c r="P1466" s="9" t="str">
        <x:v>https://www.fragrantica.com/perfume/Penhaligon-s/The-Cut-111758.html</x:v>
      </x:c>
      <x:c r="Q1466" s="9" t="str">
        <x:v>https://media.parfumo.com/perfumes/e9/e9dd8f_the-cut-penhaligon-s_1200.jpg?width=720&amp;aspect_ratio=1:1</x:v>
      </x:c>
      <x:c r="R1466" s="9" t="str">
        <x:v>https://fimgs.net/mdimg/perfume-thumbs/375x500.111758.jpg</x:v>
      </x:c>
      <x:c r="S1466" s="9" t="str">
        <x:v>The Cut Penhaligon's</x:v>
      </x:c>
      <x:c r="T1466" s="11" t="str">
        <x:v>2025</x:v>
      </x:c>
      <x:c r="U1466" s="10" t="n">
        <x:v>1764</x:v>
      </x:c>
      <x:c r="V1466" s="14" t="n">
        <x:f>IF(AND(ISNUMBER(G1466),G1466&gt;0),LOG10(G1466)*'Method'!$B$8,"")</x:f>
        <x:v>2.5790629351864562</x:v>
      </x:c>
      <x:c r="W1466" s="14" t="n">
        <x:f>IF(AND(ISNUMBER(I1466),I1466&gt;0),LOG10(I1466)*'Method'!$B$9,"")</x:f>
        <x:v>2.016910466963232</x:v>
      </x:c>
      <x:c r="X1466" s="10" t="str">
        <x:f>IF(ISNUMBER(J1466),SUM(G1466,I1466),"")</x:f>
      </x:c>
      <x:c r="Y1466" s="10" t="str">
        <x:f>IF(ISNUMBER(K1466),COUNTIFS($K$7:$K$1929,"&gt;"&amp;K1466)+1,"")</x:f>
      </x:c>
      <x:c r="Z1466" s="9" t="str">
        <x:v>Removed repeated brand suffix from display name</x:v>
      </x:c>
      <x:c r="AA1466" s="15" t="n">
        <x:v>46108</x:v>
      </x:c>
      <x:c r="AB1466" s="9" t="str">
        <x:v>Unknown</x:v>
      </x:c>
    </x:row>
    <x:row r="1467" ht="50" customHeight="1">
      <x:c r="A1467" s="10" t="n">
        <x:f>IF(ISNUMBER(F1467),RANK(F1467,$F$7:$F$1929,0),"")</x:f>
        <x:v>1351</x:v>
      </x:c>
      <x:c r="B1467" s="9" t="str">
        <x:v>Yves Saint Laurent</x:v>
      </x:c>
      <x:c r="C1467" s="9" t="str">
        <x:v>Y Yves Saint Laurent  Eau Fraîche</x:v>
      </x:c>
      <x:c r="D1467" s="9" t="str">
        <x:v>Eau Fraîche</x:v>
      </x:c>
      <x:c r="E1467" s="11" t="n">
        <x:v>2020</x:v>
      </x:c>
      <x:c r="F1467" s="13" t="n">
        <x:v>7.5</x:v>
      </x:c>
      <x:c r="G1467" s="10" t="n">
        <x:v>135</x:v>
      </x:c>
      <x:c r="H1467" s="12" t="n">
        <x:v>4.23</x:v>
      </x:c>
      <x:c r="I1467" s="10" t="n">
        <x:v>1215</x:v>
      </x:c>
      <x:c r="J1467" s="12" t="n">
        <x:f>IF(AND(M1467="URL identity aligns",ISNUMBER(F1467),ISNUMBER(H1467),G1467&gt;0,I1467&gt;0,SUM(V1467:W1467)&gt;0),(F1467*V1467+((H1467-1)/4*10)*W1467)/SUM(V1467:W1467),"")</x:f>
        <x:v>7.78242191606737</x:v>
      </x:c>
      <x:c r="K1467" s="12" t="n">
        <x:f>IF(ISNUMBER(J1467),(X1467*J1467+'Method'!$B$10*'Method'!$B$11)/(X1467+'Method'!$B$10),"")</x:f>
        <x:v>7.855889790996224</x:v>
      </x:c>
      <x:c r="L1467" s="10" t="n">
        <x:f>IF(ISNUMBER(J1467),COUNTIFS($J$7:$J$1929,"&gt;"&amp;J1467)+1,"")</x:f>
        <x:v>105</x:v>
      </x:c>
      <x:c r="M1467" s="9" t="str">
        <x:v>URL identity aligns</x:v>
      </x:c>
      <x:c r="N1467" s="9" t="str">
        <x:v>Brand, name tokens and concentration agree in saved URLs</x:v>
      </x:c>
      <x:c r="O1467" s="9" t="str">
        <x:v>https://www.parfumo.com/Perfumes/Yves_Saint_Laurent/y-eau-fraiche</x:v>
      </x:c>
      <x:c r="P1467" s="9" t="str">
        <x:v>https://www.fragrantica.com/perfume/Yves-Saint-Laurent/Y-Eau-Fraiche-60094.html</x:v>
      </x:c>
      <x:c r="Q1467" s="9" t="str">
        <x:v>https://media.parfumo.com/perfumes/e9/e92495-y-eau-fraiche-yves-saint-laurent_1200.jpg?width=480&amp;aspect_ratio=1:1</x:v>
      </x:c>
      <x:c r="R1467" s="9" t="str">
        <x:v>https://fimgs.net/mdimg/perfume-thumbs/375x500.60094.jpg</x:v>
      </x:c>
      <x:c r="S1467" s="9" t="str">
        <x:v>Y Yves Saint Laurent  Eau Fraîche</x:v>
      </x:c>
      <x:c r="T1467" s="11" t="str">
        <x:v>2020</x:v>
      </x:c>
      <x:c r="U1467" s="10" t="n">
        <x:v>761</x:v>
      </x:c>
      <x:c r="V1467" s="14" t="n">
        <x:f>IF(AND(ISNUMBER(G1467),G1467&gt;0),LOG10(G1467)*'Method'!$B$8,"")</x:f>
        <x:v>2.556400522194012</x:v>
      </x:c>
      <x:c r="W1467" s="14" t="n">
        <x:f>IF(AND(ISNUMBER(I1467),I1467&gt;0),LOG10(I1467)*'Method'!$B$9,"")</x:f>
        <x:v>2.467661022347464</x:v>
      </x:c>
      <x:c r="X1467" s="10" t="n">
        <x:f>IF(ISNUMBER(J1467),SUM(G1467,I1467),"")</x:f>
        <x:v>1350</x:v>
      </x:c>
      <x:c r="Y1467" s="10" t="n">
        <x:f>IF(ISNUMBER(K1467),COUNTIFS($K$7:$K$1929,"&gt;"&amp;K1467)+1,"")</x:f>
        <x:v>108</x:v>
      </x:c>
      <x:c r="Z1467" s="9" t="str"/>
      <x:c r="AA1467" s="15" t="n">
        <x:v>46108</x:v>
      </x:c>
      <x:c r="AB1467" s="9" t="str">
        <x:v>Unknown</x:v>
      </x:c>
    </x:row>
    <x:row r="1468" ht="50" customHeight="1">
      <x:c r="A1468" s="10" t="n">
        <x:f>IF(ISNUMBER(F1468),RANK(F1468,$F$7:$F$1929,0),"")</x:f>
        <x:v>1351</x:v>
      </x:c>
      <x:c r="B1468" s="9" t="str">
        <x:v>Lattafa</x:v>
      </x:c>
      <x:c r="C1468" s="9" t="str">
        <x:v>Musamam White Intense</x:v>
      </x:c>
      <x:c r="D1468" s="9" t="str">
        <x:v>Intense</x:v>
      </x:c>
      <x:c r="E1468" s="11" t="n">
        <x:v>2023</x:v>
      </x:c>
      <x:c r="F1468" s="13" t="n">
        <x:v>7.5</x:v>
      </x:c>
      <x:c r="G1468" s="10" t="n">
        <x:v>132</x:v>
      </x:c>
      <x:c r="H1468" s="12" t="n">
        <x:v>4.18</x:v>
      </x:c>
      <x:c r="I1468" s="10" t="n">
        <x:v>1871</x:v>
      </x:c>
      <x:c r="J1468" s="12" t="str">
        <x:f>IF(AND(M1468="URL identity aligns",ISNUMBER(F1468),ISNUMBER(H1468),G1468&gt;0,I1468&gt;0,SUM(V1468:W1468)&gt;0),(F1468*V1468+((H1468-1)/4*10)*W1468)/SUM(V1468:W1468),"")</x:f>
      </x:c>
      <x:c r="K1468" s="12" t="str">
        <x:f>IF(ISNUMBER(J1468),(X1468*J1468+'Method'!$B$10*'Method'!$B$11)/(X1468+'Method'!$B$10),"")</x:f>
      </x:c>
      <x:c r="L1468" s="10" t="str">
        <x:f>IF(ISNUMBER(J1468),COUNTIFS($J$7:$J$1929,"&gt;"&amp;J1468)+1,"")</x:f>
      </x:c>
      <x:c r="M1468" s="9" t="str">
        <x:v>Review required</x:v>
      </x:c>
      <x:c r="N1468" s="9" t="str">
        <x:v>Brand differs between product URLs; Product, variant, gender or year terms differ between URLs; Concentration not explicit on both saved identities</x:v>
      </x:c>
      <x:c r="O1468" s="9" t="str">
        <x:v>https://www.parfumo.com/Perfumes/Lattafa/musamam-white-intense-1</x:v>
      </x:c>
      <x:c r="P1468" s="9" t="str">
        <x:v>https://www.fragrantica.com/perfume/Lattafa-Perfumes/Musamam-White-Intense-85087.html</x:v>
      </x:c>
      <x:c r="Q1468" s="9" t="str">
        <x:v>https://media.parfumo.com/perfumes/a7/a77edc-musamam-white-intense-lattafa_1200.jpg?width=720&amp;aspect_ratio=1:1</x:v>
      </x:c>
      <x:c r="R1468" s="9" t="str">
        <x:v>https://fimgs.net/mdimg/perfume-thumbs/375x500.85087.jpg</x:v>
      </x:c>
      <x:c r="S1468" s="9" t="str">
        <x:v>Musamam White Intense</x:v>
      </x:c>
      <x:c r="T1468" s="11" t="str">
        <x:v>2023</x:v>
      </x:c>
      <x:c r="U1468" s="10" t="n">
        <x:v>541</x:v>
      </x:c>
      <x:c r="V1468" s="14" t="n">
        <x:f>IF(AND(ISNUMBER(G1468),G1468&gt;0),LOG10(G1468)*'Method'!$B$8,"")</x:f>
        <x:v>2.54468871744702</x:v>
      </x:c>
      <x:c r="W1468" s="14" t="n">
        <x:f>IF(AND(ISNUMBER(I1468),I1468&gt;0),LOG10(I1468)*'Method'!$B$9,"")</x:f>
        <x:v>2.617659030000008</x:v>
      </x:c>
      <x:c r="X1468" s="10" t="str">
        <x:f>IF(ISNUMBER(J1468),SUM(G1468,I1468),"")</x:f>
      </x:c>
      <x:c r="Y1468" s="10" t="str">
        <x:f>IF(ISNUMBER(K1468),COUNTIFS($K$7:$K$1929,"&gt;"&amp;K1468)+1,"")</x:f>
      </x:c>
      <x:c r="Z1468" s="9" t="str"/>
      <x:c r="AA1468" s="15" t="n">
        <x:v>46108</x:v>
      </x:c>
      <x:c r="AB1468" s="9" t="str">
        <x:v>Unknown</x:v>
      </x:c>
    </x:row>
    <x:row r="1469" ht="50" customHeight="1">
      <x:c r="A1469" s="10" t="n">
        <x:f>IF(ISNUMBER(F1469),RANK(F1469,$F$7:$F$1929,0),"")</x:f>
        <x:v>1351</x:v>
      </x:c>
      <x:c r="B1469" s="9" t="str">
        <x:v>Le Labo</x:v>
      </x:c>
      <x:c r="C1469" s="9" t="str">
        <x:v>Eucalyptus 20</x:v>
      </x:c>
      <x:c r="D1469" s="9" t="str">
        <x:v>Not recorded</x:v>
      </x:c>
      <x:c r="E1469" s="11" t="n">
        <x:v>2025</x:v>
      </x:c>
      <x:c r="F1469" s="13" t="n">
        <x:v>7.5</x:v>
      </x:c>
      <x:c r="G1469" s="10" t="n">
        <x:v>107</x:v>
      </x:c>
      <x:c r="H1469" s="12" t="n">
        <x:v>3.96</x:v>
      </x:c>
      <x:c r="I1469" s="10" t="n">
        <x:v>557</x:v>
      </x:c>
      <x:c r="J1469" s="12" t="str">
        <x:f>IF(AND(M1469="URL identity aligns",ISNUMBER(F1469),ISNUMBER(H1469),G1469&gt;0,I1469&gt;0,SUM(V1469:W1469)&gt;0),(F1469*V1469+((H1469-1)/4*10)*W1469)/SUM(V1469:W1469),"")</x:f>
      </x:c>
      <x:c r="K1469" s="12" t="str">
        <x:f>IF(ISNUMBER(J1469),(X1469*J1469+'Method'!$B$10*'Method'!$B$11)/(X1469+'Method'!$B$10),"")</x:f>
      </x:c>
      <x:c r="L1469" s="10" t="str">
        <x:f>IF(ISNUMBER(J1469),COUNTIFS($J$7:$J$1929,"&gt;"&amp;J1469)+1,"")</x:f>
      </x:c>
      <x:c r="M1469" s="9" t="str">
        <x:v>Review required</x:v>
      </x:c>
      <x:c r="N1469" s="9" t="str">
        <x:v>Concentration not explicit on both saved identities</x:v>
      </x:c>
      <x:c r="O1469" s="9" t="str">
        <x:v>https://www.parfumo.com/Perfumes/Le_Labo/eucalyptus-20</x:v>
      </x:c>
      <x:c r="P1469" s="9" t="str">
        <x:v>https://www.fragrantica.com/perfume/Le-Labo/Eucalyptus-20-101776.html</x:v>
      </x:c>
      <x:c r="Q1469" s="9" t="str">
        <x:v>https://media.parfumo.com/perfumes/41/41c790-eucalyptus-20-le-labo_1200.jpg?width=720&amp;aspect_ratio=1:1</x:v>
      </x:c>
      <x:c r="R1469" s="9" t="str">
        <x:v>https://fimgs.net/mdimg/perfume-thumbs/375x500.101776.jpg</x:v>
      </x:c>
      <x:c r="S1469" s="9" t="str">
        <x:v>Eucalyptus 20</x:v>
      </x:c>
      <x:c r="T1469" s="11" t="str">
        <x:v>2025</x:v>
      </x:c>
      <x:c r="U1469" s="10" t="n">
        <x:v>334</x:v>
      </x:c>
      <x:c r="V1469" s="14" t="n">
        <x:f>IF(AND(ISNUMBER(G1469),G1469&gt;0),LOG10(G1469)*'Method'!$B$8,"")</x:f>
        <x:v>2.435260533222252</x:v>
      </x:c>
      <x:c r="W1469" s="14" t="n">
        <x:f>IF(AND(ISNUMBER(I1469),I1469&gt;0),LOG10(I1469)*'Method'!$B$9,"")</x:f>
        <x:v>2.196684156138984</x:v>
      </x:c>
      <x:c r="X1469" s="10" t="str">
        <x:f>IF(ISNUMBER(J1469),SUM(G1469,I1469),"")</x:f>
      </x:c>
      <x:c r="Y1469" s="10" t="str">
        <x:f>IF(ISNUMBER(K1469),COUNTIFS($K$7:$K$1929,"&gt;"&amp;K1469)+1,"")</x:f>
      </x:c>
      <x:c r="Z1469" s="9" t="str"/>
      <x:c r="AA1469" s="15" t="n">
        <x:v>46108</x:v>
      </x:c>
      <x:c r="AB1469" s="9" t="str">
        <x:v>Unknown</x:v>
      </x:c>
    </x:row>
    <x:row r="1470" ht="50" customHeight="1">
      <x:c r="A1470" s="10" t="n">
        <x:f>IF(ISNUMBER(F1470),RANK(F1470,$F$7:$F$1929,0),"")</x:f>
        <x:v>1351</x:v>
      </x:c>
      <x:c r="B1470" s="9" t="str">
        <x:v>Penhaligon’s</x:v>
      </x:c>
      <x:c r="C1470" s="9" t="str">
        <x:v>Eau the Audacity</x:v>
      </x:c>
      <x:c r="D1470" s="9" t="str">
        <x:v>Not recorded</x:v>
      </x:c>
      <x:c r="E1470" s="11" t="n">
        <x:v>2023</x:v>
      </x:c>
      <x:c r="F1470" s="13" t="n">
        <x:v>7.5</x:v>
      </x:c>
      <x:c r="G1470" s="10" t="n">
        <x:v>101</x:v>
      </x:c>
      <x:c r="H1470" s="12" t="n">
        <x:v>4.08</x:v>
      </x:c>
      <x:c r="I1470" s="10" t="n">
        <x:v>609</x:v>
      </x:c>
      <x:c r="J1470" s="12" t="str">
        <x:f>IF(AND(M1470="URL identity aligns",ISNUMBER(F1470),ISNUMBER(H1470),G1470&gt;0,I1470&gt;0,SUM(V1470:W1470)&gt;0),(F1470*V1470+((H1470-1)/4*10)*W1470)/SUM(V1470:W1470),"")</x:f>
      </x:c>
      <x:c r="K1470" s="12" t="str">
        <x:f>IF(ISNUMBER(J1470),(X1470*J1470+'Method'!$B$10*'Method'!$B$11)/(X1470+'Method'!$B$10),"")</x:f>
      </x:c>
      <x:c r="L1470" s="10" t="str">
        <x:f>IF(ISNUMBER(J1470),COUNTIFS($J$7:$J$1929,"&gt;"&amp;J1470)+1,"")</x:f>
      </x:c>
      <x:c r="M1470" s="9" t="str">
        <x:v>Review required</x:v>
      </x:c>
      <x:c r="N1470" s="9" t="str">
        <x:v>Brand differs between product URLs; Export brand differs from Parfumo URL; Product, variant, gender or year terms differ between URLs; Concentration not explicit on both saved identities</x:v>
      </x:c>
      <x:c r="O1470" s="9" t="str">
        <x:v>https://www.parfumo.com/Perfumes/Penhaligons/eau-the-audacity</x:v>
      </x:c>
      <x:c r="P1470" s="9" t="str">
        <x:v>https://www.fragrantica.com/perfume/Penhaligon-s/Eau-de-Audacity-84258.html</x:v>
      </x:c>
      <x:c r="Q1470" s="9" t="str">
        <x:v>https://media.parfumo.com/perfumes/a9/a94d63-eau-the-audacity-penhaligon-s_1200.jpg?width=720&amp;aspect_ratio=1:1</x:v>
      </x:c>
      <x:c r="R1470" s="9" t="str">
        <x:v>https://fimgs.net/mdimg/perfume-thumbs/375x500.84258.jpg</x:v>
      </x:c>
      <x:c r="S1470" s="9" t="str">
        <x:v>Eau the Audacity Penhaligon's</x:v>
      </x:c>
      <x:c r="T1470" s="11" t="str">
        <x:v>2023</x:v>
      </x:c>
      <x:c r="U1470" s="10" t="n">
        <x:v>1491</x:v>
      </x:c>
      <x:c r="V1470" s="14" t="n">
        <x:f>IF(AND(ISNUMBER(G1470),G1470&gt;0),LOG10(G1470)*'Method'!$B$8,"")</x:f>
        <x:v>2.405185648539168</x:v>
      </x:c>
      <x:c r="W1470" s="14" t="n">
        <x:f>IF(AND(ISNUMBER(I1470),I1470&gt;0),LOG10(I1470)*'Method'!$B$9,"")</x:f>
        <x:v>2.227693834106304</x:v>
      </x:c>
      <x:c r="X1470" s="10" t="str">
        <x:f>IF(ISNUMBER(J1470),SUM(G1470,I1470),"")</x:f>
      </x:c>
      <x:c r="Y1470" s="10" t="str">
        <x:f>IF(ISNUMBER(K1470),COUNTIFS($K$7:$K$1929,"&gt;"&amp;K1470)+1,"")</x:f>
      </x:c>
      <x:c r="Z1470" s="9" t="str">
        <x:v>Removed repeated brand suffix from display name</x:v>
      </x:c>
      <x:c r="AA1470" s="15" t="n">
        <x:v>46108</x:v>
      </x:c>
      <x:c r="AB1470" s="9" t="str">
        <x:v>Unknown</x:v>
      </x:c>
    </x:row>
    <x:row r="1471" ht="50" customHeight="1">
      <x:c r="A1471" s="10" t="n">
        <x:f>IF(ISNUMBER(F1471),RANK(F1471,$F$7:$F$1929,0),"")</x:f>
        <x:v>1351</x:v>
      </x:c>
      <x:c r="B1471" s="9" t="str">
        <x:v>Maison Francis Kurkdjian</x:v>
      </x:c>
      <x:c r="C1471" s="9" t="str">
        <x:v>Absolue Pour le Soir</x:v>
      </x:c>
      <x:c r="D1471" s="9" t="str">
        <x:v>Absolu</x:v>
      </x:c>
      <x:c r="E1471" s="11" t="n">
        <x:v>2024</x:v>
      </x:c>
      <x:c r="F1471" s="13" t="n">
        <x:v>7.5</x:v>
      </x:c>
      <x:c r="G1471" s="10" t="n">
        <x:v>89</x:v>
      </x:c>
      <x:c r="H1471" s="12" t="n">
        <x:v>3.68</x:v>
      </x:c>
      <x:c r="I1471" s="10" t="n">
        <x:v>169</x:v>
      </x:c>
      <x:c r="J1471" s="12" t="str">
        <x:f>IF(AND(M1471="URL identity aligns",ISNUMBER(F1471),ISNUMBER(H1471),G1471&gt;0,I1471&gt;0,SUM(V1471:W1471)&gt;0),(F1471*V1471+((H1471-1)/4*10)*W1471)/SUM(V1471:W1471),"")</x:f>
      </x:c>
      <x:c r="K1471" s="12" t="str">
        <x:f>IF(ISNUMBER(J1471),(X1471*J1471+'Method'!$B$10*'Method'!$B$11)/(X1471+'Method'!$B$10),"")</x:f>
      </x:c>
      <x:c r="L1471" s="10" t="str">
        <x:f>IF(ISNUMBER(J1471),COUNTIFS($J$7:$J$1929,"&gt;"&amp;J1471)+1,"")</x:f>
      </x:c>
      <x:c r="M1471" s="9" t="str">
        <x:v>Review required</x:v>
      </x:c>
      <x:c r="N1471" s="9" t="str">
        <x:v>Product, variant, gender or year terms differ between URLs; Concentration not explicit on both saved identities</x:v>
      </x:c>
      <x:c r="O1471" s="9" t="str">
        <x:v>https://www.parfumo.com/Perfumes/Maison_Francis_Kurkdjian/absolue-pour-le-soir-2024-1</x:v>
      </x:c>
      <x:c r="P1471" s="9" t="str">
        <x:v>https://www.fragrantica.com/perfume/Maison-Francis-Kurkdjian/Absolue-Pour-Le-Soir-2024-98356.html</x:v>
      </x:c>
      <x:c r="Q1471" s="9" t="str">
        <x:v>https://media.parfumo.com/perfumes/1c/1c5d1c-absolue-pour-le-soir-2024-maison-francis-kurkdjian_1200.jpg?width=720&amp;aspect_ratio=1:1</x:v>
      </x:c>
      <x:c r="R1471" s="9" t="str">
        <x:v>https://fimgs.net/mdimg/perfume-thumbs/375x500.98356.jpg</x:v>
      </x:c>
      <x:c r="S1471" s="9" t="str">
        <x:v>Absolue Pour le Soir</x:v>
      </x:c>
      <x:c r="T1471" s="11" t="str">
        <x:v>2024</x:v>
      </x:c>
      <x:c r="U1471" s="10" t="n">
        <x:v>1607</x:v>
      </x:c>
      <x:c r="V1471" s="14" t="n">
        <x:f>IF(AND(ISNUMBER(G1471),G1471&gt;0),LOG10(G1471)*'Method'!$B$8,"")</x:f>
        <x:v>2.339268007973892</x:v>
      </x:c>
      <x:c r="W1471" s="14" t="n">
        <x:f>IF(AND(ISNUMBER(I1471),I1471&gt;0),LOG10(I1471)*'Method'!$B$9,"")</x:f>
        <x:v>1.782309363690936</x:v>
      </x:c>
      <x:c r="X1471" s="10" t="str">
        <x:f>IF(ISNUMBER(J1471),SUM(G1471,I1471),"")</x:f>
      </x:c>
      <x:c r="Y1471" s="10" t="str">
        <x:f>IF(ISNUMBER(K1471),COUNTIFS($K$7:$K$1929,"&gt;"&amp;K1471)+1,"")</x:f>
      </x:c>
      <x:c r="Z1471" s="9" t="str"/>
      <x:c r="AA1471" s="15" t="n">
        <x:v>46108</x:v>
      </x:c>
      <x:c r="AB1471" s="9" t="str">
        <x:v>Unknown</x:v>
      </x:c>
    </x:row>
    <x:row r="1472" ht="50" customHeight="1">
      <x:c r="A1472" s="10" t="n">
        <x:f>IF(ISNUMBER(F1472),RANK(F1472,$F$7:$F$1929,0),"")</x:f>
        <x:v>1351</x:v>
      </x:c>
      <x:c r="B1472" s="9" t="str">
        <x:v>Valentino</x:v>
      </x:c>
      <x:c r="C1472" s="9" t="str">
        <x:v>Sogno in rosso</x:v>
      </x:c>
      <x:c r="D1472" s="9" t="str">
        <x:v>Not recorded</x:v>
      </x:c>
      <x:c r="E1472" s="11" t="n">
        <x:v>2024</x:v>
      </x:c>
      <x:c r="F1472" s="13" t="n">
        <x:v>7.5</x:v>
      </x:c>
      <x:c r="G1472" s="10" t="n">
        <x:v>75</x:v>
      </x:c>
      <x:c r="H1472" s="12" t="n">
        <x:v>4.21</x:v>
      </x:c>
      <x:c r="I1472" s="10" t="n">
        <x:v>148</x:v>
      </x:c>
      <x:c r="J1472" s="12" t="str">
        <x:f>IF(AND(M1472="URL identity aligns",ISNUMBER(F1472),ISNUMBER(H1472),G1472&gt;0,I1472&gt;0,SUM(V1472:W1472)&gt;0),(F1472*V1472+((H1472-1)/4*10)*W1472)/SUM(V1472:W1472),"")</x:f>
      </x:c>
      <x:c r="K1472" s="12" t="str">
        <x:f>IF(ISNUMBER(J1472),(X1472*J1472+'Method'!$B$10*'Method'!$B$11)/(X1472+'Method'!$B$10),"")</x:f>
      </x:c>
      <x:c r="L1472" s="10" t="str">
        <x:f>IF(ISNUMBER(J1472),COUNTIFS($J$7:$J$1929,"&gt;"&amp;J1472)+1,"")</x:f>
      </x:c>
      <x:c r="M1472" s="9" t="str">
        <x:v>Review required</x:v>
      </x:c>
      <x:c r="N1472" s="9" t="str">
        <x:v>Concentration not explicit on both saved identities</x:v>
      </x:c>
      <x:c r="O1472" s="9" t="str">
        <x:v>https://www.parfumo.com/Perfumes/Valentino/sogno-in-rosso</x:v>
      </x:c>
      <x:c r="P1472" s="9" t="str">
        <x:v>https://www.fragrantica.com/perfume/Valentino/Sogno-In-Rosso-95537.html</x:v>
      </x:c>
      <x:c r="Q1472" s="9" t="str">
        <x:v>https://media.parfumo.com/perfumes/8c/8cbe8a-sogno-in-rosso-valentino_1200.jpg?width=720&amp;aspect_ratio=1:1</x:v>
      </x:c>
      <x:c r="R1472" s="9" t="str">
        <x:v>https://fimgs.net/mdimg/perfume-thumbs/375x500.95537.jpg</x:v>
      </x:c>
      <x:c r="S1472" s="9" t="str">
        <x:v>Sogno in rosso</x:v>
      </x:c>
      <x:c r="T1472" s="11" t="str">
        <x:v>2024</x:v>
      </x:c>
      <x:c r="U1472" s="10" t="n">
        <x:v>1394</x:v>
      </x:c>
      <x:c r="V1472" s="14" t="n">
        <x:f>IF(AND(ISNUMBER(G1472),G1472&gt;0),LOG10(G1472)*'Method'!$B$8,"")</x:f>
        <x:v>2.25007351607004</x:v>
      </x:c>
      <x:c r="W1472" s="14" t="n">
        <x:f>IF(AND(ISNUMBER(I1472),I1472&gt;0),LOG10(I1472)*'Method'!$B$9,"")</x:f>
        <x:v>1.7362093723159682</x:v>
      </x:c>
      <x:c r="X1472" s="10" t="str">
        <x:f>IF(ISNUMBER(J1472),SUM(G1472,I1472),"")</x:f>
      </x:c>
      <x:c r="Y1472" s="10" t="str">
        <x:f>IF(ISNUMBER(K1472),COUNTIFS($K$7:$K$1929,"&gt;"&amp;K1472)+1,"")</x:f>
      </x:c>
      <x:c r="Z1472" s="9" t="str"/>
      <x:c r="AA1472" s="15" t="n">
        <x:v>46108</x:v>
      </x:c>
      <x:c r="AB1472" s="9" t="str">
        <x:v>Unknown</x:v>
      </x:c>
    </x:row>
    <x:row r="1473" ht="50" customHeight="1">
      <x:c r="A1473" s="10" t="n">
        <x:f>IF(ISNUMBER(F1473),RANK(F1473,$F$7:$F$1929,0),"")</x:f>
        <x:v>1351</x:v>
      </x:c>
      <x:c r="B1473" s="9" t="str">
        <x:v>Mancera</x:v>
      </x:c>
      <x:c r="C1473" s="9" t="str">
        <x:v>Black Noir</x:v>
      </x:c>
      <x:c r="D1473" s="9" t="str">
        <x:v>Not recorded</x:v>
      </x:c>
      <x:c r="E1473" s="11" t="n">
        <x:v>2023</x:v>
      </x:c>
      <x:c r="F1473" s="13" t="n">
        <x:v>7.5</x:v>
      </x:c>
      <x:c r="G1473" s="10" t="n">
        <x:v>65</x:v>
      </x:c>
      <x:c r="H1473" s="12" t="n">
        <x:v>4.07</x:v>
      </x:c>
      <x:c r="I1473" s="10" t="n">
        <x:v>378</x:v>
      </x:c>
      <x:c r="J1473" s="12" t="str">
        <x:f>IF(AND(M1473="URL identity aligns",ISNUMBER(F1473),ISNUMBER(H1473),G1473&gt;0,I1473&gt;0,SUM(V1473:W1473)&gt;0),(F1473*V1473+((H1473-1)/4*10)*W1473)/SUM(V1473:W1473),"")</x:f>
      </x:c>
      <x:c r="K1473" s="12" t="str">
        <x:f>IF(ISNUMBER(J1473),(X1473*J1473+'Method'!$B$10*'Method'!$B$11)/(X1473+'Method'!$B$10),"")</x:f>
      </x:c>
      <x:c r="L1473" s="10" t="str">
        <x:f>IF(ISNUMBER(J1473),COUNTIFS($J$7:$J$1929,"&gt;"&amp;J1473)+1,"")</x:f>
      </x:c>
      <x:c r="M1473" s="9" t="str">
        <x:v>Review required</x:v>
      </x:c>
      <x:c r="N1473" s="9" t="str">
        <x:v>Concentration not explicit on both saved identities</x:v>
      </x:c>
      <x:c r="O1473" s="9" t="str">
        <x:v>https://www.parfumo.com/Perfumes/Mancera/black-noir</x:v>
      </x:c>
      <x:c r="P1473" s="9" t="str">
        <x:v>https://www.fragrantica.com/perfume/Mancera/Black-Noir-88137.html</x:v>
      </x:c>
      <x:c r="Q1473" s="9" t="str">
        <x:v>https://media.parfumo.com/perfumes/52/521e57-black-noir-mancera_1200.jpg?width=720&amp;aspect_ratio=1:1</x:v>
      </x:c>
      <x:c r="R1473" s="9" t="str">
        <x:v>https://fimgs.net/mdimg/perfume-thumbs/375x500.88137.jpg</x:v>
      </x:c>
      <x:c r="S1473" s="9" t="str">
        <x:v>Black Noir</x:v>
      </x:c>
      <x:c r="T1473" s="11" t="str">
        <x:v>2023</x:v>
      </x:c>
      <x:c r="U1473" s="10" t="n">
        <x:v>1092</x:v>
      </x:c>
      <x:c r="V1473" s="14" t="n">
        <x:f>IF(AND(ISNUMBER(G1473),G1473&gt;0),LOG10(G1473)*'Method'!$B$8,"")</x:f>
        <x:v>2.1754960279714317</x:v>
      </x:c>
      <x:c r="W1473" s="14" t="n">
        <x:f>IF(AND(ISNUMBER(I1473),I1473&gt;0),LOG10(I1473)*'Method'!$B$9,"")</x:f>
        <x:v>2.061993439869784</x:v>
      </x:c>
      <x:c r="X1473" s="10" t="str">
        <x:f>IF(ISNUMBER(J1473),SUM(G1473,I1473),"")</x:f>
      </x:c>
      <x:c r="Y1473" s="10" t="str">
        <x:f>IF(ISNUMBER(K1473),COUNTIFS($K$7:$K$1929,"&gt;"&amp;K1473)+1,"")</x:f>
      </x:c>
      <x:c r="Z1473" s="9" t="str"/>
      <x:c r="AA1473" s="15" t="n">
        <x:v>46108</x:v>
      </x:c>
      <x:c r="AB1473" s="9" t="str">
        <x:v>Unknown</x:v>
      </x:c>
    </x:row>
    <x:row r="1474" ht="50" customHeight="1">
      <x:c r="A1474" s="10" t="n">
        <x:f>IF(ISNUMBER(F1474),RANK(F1474,$F$7:$F$1929,0),"")</x:f>
        <x:v>1351</x:v>
      </x:c>
      <x:c r="B1474" s="9" t="str">
        <x:v>Afnan</x:v>
      </x:c>
      <x:c r="C1474" s="9" t="str">
        <x:v>Sahara Afnan Perfumes</x:v>
      </x:c>
      <x:c r="D1474" s="9" t="str">
        <x:v>Parfum</x:v>
      </x:c>
      <x:c r="E1474" s="11" t="n">
        <x:v>2025</x:v>
      </x:c>
      <x:c r="F1474" s="13" t="n">
        <x:v>7.5</x:v>
      </x:c>
      <x:c r="G1474" s="10" t="n">
        <x:v>48</x:v>
      </x:c>
      <x:c r="H1474" s="12" t="n">
        <x:v>4.36</x:v>
      </x:c>
      <x:c r="I1474" s="10" t="n">
        <x:v>318</x:v>
      </x:c>
      <x:c r="J1474" s="12" t="str">
        <x:f>IF(AND(M1474="URL identity aligns",ISNUMBER(F1474),ISNUMBER(H1474),G1474&gt;0,I1474&gt;0,SUM(V1474:W1474)&gt;0),(F1474*V1474+((H1474-1)/4*10)*W1474)/SUM(V1474:W1474),"")</x:f>
      </x:c>
      <x:c r="K1474" s="12" t="str">
        <x:f>IF(ISNUMBER(J1474),(X1474*J1474+'Method'!$B$10*'Method'!$B$11)/(X1474+'Method'!$B$10),"")</x:f>
      </x:c>
      <x:c r="L1474" s="10" t="str">
        <x:f>IF(ISNUMBER(J1474),COUNTIFS($J$7:$J$1929,"&gt;"&amp;J1474)+1,"")</x:f>
      </x:c>
      <x:c r="M1474" s="9" t="str">
        <x:v>Review required</x:v>
      </x:c>
      <x:c r="N1474" s="9" t="str">
        <x:v>Brand differs between product URLs; Export brand differs from Parfumo URL; Product, variant, gender or year terms differ between URLs; Concentration not explicit on both saved identities</x:v>
      </x:c>
      <x:c r="O1474" s="9" t="str">
        <x:v>https://www.parfumo.com/Perfumes/Afnan_Perfumes/sahara</x:v>
      </x:c>
      <x:c r="P1474" s="9" t="str">
        <x:v>https://www.fragrantica.com/perfume/Afnan/Historic-Sahara-109081.html</x:v>
      </x:c>
      <x:c r="Q1474" s="9" t="str">
        <x:v>https://media.parfumo.com/perfumes/b1/b1205a_sahara-afnan-perfumes_1200.jpg?width=720&amp;aspect_ratio=1:1</x:v>
      </x:c>
      <x:c r="R1474" s="9" t="str">
        <x:v>https://fimgs.net/mdimg/perfume-thumbs/375x500.109081.jpg</x:v>
      </x:c>
      <x:c r="S1474" s="9" t="str">
        <x:v>Sahara Afnan Perfumes</x:v>
      </x:c>
      <x:c r="T1474" s="11" t="str">
        <x:v>2025</x:v>
      </x:c>
      <x:c r="U1474" s="10" t="n">
        <x:v>870</x:v>
      </x:c>
      <x:c r="V1474" s="14" t="n">
        <x:f>IF(AND(ISNUMBER(G1474),G1474&gt;0),LOG10(G1474)*'Method'!$B$8,"")</x:f>
        <x:v>2.017489484850708</x:v>
      </x:c>
      <x:c r="W1474" s="14" t="n">
        <x:f>IF(AND(ISNUMBER(I1474),I1474&gt;0),LOG10(I1474)*'Method'!$B$9,"")</x:f>
        <x:v>2.001941695987544</x:v>
      </x:c>
      <x:c r="X1474" s="10" t="str">
        <x:f>IF(ISNUMBER(J1474),SUM(G1474,I1474),"")</x:f>
      </x:c>
      <x:c r="Y1474" s="10" t="str">
        <x:f>IF(ISNUMBER(K1474),COUNTIFS($K$7:$K$1929,"&gt;"&amp;K1474)+1,"")</x:f>
      </x:c>
      <x:c r="Z1474" s="9" t="str"/>
      <x:c r="AA1474" s="15" t="n">
        <x:v>46108</x:v>
      </x:c>
      <x:c r="AB1474" s="9" t="str">
        <x:v>Unknown</x:v>
      </x:c>
    </x:row>
    <x:row r="1475" ht="50" customHeight="1">
      <x:c r="A1475" s="10" t="n">
        <x:f>IF(ISNUMBER(F1475),RANK(F1475,$F$7:$F$1929,0),"")</x:f>
        <x:v>1351</x:v>
      </x:c>
      <x:c r="B1475" s="9" t="str">
        <x:v>Fragrance World</x:v>
      </x:c>
      <x:c r="C1475" s="9" t="str">
        <x:v>Varakh Silver</x:v>
      </x:c>
      <x:c r="D1475" s="9" t="str">
        <x:v>Not recorded</x:v>
      </x:c>
      <x:c r="E1475" s="11" t="n">
        <x:v>2024</x:v>
      </x:c>
      <x:c r="F1475" s="13" t="n">
        <x:v>7.5</x:v>
      </x:c>
      <x:c r="G1475" s="10" t="n">
        <x:v>32</x:v>
      </x:c>
      <x:c r="H1475" s="12" t="n">
        <x:v>4.15</x:v>
      </x:c>
      <x:c r="I1475" s="10" t="n">
        <x:v>181</x:v>
      </x:c>
      <x:c r="J1475" s="12" t="str">
        <x:f>IF(AND(M1475="URL identity aligns",ISNUMBER(F1475),ISNUMBER(H1475),G1475&gt;0,I1475&gt;0,SUM(V1475:W1475)&gt;0),(F1475*V1475+((H1475-1)/4*10)*W1475)/SUM(V1475:W1475),"")</x:f>
      </x:c>
      <x:c r="K1475" s="12" t="str">
        <x:f>IF(ISNUMBER(J1475),(X1475*J1475+'Method'!$B$10*'Method'!$B$11)/(X1475+'Method'!$B$10),"")</x:f>
      </x:c>
      <x:c r="L1475" s="10" t="str">
        <x:f>IF(ISNUMBER(J1475),COUNTIFS($J$7:$J$1929,"&gt;"&amp;J1475)+1,"")</x:f>
      </x:c>
      <x:c r="M1475" s="9" t="str">
        <x:v>Review required</x:v>
      </x:c>
      <x:c r="N1475" s="9" t="str">
        <x:v>Concentration not explicit on both saved identities</x:v>
      </x:c>
      <x:c r="O1475" s="9" t="str">
        <x:v>https://www.parfumo.com/Perfumes/fragrance-world/varakh-silver</x:v>
      </x:c>
      <x:c r="P1475" s="9" t="str">
        <x:v>https://www.fragrantica.com/perfume/Fragrance-World/Varakh-Silver-95166.html</x:v>
      </x:c>
      <x:c r="Q1475" s="9" t="str">
        <x:v>https://media.parfumo.com/perfumes/af/af79e4_varakh-silver-fragrance-world_1200.jpg?width=720&amp;aspect_ratio=1:1</x:v>
      </x:c>
      <x:c r="R1475" s="9" t="str">
        <x:v>https://fimgs.net/mdimg/perfume-thumbs/375x500.95166.jpg</x:v>
      </x:c>
      <x:c r="S1475" s="9" t="str">
        <x:v>Varakh Silver</x:v>
      </x:c>
      <x:c r="T1475" s="11" t="str">
        <x:v>2024</x:v>
      </x:c>
      <x:c r="U1475" s="10" t="n">
        <x:v>1504</x:v>
      </x:c>
      <x:c r="V1475" s="14" t="n">
        <x:f>IF(AND(ISNUMBER(G1475),G1475&gt;0),LOG10(G1475)*'Method'!$B$8,"")</x:f>
        <x:v>1.806179973983892</x:v>
      </x:c>
      <x:c r="W1475" s="14" t="n">
        <x:f>IF(AND(ISNUMBER(I1475),I1475&gt;0),LOG10(I1475)*'Method'!$B$9,"")</x:f>
        <x:v>1.8061428598953442</x:v>
      </x:c>
      <x:c r="X1475" s="10" t="str">
        <x:f>IF(ISNUMBER(J1475),SUM(G1475,I1475),"")</x:f>
      </x:c>
      <x:c r="Y1475" s="10" t="str">
        <x:f>IF(ISNUMBER(K1475),COUNTIFS($K$7:$K$1929,"&gt;"&amp;K1475)+1,"")</x:f>
      </x:c>
      <x:c r="Z1475" s="9" t="str"/>
      <x:c r="AA1475" s="15" t="n">
        <x:v>46108</x:v>
      </x:c>
      <x:c r="AB1475" s="9" t="str">
        <x:v>Unknown</x:v>
      </x:c>
    </x:row>
    <x:row r="1476" ht="50" customHeight="1">
      <x:c r="A1476" s="10" t="n">
        <x:f>IF(ISNUMBER(F1476),RANK(F1476,$F$7:$F$1929,0),"")</x:f>
        <x:v>1351</x:v>
      </x:c>
      <x:c r="B1476" s="9" t="str">
        <x:v>Brunello Cucinelli</x:v>
      </x:c>
      <x:c r="C1476" s="9" t="str">
        <x:v>Ombra Lirica</x:v>
      </x:c>
      <x:c r="D1476" s="9" t="str">
        <x:v>Not recorded</x:v>
      </x:c>
      <x:c r="E1476" s="11" t="n">
        <x:v>2024</x:v>
      </x:c>
      <x:c r="F1476" s="13" t="n">
        <x:v>7.5</x:v>
      </x:c>
      <x:c r="G1476" s="10" t="n">
        <x:v>29</x:v>
      </x:c>
      <x:c r="H1476" s="12" t="n">
        <x:v>4.13</x:v>
      </x:c>
      <x:c r="I1476" s="10" t="n">
        <x:v>91</x:v>
      </x:c>
      <x:c r="J1476" s="12" t="str">
        <x:f>IF(AND(M1476="URL identity aligns",ISNUMBER(F1476),ISNUMBER(H1476),G1476&gt;0,I1476&gt;0,SUM(V1476:W1476)&gt;0),(F1476*V1476+((H1476-1)/4*10)*W1476)/SUM(V1476:W1476),"")</x:f>
      </x:c>
      <x:c r="K1476" s="12" t="str">
        <x:f>IF(ISNUMBER(J1476),(X1476*J1476+'Method'!$B$10*'Method'!$B$11)/(X1476+'Method'!$B$10),"")</x:f>
      </x:c>
      <x:c r="L1476" s="10" t="str">
        <x:f>IF(ISNUMBER(J1476),COUNTIFS($J$7:$J$1929,"&gt;"&amp;J1476)+1,"")</x:f>
      </x:c>
      <x:c r="M1476" s="9" t="str">
        <x:v>Review required</x:v>
      </x:c>
      <x:c r="N1476" s="9" t="str">
        <x:v>Concentration not explicit on both saved identities</x:v>
      </x:c>
      <x:c r="O1476" s="9" t="str">
        <x:v>https://www.parfumo.com/Perfumes/brunello-cucinelli/ombra-lirica</x:v>
      </x:c>
      <x:c r="P1476" s="9" t="str">
        <x:v>https://www.fragrantica.com/perfume/Brunello-Cucinelli/Ombra-Lirica-100534.html</x:v>
      </x:c>
      <x:c r="Q1476" s="9" t="str">
        <x:v>https://media.parfumo.com/perfumes/36/361997-ombra-lirica-brunello-cucinelli_1200.jpg?width=720&amp;aspect_ratio=1:1</x:v>
      </x:c>
      <x:c r="R1476" s="9" t="str">
        <x:v>https://fimgs.net/mdimg/perfume-thumbs/375x500.100534.jpg</x:v>
      </x:c>
      <x:c r="S1476" s="9" t="str">
        <x:v>Ombra Lirica</x:v>
      </x:c>
      <x:c r="T1476" s="11" t="str">
        <x:v>2024</x:v>
      </x:c>
      <x:c r="U1476" s="10" t="n">
        <x:v>1606</x:v>
      </x:c>
      <x:c r="V1476" s="14" t="n">
        <x:f>IF(AND(ISNUMBER(G1476),G1476&gt;0),LOG10(G1476)*'Method'!$B$8,"")</x:f>
        <x:v>1.754877597478752</x:v>
      </x:c>
      <x:c r="W1476" s="14" t="n">
        <x:f>IF(AND(ISNUMBER(I1476),I1476&gt;0),LOG10(I1476)*'Method'!$B$9,"")</x:f>
        <x:v>1.5672331138568723</x:v>
      </x:c>
      <x:c r="X1476" s="10" t="str">
        <x:f>IF(ISNUMBER(J1476),SUM(G1476,I1476),"")</x:f>
      </x:c>
      <x:c r="Y1476" s="10" t="str">
        <x:f>IF(ISNUMBER(K1476),COUNTIFS($K$7:$K$1929,"&gt;"&amp;K1476)+1,"")</x:f>
      </x:c>
      <x:c r="Z1476" s="9" t="str"/>
      <x:c r="AA1476" s="15" t="n">
        <x:v>46108</x:v>
      </x:c>
      <x:c r="AB1476" s="9" t="str">
        <x:v>Unknown</x:v>
      </x:c>
    </x:row>
    <x:row r="1477" ht="50" customHeight="1">
      <x:c r="A1477" s="10" t="n">
        <x:f>IF(ISNUMBER(F1477),RANK(F1477,$F$7:$F$1929,0),"")</x:f>
        <x:v>1351</x:v>
      </x:c>
      <x:c r="B1477" s="9" t="str">
        <x:v>French Avenue</x:v>
      </x:c>
      <x:c r="C1477" s="9" t="str">
        <x:v>Chaos</x:v>
      </x:c>
      <x:c r="D1477" s="9" t="str">
        <x:v>Not recorded</x:v>
      </x:c>
      <x:c r="E1477" s="11" t="n">
        <x:v>2025</x:v>
      </x:c>
      <x:c r="F1477" s="13" t="n">
        <x:v>7.5</x:v>
      </x:c>
      <x:c r="G1477" s="10" t="n">
        <x:v>27</x:v>
      </x:c>
      <x:c r="H1477" s="12" t="n">
        <x:v>3.92</x:v>
      </x:c>
      <x:c r="I1477" s="10" t="n">
        <x:v>203</x:v>
      </x:c>
      <x:c r="J1477" s="12" t="str">
        <x:f>IF(AND(M1477="URL identity aligns",ISNUMBER(F1477),ISNUMBER(H1477),G1477&gt;0,I1477&gt;0,SUM(V1477:W1477)&gt;0),(F1477*V1477+((H1477-1)/4*10)*W1477)/SUM(V1477:W1477),"")</x:f>
      </x:c>
      <x:c r="K1477" s="12" t="str">
        <x:f>IF(ISNUMBER(J1477),(X1477*J1477+'Method'!$B$10*'Method'!$B$11)/(X1477+'Method'!$B$10),"")</x:f>
      </x:c>
      <x:c r="L1477" s="10" t="str">
        <x:f>IF(ISNUMBER(J1477),COUNTIFS($J$7:$J$1929,"&gt;"&amp;J1477)+1,"")</x:f>
      </x:c>
      <x:c r="M1477" s="9" t="str">
        <x:v>Review required</x:v>
      </x:c>
      <x:c r="N1477" s="9" t="str">
        <x:v>Concentration not explicit on both saved identities</x:v>
      </x:c>
      <x:c r="O1477" s="9" t="str">
        <x:v>https://www.parfumo.com/Perfumes/french-avenue/chaos</x:v>
      </x:c>
      <x:c r="P1477" s="9" t="str">
        <x:v>https://www.fragrantica.com/perfume/French-Avenue/Chaos-101177.html</x:v>
      </x:c>
      <x:c r="Q1477" s="9" t="str">
        <x:v>https://media.parfumo.com/perfumes/13/13c53b_chaos-french-avenue_1200.jpg?width=480&amp;aspect_ratio=1:1</x:v>
      </x:c>
      <x:c r="R1477" s="9" t="str">
        <x:v>https://fimgs.net/mdimg/perfume-thumbs/375x500.101177.jpg</x:v>
      </x:c>
      <x:c r="S1477" s="9" t="str">
        <x:v>Chaos</x:v>
      </x:c>
      <x:c r="T1477" s="11" t="str">
        <x:v>2025</x:v>
      </x:c>
      <x:c r="U1477" s="10" t="n">
        <x:v>1594</x:v>
      </x:c>
      <x:c r="V1477" s="14" t="n">
        <x:f>IF(AND(ISNUMBER(G1477),G1477&gt;0),LOG10(G1477)*'Method'!$B$8,"")</x:f>
        <x:v>1.717636516990788</x:v>
      </x:c>
      <x:c r="W1477" s="14" t="n">
        <x:f>IF(AND(ISNUMBER(I1477),I1477&gt;0),LOG10(I1477)*'Method'!$B$9,"")</x:f>
        <x:v>1.845996830330568</x:v>
      </x:c>
      <x:c r="X1477" s="10" t="str">
        <x:f>IF(ISNUMBER(J1477),SUM(G1477,I1477),"")</x:f>
      </x:c>
      <x:c r="Y1477" s="10" t="str">
        <x:f>IF(ISNUMBER(K1477),COUNTIFS($K$7:$K$1929,"&gt;"&amp;K1477)+1,"")</x:f>
      </x:c>
      <x:c r="Z1477" s="9" t="str"/>
      <x:c r="AA1477" s="15" t="n">
        <x:v>46108</x:v>
      </x:c>
      <x:c r="AB1477" s="9" t="str">
        <x:v>Unknown</x:v>
      </x:c>
    </x:row>
    <x:row r="1478" ht="50" customHeight="1">
      <x:c r="A1478" s="10" t="n">
        <x:f>IF(ISNUMBER(F1478),RANK(F1478,$F$7:$F$1929,0),"")</x:f>
        <x:v>1351</x:v>
      </x:c>
      <x:c r="B1478" s="9" t="str">
        <x:v>French Avenue</x:v>
      </x:c>
      <x:c r="C1478" s="9" t="str">
        <x:v>Scorpio</x:v>
      </x:c>
      <x:c r="D1478" s="9" t="str">
        <x:v>Not recorded</x:v>
      </x:c>
      <x:c r="E1478" s="11" t="n">
        <x:v>2025</x:v>
      </x:c>
      <x:c r="F1478" s="13" t="n">
        <x:v>7.5</x:v>
      </x:c>
      <x:c r="G1478" s="10" t="n">
        <x:v>15</x:v>
      </x:c>
      <x:c r="H1478" s="12" t="n">
        <x:v>4.19</x:v>
      </x:c>
      <x:c r="I1478" s="10" t="n">
        <x:v>72</x:v>
      </x:c>
      <x:c r="J1478" s="12" t="str">
        <x:f>IF(AND(M1478="URL identity aligns",ISNUMBER(F1478),ISNUMBER(H1478),G1478&gt;0,I1478&gt;0,SUM(V1478:W1478)&gt;0),(F1478*V1478+((H1478-1)/4*10)*W1478)/SUM(V1478:W1478),"")</x:f>
      </x:c>
      <x:c r="K1478" s="12" t="str">
        <x:f>IF(ISNUMBER(J1478),(X1478*J1478+'Method'!$B$10*'Method'!$B$11)/(X1478+'Method'!$B$10),"")</x:f>
      </x:c>
      <x:c r="L1478" s="10" t="str">
        <x:f>IF(ISNUMBER(J1478),COUNTIFS($J$7:$J$1929,"&gt;"&amp;J1478)+1,"")</x:f>
      </x:c>
      <x:c r="M1478" s="9" t="str">
        <x:v>Review required</x:v>
      </x:c>
      <x:c r="N1478" s="9" t="str">
        <x:v>Concentration not explicit on both saved identities</x:v>
      </x:c>
      <x:c r="O1478" s="9" t="str">
        <x:v>https://www.parfumo.com/Perfumes/french-avenue/scorpio</x:v>
      </x:c>
      <x:c r="P1478" s="9" t="str">
        <x:v>https://www.fragrantica.com/perfume/French-Avenue/Scorpio-107914.html</x:v>
      </x:c>
      <x:c r="Q1478" s="9" t="str">
        <x:v>https://media.parfumo.com/perfumes/09/09a110_scorpio-french-avenue_1200.jpg?width=720&amp;aspect_ratio=1:1</x:v>
      </x:c>
      <x:c r="R1478" s="9" t="str">
        <x:v>https://fimgs.net/mdimg/perfume-thumbs/375x500.107914.jpg</x:v>
      </x:c>
      <x:c r="S1478" s="9" t="str">
        <x:v>Scorpio</x:v>
      </x:c>
      <x:c r="T1478" s="11" t="str">
        <x:v>2025</x:v>
      </x:c>
      <x:c r="U1478" s="10" t="n">
        <x:v>1296</x:v>
      </x:c>
      <x:c r="V1478" s="14" t="n">
        <x:f>IF(AND(ISNUMBER(G1478),G1478&gt;0),LOG10(G1478)*'Method'!$B$8,"")</x:f>
        <x:v>1.4113095108668159</x:v>
      </x:c>
      <x:c r="W1478" s="14" t="n">
        <x:f>IF(AND(ISNUMBER(I1478),I1478&gt;0),LOG10(I1478)*'Method'!$B$9,"")</x:f>
        <x:v>1.485865997145016</x:v>
      </x:c>
      <x:c r="X1478" s="10" t="str">
        <x:f>IF(ISNUMBER(J1478),SUM(G1478,I1478),"")</x:f>
      </x:c>
      <x:c r="Y1478" s="10" t="str">
        <x:f>IF(ISNUMBER(K1478),COUNTIFS($K$7:$K$1929,"&gt;"&amp;K1478)+1,"")</x:f>
      </x:c>
      <x:c r="Z1478" s="9" t="str"/>
      <x:c r="AA1478" s="15" t="n">
        <x:v>46108</x:v>
      </x:c>
      <x:c r="AB1478" s="9" t="str">
        <x:v>Unknown</x:v>
      </x:c>
    </x:row>
    <x:row r="1479" ht="50" customHeight="1">
      <x:c r="A1479" s="10" t="n">
        <x:f>IF(ISNUMBER(F1479),RANK(F1479,$F$7:$F$1929,0),"")</x:f>
        <x:v>1473</x:v>
      </x:c>
      <x:c r="B1479" s="9" t="str">
        <x:v>Orto Parisi</x:v>
      </x:c>
      <x:c r="C1479" s="9" t="str">
        <x:v>Megamare</x:v>
      </x:c>
      <x:c r="D1479" s="9" t="str">
        <x:v>Not recorded</x:v>
      </x:c>
      <x:c r="E1479" s="11" t="n">
        <x:v>2019</x:v>
      </x:c>
      <x:c r="F1479" s="13" t="n">
        <x:v>7.4</x:v>
      </x:c>
      <x:c r="G1479" s="10" t="n">
        <x:v>1976</x:v>
      </x:c>
      <x:c r="H1479" s="12" t="n">
        <x:v>3.91</x:v>
      </x:c>
      <x:c r="I1479" s="10" t="n">
        <x:v>7417</x:v>
      </x:c>
      <x:c r="J1479" s="12" t="str">
        <x:f>IF(AND(M1479="URL identity aligns",ISNUMBER(F1479),ISNUMBER(H1479),G1479&gt;0,I1479&gt;0,SUM(V1479:W1479)&gt;0),(F1479*V1479+((H1479-1)/4*10)*W1479)/SUM(V1479:W1479),"")</x:f>
      </x:c>
      <x:c r="K1479" s="12" t="str">
        <x:f>IF(ISNUMBER(J1479),(X1479*J1479+'Method'!$B$10*'Method'!$B$11)/(X1479+'Method'!$B$10),"")</x:f>
      </x:c>
      <x:c r="L1479" s="10" t="str">
        <x:f>IF(ISNUMBER(J1479),COUNTIFS($J$7:$J$1929,"&gt;"&amp;J1479)+1,"")</x:f>
      </x:c>
      <x:c r="M1479" s="9" t="str">
        <x:v>Review required</x:v>
      </x:c>
      <x:c r="N1479" s="9" t="str">
        <x:v>Concentration not explicit on both saved identities</x:v>
      </x:c>
      <x:c r="O1479" s="9" t="str">
        <x:v>https://www.parfumo.com/Perfumes/Orto_Parisi/Megamare</x:v>
      </x:c>
      <x:c r="P1479" s="9" t="str">
        <x:v>https://www.fragrantica.com/perfume/Orto-Parisi/Megamare-53471.html</x:v>
      </x:c>
      <x:c r="Q1479" s="9" t="str">
        <x:v>https://media.parfumo.com/perfumes/0f/0ff2f2-megamare-orto-parisi_1200.jpg?width=720&amp;aspect_ratio=1:1</x:v>
      </x:c>
      <x:c r="R1479" s="9" t="str">
        <x:v>https://fimgs.net/mdimg/perfume-thumbs/375x500.53471.jpg</x:v>
      </x:c>
      <x:c r="S1479" s="9" t="str">
        <x:v>Megamare</x:v>
      </x:c>
      <x:c r="T1479" s="11" t="str">
        <x:v>2019</x:v>
      </x:c>
      <x:c r="U1479" s="10" t="n">
        <x:v>814</x:v>
      </x:c>
      <x:c r="V1479" s="14" t="n">
        <x:f>IF(AND(ISNUMBER(G1479),G1479&gt;0),LOG10(G1479)*'Method'!$B$8,"")</x:f>
        <x:v>3.9549443283019317</x:v>
      </x:c>
      <x:c r="W1479" s="14" t="n">
        <x:f>IF(AND(ISNUMBER(I1479),I1479&gt;0),LOG10(I1479)*'Method'!$B$9,"")</x:f>
        <x:v>3.0961826232094323</x:v>
      </x:c>
      <x:c r="X1479" s="10" t="str">
        <x:f>IF(ISNUMBER(J1479),SUM(G1479,I1479),"")</x:f>
      </x:c>
      <x:c r="Y1479" s="10" t="str">
        <x:f>IF(ISNUMBER(K1479),COUNTIFS($K$7:$K$1929,"&gt;"&amp;K1479)+1,"")</x:f>
      </x:c>
      <x:c r="Z1479" s="9" t="str"/>
      <x:c r="AA1479" s="15" t="n">
        <x:v>46108</x:v>
      </x:c>
      <x:c r="AB1479" s="9" t="str">
        <x:v>Unknown</x:v>
      </x:c>
    </x:row>
    <x:row r="1480" ht="50" customHeight="1">
      <x:c r="A1480" s="10" t="n">
        <x:f>IF(ISNUMBER(F1480),RANK(F1480,$F$7:$F$1929,0),"")</x:f>
        <x:v>1473</x:v>
      </x:c>
      <x:c r="B1480" s="9" t="str">
        <x:v>Yves Saint Laurent</x:v>
      </x:c>
      <x:c r="C1480" s="9" t="str">
        <x:v>Myslf</x:v>
      </x:c>
      <x:c r="D1480" s="9" t="str">
        <x:v>Eau de Parfum</x:v>
      </x:c>
      <x:c r="E1480" s="11" t="n">
        <x:v>2023</x:v>
      </x:c>
      <x:c r="F1480" s="13" t="n">
        <x:v>7.4</x:v>
      </x:c>
      <x:c r="G1480" s="10" t="n">
        <x:v>1660</x:v>
      </x:c>
      <x:c r="H1480" s="12" t="n">
        <x:v>4.3</x:v>
      </x:c>
      <x:c r="I1480" s="10" t="n">
        <x:v>11465</x:v>
      </x:c>
      <x:c r="J1480" s="12" t="n">
        <x:f>IF(AND(M1480="URL identity aligns",ISNUMBER(F1480),ISNUMBER(H1480),G1480&gt;0,I1480&gt;0,SUM(V1480:W1480)&gt;0),(F1480*V1480+((H1480-1)/4*10)*W1480)/SUM(V1480:W1480),"")</x:f>
        <x:v>7.788149378777544</x:v>
      </x:c>
      <x:c r="K1480" s="12" t="n">
        <x:f>IF(ISNUMBER(J1480),(X1480*J1480+'Method'!$B$10*'Method'!$B$11)/(X1480+'Method'!$B$10),"")</x:f>
        <x:v>7.803986822390125</x:v>
      </x:c>
      <x:c r="L1480" s="10" t="n">
        <x:f>IF(ISNUMBER(J1480),COUNTIFS($J$7:$J$1929,"&gt;"&amp;J1480)+1,"")</x:f>
        <x:v>104</x:v>
      </x:c>
      <x:c r="M1480" s="9" t="str">
        <x:v>URL identity aligns</x:v>
      </x:c>
      <x:c r="N1480" s="9" t="str">
        <x:v>Brand, name tokens and concentration agree in saved URLs</x:v>
      </x:c>
      <x:c r="O1480" s="9" t="str">
        <x:v>https://www.parfumo.com/Perfumes/Yves_Saint_Laurent/myslf</x:v>
      </x:c>
      <x:c r="P1480" s="9" t="str">
        <x:v>https://www.fragrantica.com/perfume/Yves-Saint-Laurent/MYSLF-Eau-de-Parfum-84094.html</x:v>
      </x:c>
      <x:c r="Q1480" s="9" t="str">
        <x:v>https://media.parfumo.com/perfumes/68/688198-myslf-yves-saint-laurent_1200.jpg?width=720&amp;aspect_ratio=1:1</x:v>
      </x:c>
      <x:c r="R1480" s="9" t="str">
        <x:v>https://fimgs.net/mdimg/perfume-thumbs/375x500.84094.jpg</x:v>
      </x:c>
      <x:c r="S1480" s="9" t="str">
        <x:v>Myslf</x:v>
      </x:c>
      <x:c r="T1480" s="11" t="str">
        <x:v>2023</x:v>
      </x:c>
      <x:c r="U1480" s="10" t="n">
        <x:v>311</x:v>
      </x:c>
      <x:c r="V1480" s="14" t="n">
        <x:f>IF(AND(ISNUMBER(G1480),G1480&gt;0),LOG10(G1480)*'Method'!$B$8,"")</x:f>
        <x:v>3.86412970564806</x:v>
      </x:c>
      <x:c r="W1480" s="14" t="n">
        <x:f>IF(AND(ISNUMBER(I1480),I1480&gt;0),LOG10(I1480)*'Method'!$B$9,"")</x:f>
        <x:v>3.2474992472527684</x:v>
      </x:c>
      <x:c r="X1480" s="10" t="n">
        <x:f>IF(ISNUMBER(J1480),SUM(G1480,I1480),"")</x:f>
        <x:v>13125</x:v>
      </x:c>
      <x:c r="Y1480" s="10" t="n">
        <x:f>IF(ISNUMBER(K1480),COUNTIFS($K$7:$K$1929,"&gt;"&amp;K1480)+1,"")</x:f>
        <x:v>119</x:v>
      </x:c>
      <x:c r="Z1480" s="9" t="str"/>
      <x:c r="AA1480" s="15" t="n">
        <x:v>46108</x:v>
      </x:c>
      <x:c r="AB1480" s="9" t="str">
        <x:v>Unknown</x:v>
      </x:c>
    </x:row>
    <x:row r="1481" ht="50" customHeight="1">
      <x:c r="A1481" s="10" t="n">
        <x:f>IF(ISNUMBER(F1481),RANK(F1481,$F$7:$F$1929,0),"")</x:f>
        <x:v>1473</x:v>
      </x:c>
      <x:c r="B1481" s="9" t="str">
        <x:v>Parfums de Marly</x:v>
      </x:c>
      <x:c r="C1481" s="9" t="str">
        <x:v>Kalan</x:v>
      </x:c>
      <x:c r="D1481" s="9" t="str">
        <x:v>Parfum</x:v>
      </x:c>
      <x:c r="E1481" s="11" t="n">
        <x:v>2019</x:v>
      </x:c>
      <x:c r="F1481" s="13" t="n">
        <x:v>7.4</x:v>
      </x:c>
      <x:c r="G1481" s="10" t="n">
        <x:v>1537</x:v>
      </x:c>
      <x:c r="H1481" s="12" t="n">
        <x:v>3.65</x:v>
      </x:c>
      <x:c r="I1481" s="10" t="n">
        <x:v>3046</x:v>
      </x:c>
      <x:c r="J1481" s="12" t="str">
        <x:f>IF(AND(M1481="URL identity aligns",ISNUMBER(F1481),ISNUMBER(H1481),G1481&gt;0,I1481&gt;0,SUM(V1481:W1481)&gt;0),(F1481*V1481+((H1481-1)/4*10)*W1481)/SUM(V1481:W1481),"")</x:f>
      </x:c>
      <x:c r="K1481" s="12" t="str">
        <x:f>IF(ISNUMBER(J1481),(X1481*J1481+'Method'!$B$10*'Method'!$B$11)/(X1481+'Method'!$B$10),"")</x:f>
      </x:c>
      <x:c r="L1481" s="10" t="str">
        <x:f>IF(ISNUMBER(J1481),COUNTIFS($J$7:$J$1929,"&gt;"&amp;J1481)+1,"")</x:f>
      </x:c>
      <x:c r="M1481" s="9" t="str">
        <x:v>Review required</x:v>
      </x:c>
      <x:c r="N1481" s="9" t="str">
        <x:v>Concentration not explicit on both saved identities</x:v>
      </x:c>
      <x:c r="O1481" s="9" t="str">
        <x:v>https://www.parfumo.com/Perfumes/Parfums_de_Marly/kalan</x:v>
      </x:c>
      <x:c r="P1481" s="9" t="str">
        <x:v>https://www.fragrantica.com/perfume/Parfums-de-Marly/Kalan-56036.html</x:v>
      </x:c>
      <x:c r="Q1481" s="9" t="str">
        <x:v>https://media.parfumo.com/perfumes/9c/9c72ac-kalan-parfums-de-marly_1200.jpg?width=720&amp;aspect_ratio=1:1</x:v>
      </x:c>
      <x:c r="R1481" s="9" t="str">
        <x:v>https://fimgs.net/mdimg/perfume-thumbs/375x500.56036.jpg</x:v>
      </x:c>
      <x:c r="S1481" s="9" t="str">
        <x:v>Kalan</x:v>
      </x:c>
      <x:c r="T1481" s="11" t="str">
        <x:v>2019</x:v>
      </x:c>
      <x:c r="U1481" s="10" t="n">
        <x:v>322</x:v>
      </x:c>
      <x:c r="V1481" s="14" t="n">
        <x:f>IF(AND(ISNUMBER(G1481),G1481&gt;0),LOG10(G1481)*'Method'!$B$8,"")</x:f>
        <x:v>3.8240086409996876</x:v>
      </x:c>
      <x:c r="W1481" s="14" t="n">
        <x:f>IF(AND(ISNUMBER(I1481),I1481&gt;0),LOG10(I1481)*'Method'!$B$9,"")</x:f>
        <x:v>2.7869839192000163</x:v>
      </x:c>
      <x:c r="X1481" s="10" t="str">
        <x:f>IF(ISNUMBER(J1481),SUM(G1481,I1481),"")</x:f>
      </x:c>
      <x:c r="Y1481" s="10" t="str">
        <x:f>IF(ISNUMBER(K1481),COUNTIFS($K$7:$K$1929,"&gt;"&amp;K1481)+1,"")</x:f>
      </x:c>
      <x:c r="Z1481" s="9" t="str"/>
      <x:c r="AA1481" s="15" t="n">
        <x:v>46108</x:v>
      </x:c>
      <x:c r="AB1481" s="9" t="str">
        <x:v>Unknown</x:v>
      </x:c>
    </x:row>
    <x:row r="1482" ht="50" customHeight="1">
      <x:c r="A1482" s="10" t="n">
        <x:f>IF(ISNUMBER(F1482),RANK(F1482,$F$7:$F$1929,0),"")</x:f>
        <x:v>1473</x:v>
      </x:c>
      <x:c r="B1482" s="9" t="str">
        <x:v>Davidoff</x:v>
      </x:c>
      <x:c r="C1482" s="9" t="str">
        <x:v>Cool Water Intense</x:v>
      </x:c>
      <x:c r="D1482" s="9" t="str">
        <x:v>Intense</x:v>
      </x:c>
      <x:c r="E1482" s="11" t="n">
        <x:v>2019</x:v>
      </x:c>
      <x:c r="F1482" s="13" t="n">
        <x:v>7.4</x:v>
      </x:c>
      <x:c r="G1482" s="10" t="n">
        <x:v>1501</x:v>
      </x:c>
      <x:c r="H1482" s="12" t="n">
        <x:v>4.06</x:v>
      </x:c>
      <x:c r="I1482" s="10" t="n">
        <x:v>3717</x:v>
      </x:c>
      <x:c r="J1482" s="12" t="str">
        <x:f>IF(AND(M1482="URL identity aligns",ISNUMBER(F1482),ISNUMBER(H1482),G1482&gt;0,I1482&gt;0,SUM(V1482:W1482)&gt;0),(F1482*V1482+((H1482-1)/4*10)*W1482)/SUM(V1482:W1482),"")</x:f>
      </x:c>
      <x:c r="K1482" s="12" t="str">
        <x:f>IF(ISNUMBER(J1482),(X1482*J1482+'Method'!$B$10*'Method'!$B$11)/(X1482+'Method'!$B$10),"")</x:f>
      </x:c>
      <x:c r="L1482" s="10" t="str">
        <x:f>IF(ISNUMBER(J1482),COUNTIFS($J$7:$J$1929,"&gt;"&amp;J1482)+1,"")</x:f>
      </x:c>
      <x:c r="M1482" s="9" t="str">
        <x:v>Review required</x:v>
      </x:c>
      <x:c r="N1482" s="9" t="str">
        <x:v>Concentration not explicit on both saved identities</x:v>
      </x:c>
      <x:c r="O1482" s="9" t="str">
        <x:v>https://www.parfumo.com/Perfumes/Davidoff/Cool_Water_Intense</x:v>
      </x:c>
      <x:c r="P1482" s="9" t="str">
        <x:v>https://www.fragrantica.com/perfume/Davidoff/Cool-Water-Intense-55266.html</x:v>
      </x:c>
      <x:c r="Q1482" s="9" t="str">
        <x:v>https://media.parfumo.com/perfumes/83/83fc02-cool-water-intense-davidoff_1200.jpg?width=720&amp;aspect_ratio=1:1</x:v>
      </x:c>
      <x:c r="R1482" s="9" t="str">
        <x:v>https://fimgs.net/mdimg/perfume-thumbs/375x500.55266.jpg</x:v>
      </x:c>
      <x:c r="S1482" s="9" t="str">
        <x:v>Cool Water Intense</x:v>
      </x:c>
      <x:c r="T1482" s="11" t="str">
        <x:v>2019</x:v>
      </x:c>
      <x:c r="U1482" s="10" t="n">
        <x:v>413</x:v>
      </x:c>
      <x:c r="V1482" s="14" t="n">
        <x:f>IF(AND(ISNUMBER(G1482),G1482&gt;0),LOG10(G1482)*'Method'!$B$8,"")</x:f>
        <x:v>3.8116568306919234</x:v>
      </x:c>
      <x:c r="W1482" s="14" t="n">
        <x:f>IF(AND(ISNUMBER(I1482),I1482&gt;0),LOG10(I1482)*'Method'!$B$9,"")</x:f>
        <x:v>2.856154048876584</x:v>
      </x:c>
      <x:c r="X1482" s="10" t="str">
        <x:f>IF(ISNUMBER(J1482),SUM(G1482,I1482),"")</x:f>
      </x:c>
      <x:c r="Y1482" s="10" t="str">
        <x:f>IF(ISNUMBER(K1482),COUNTIFS($K$7:$K$1929,"&gt;"&amp;K1482)+1,"")</x:f>
      </x:c>
      <x:c r="Z1482" s="9" t="str"/>
      <x:c r="AA1482" s="15" t="n">
        <x:v>46108</x:v>
      </x:c>
      <x:c r="AB1482" s="9" t="str">
        <x:v>Unknown</x:v>
      </x:c>
    </x:row>
    <x:row r="1483" ht="50" customHeight="1">
      <x:c r="A1483" s="10" t="n">
        <x:f>IF(ISNUMBER(F1483),RANK(F1483,$F$7:$F$1929,0),"")</x:f>
        <x:v>1473</x:v>
      </x:c>
      <x:c r="B1483" s="9" t="str">
        <x:v>Jean Paul Gaultier</x:v>
      </x:c>
      <x:c r="C1483" s="9" t="str">
        <x:v>Le Beau</x:v>
      </x:c>
      <x:c r="D1483" s="9" t="str">
        <x:v>Not recorded</x:v>
      </x:c>
      <x:c r="E1483" s="11" t="n">
        <x:v>2019</x:v>
      </x:c>
      <x:c r="F1483" s="13" t="n">
        <x:v>7.4</x:v>
      </x:c>
      <x:c r="G1483" s="10" t="n">
        <x:v>1406</x:v>
      </x:c>
      <x:c r="H1483" s="12" t="n">
        <x:v>4.32</x:v>
      </x:c>
      <x:c r="I1483" s="10" t="n">
        <x:v>10750</x:v>
      </x:c>
      <x:c r="J1483" s="12" t="str">
        <x:f>IF(AND(M1483="URL identity aligns",ISNUMBER(F1483),ISNUMBER(H1483),G1483&gt;0,I1483&gt;0,SUM(V1483:W1483)&gt;0),(F1483*V1483+((H1483-1)/4*10)*W1483)/SUM(V1483:W1483),"")</x:f>
      </x:c>
      <x:c r="K1483" s="12" t="str">
        <x:f>IF(ISNUMBER(J1483),(X1483*J1483+'Method'!$B$10*'Method'!$B$11)/(X1483+'Method'!$B$10),"")</x:f>
      </x:c>
      <x:c r="L1483" s="10" t="str">
        <x:f>IF(ISNUMBER(J1483),COUNTIFS($J$7:$J$1929,"&gt;"&amp;J1483)+1,"")</x:f>
      </x:c>
      <x:c r="M1483" s="9" t="str">
        <x:v>Review required</x:v>
      </x:c>
      <x:c r="N1483" s="9" t="str">
        <x:v>Concentration not explicit on both saved identities</x:v>
      </x:c>
      <x:c r="O1483" s="9" t="str">
        <x:v>https://www.parfumo.com/Perfumes/Jean_Paul_Gaultier/Le_Beau</x:v>
      </x:c>
      <x:c r="P1483" s="9" t="str">
        <x:v>https://www.fragrantica.com/perfume/Jean-Paul-Gaultier/Le-Beau-55785.html</x:v>
      </x:c>
      <x:c r="Q1483" s="9" t="str">
        <x:v>https://media.parfumo.com/perfumes/7d/7d5d7d-le-beau-jean-paul-gaultier_1200.jpg?width=720&amp;aspect_ratio=1:1</x:v>
      </x:c>
      <x:c r="R1483" s="9" t="str">
        <x:v>https://fimgs.net/mdimg/perfume-thumbs/375x500.55785.jpg</x:v>
      </x:c>
      <x:c r="S1483" s="9" t="str">
        <x:v>Le Beau</x:v>
      </x:c>
      <x:c r="T1483" s="11" t="str">
        <x:v>2019</x:v>
      </x:c>
      <x:c r="U1483" s="10" t="n">
        <x:v>434</x:v>
      </x:c>
      <x:c r="V1483" s="14" t="n">
        <x:f>IF(AND(ISNUMBER(G1483),G1483&gt;0),LOG10(G1483)*'Method'!$B$8,"")</x:f>
        <x:v>3.7775823848205716</x:v>
      </x:c>
      <x:c r="W1483" s="14" t="n">
        <x:f>IF(AND(ISNUMBER(I1483),I1483&gt;0),LOG10(I1483)*'Method'!$B$9,"")</x:f>
        <x:v>3.225126771401296</x:v>
      </x:c>
      <x:c r="X1483" s="10" t="str">
        <x:f>IF(ISNUMBER(J1483),SUM(G1483,I1483),"")</x:f>
      </x:c>
      <x:c r="Y1483" s="10" t="str">
        <x:f>IF(ISNUMBER(K1483),COUNTIFS($K$7:$K$1929,"&gt;"&amp;K1483)+1,"")</x:f>
      </x:c>
      <x:c r="Z1483" s="9" t="str"/>
      <x:c r="AA1483" s="15" t="n">
        <x:v>46108</x:v>
      </x:c>
      <x:c r="AB1483" s="9" t="str">
        <x:v>Unknown</x:v>
      </x:c>
    </x:row>
    <x:row r="1484" ht="50" customHeight="1">
      <x:c r="A1484" s="10" t="n">
        <x:f>IF(ISNUMBER(F1484),RANK(F1484,$F$7:$F$1929,0),"")</x:f>
        <x:v>1473</x:v>
      </x:c>
      <x:c r="B1484" s="9" t="str">
        <x:v>Le Labo</x:v>
      </x:c>
      <x:c r="C1484" s="9" t="str">
        <x:v>Santal 33</x:v>
      </x:c>
      <x:c r="D1484" s="9" t="str">
        <x:v>Eau de Parfum</x:v>
      </x:c>
      <x:c r="E1484" s="11" t="n">
        <x:v>2011</x:v>
      </x:c>
      <x:c r="F1484" s="13" t="n">
        <x:v>7.4</x:v>
      </x:c>
      <x:c r="G1484" s="10" t="n">
        <x:v>1397</x:v>
      </x:c>
      <x:c r="H1484" s="12" t="n">
        <x:v>3.76</x:v>
      </x:c>
      <x:c r="I1484" s="10" t="n">
        <x:v>12293</x:v>
      </x:c>
      <x:c r="J1484" s="12" t="str">
        <x:f>IF(AND(M1484="URL identity aligns",ISNUMBER(F1484),ISNUMBER(H1484),G1484&gt;0,I1484&gt;0,SUM(V1484:W1484)&gt;0),(F1484*V1484+((H1484-1)/4*10)*W1484)/SUM(V1484:W1484),"")</x:f>
      </x:c>
      <x:c r="K1484" s="12" t="str">
        <x:f>IF(ISNUMBER(J1484),(X1484*J1484+'Method'!$B$10*'Method'!$B$11)/(X1484+'Method'!$B$10),"")</x:f>
      </x:c>
      <x:c r="L1484" s="10" t="str">
        <x:f>IF(ISNUMBER(J1484),COUNTIFS($J$7:$J$1929,"&gt;"&amp;J1484)+1,"")</x:f>
      </x:c>
      <x:c r="M1484" s="9" t="str">
        <x:v>Review required</x:v>
      </x:c>
      <x:c r="N1484" s="9" t="str">
        <x:v>Concentration not explicit on both saved identities</x:v>
      </x:c>
      <x:c r="O1484" s="9" t="str">
        <x:v>https://www.parfumo.com/Perfumes/Le_Labo/Santal_33_Eau_de_Parfum</x:v>
      </x:c>
      <x:c r="P1484" s="9" t="str">
        <x:v>https://www.fragrantica.com/perfume/Le-Labo/Santal-33-12201.html</x:v>
      </x:c>
      <x:c r="Q1484" s="9" t="str">
        <x:v>https://media.parfumo.com/perfumes/81/818cc5-santal-33-eau-de-parfum-le-labo_1200.jpg?width=720&amp;aspect_ratio=1:1</x:v>
      </x:c>
      <x:c r="R1484" s="9" t="str">
        <x:v>https://fimgs.net/mdimg/perfume-thumbs/375x500.12201.jpg</x:v>
      </x:c>
      <x:c r="S1484" s="9" t="str">
        <x:v>Santal 33</x:v>
      </x:c>
      <x:c r="T1484" s="11" t="str">
        <x:v>2011</x:v>
      </x:c>
      <x:c r="U1484" s="10" t="n">
        <x:v>396</x:v>
      </x:c>
      <x:c r="V1484" s="14" t="n">
        <x:f>IF(AND(ISNUMBER(G1484),G1484&gt;0),LOG10(G1484)*'Method'!$B$8,"")</x:f>
        <x:v>3.7742356873370158</x:v>
      </x:c>
      <x:c r="W1484" s="14" t="n">
        <x:f>IF(AND(ISNUMBER(I1484),I1484&gt;0),LOG10(I1484)*'Method'!$B$9,"")</x:f>
        <x:v>3.2717263052972245</x:v>
      </x:c>
      <x:c r="X1484" s="10" t="str">
        <x:f>IF(ISNUMBER(J1484),SUM(G1484,I1484),"")</x:f>
      </x:c>
      <x:c r="Y1484" s="10" t="str">
        <x:f>IF(ISNUMBER(K1484),COUNTIFS($K$7:$K$1929,"&gt;"&amp;K1484)+1,"")</x:f>
      </x:c>
      <x:c r="Z1484" s="9" t="str"/>
      <x:c r="AA1484" s="15" t="n">
        <x:v>46108</x:v>
      </x:c>
      <x:c r="AB1484" s="9" t="str">
        <x:v>Unknown</x:v>
      </x:c>
    </x:row>
    <x:row r="1485" ht="50" customHeight="1">
      <x:c r="A1485" s="10" t="n">
        <x:f>IF(ISNUMBER(F1485),RANK(F1485,$F$7:$F$1929,0),"")</x:f>
        <x:v>1473</x:v>
      </x:c>
      <x:c r="B1485" s="9" t="str">
        <x:v>Tom Ford</x:v>
      </x:c>
      <x:c r="C1485" s="9" t="str">
        <x:v>Neroli Portofino</x:v>
      </x:c>
      <x:c r="D1485" s="9" t="str">
        <x:v>Eau de Parfum</x:v>
      </x:c>
      <x:c r="E1485" s="11" t="n">
        <x:v>2007</x:v>
      </x:c>
      <x:c r="F1485" s="13" t="n">
        <x:v>7.4</x:v>
      </x:c>
      <x:c r="G1485" s="10" t="n">
        <x:v>1254</x:v>
      </x:c>
      <x:c r="H1485" s="12" t="n">
        <x:v>3.96</x:v>
      </x:c>
      <x:c r="I1485" s="10" t="n">
        <x:v>8879</x:v>
      </x:c>
      <x:c r="J1485" s="12" t="str">
        <x:f>IF(AND(M1485="URL identity aligns",ISNUMBER(F1485),ISNUMBER(H1485),G1485&gt;0,I1485&gt;0,SUM(V1485:W1485)&gt;0),(F1485*V1485+((H1485-1)/4*10)*W1485)/SUM(V1485:W1485),"")</x:f>
      </x:c>
      <x:c r="K1485" s="12" t="str">
        <x:f>IF(ISNUMBER(J1485),(X1485*J1485+'Method'!$B$10*'Method'!$B$11)/(X1485+'Method'!$B$10),"")</x:f>
      </x:c>
      <x:c r="L1485" s="10" t="str">
        <x:f>IF(ISNUMBER(J1485),COUNTIFS($J$7:$J$1929,"&gt;"&amp;J1485)+1,"")</x:f>
      </x:c>
      <x:c r="M1485" s="9" t="str">
        <x:v>Review required</x:v>
      </x:c>
      <x:c r="N1485" s="9" t="str">
        <x:v>Concentration not explicit on both saved identities</x:v>
      </x:c>
      <x:c r="O1485" s="9" t="str">
        <x:v>https://www.parfumo.com/Perfumes/Tom_Ford/Neroli_Portofino_Eau_de_Parfum</x:v>
      </x:c>
      <x:c r="P1485" s="9" t="str">
        <x:v>https://www.fragrantica.com/perfume/Tom-Ford/Neroli-Portofino-12192.html</x:v>
      </x:c>
      <x:c r="Q1485" s="9" t="str">
        <x:v>https://media.parfumo.com/perfumes/5c/5ccfe2-neroli-portofino-eau-de-parfum-tom-ford_1200.jpg?width=720&amp;aspect_ratio=1:1</x:v>
      </x:c>
      <x:c r="R1485" s="9" t="str">
        <x:v>https://fimgs.net/mdimg/perfume-thumbs/375x500.12192.jpg</x:v>
      </x:c>
      <x:c r="S1485" s="9" t="str">
        <x:v>Neroli Portofino</x:v>
      </x:c>
      <x:c r="T1485" s="11" t="str">
        <x:v>2007</x:v>
      </x:c>
      <x:c r="U1485" s="10" t="n">
        <x:v>156</x:v>
      </x:c>
      <x:c r="V1485" s="14" t="n">
        <x:f>IF(AND(ISNUMBER(G1485),G1485&gt;0),LOG10(G1485)*'Method'!$B$8,"")</x:f>
        <x:v>3.7179570437936396</x:v>
      </x:c>
      <x:c r="W1485" s="14" t="n">
        <x:f>IF(AND(ISNUMBER(I1485),I1485&gt;0),LOG10(I1485)*'Method'!$B$9,"")</x:f>
        <x:v>3.1586912447906963</x:v>
      </x:c>
      <x:c r="X1485" s="10" t="str">
        <x:f>IF(ISNUMBER(J1485),SUM(G1485,I1485),"")</x:f>
      </x:c>
      <x:c r="Y1485" s="10" t="str">
        <x:f>IF(ISNUMBER(K1485),COUNTIFS($K$7:$K$1929,"&gt;"&amp;K1485)+1,"")</x:f>
      </x:c>
      <x:c r="Z1485" s="9" t="str"/>
      <x:c r="AA1485" s="15" t="n">
        <x:v>46108</x:v>
      </x:c>
      <x:c r="AB1485" s="9" t="str">
        <x:v>Unknown</x:v>
      </x:c>
    </x:row>
    <x:row r="1486" ht="50" customHeight="1">
      <x:c r="A1486" s="10" t="n">
        <x:f>IF(ISNUMBER(F1486),RANK(F1486,$F$7:$F$1929,0),"")</x:f>
        <x:v>1473</x:v>
      </x:c>
      <x:c r="B1486" s="9" t="str">
        <x:v>Hermes</x:v>
      </x:c>
      <x:c r="C1486" s="9" t="str">
        <x:v>H24</x:v>
      </x:c>
      <x:c r="D1486" s="9" t="str">
        <x:v>Eau de Toilette</x:v>
      </x:c>
      <x:c r="E1486" s="11" t="n">
        <x:v>2021</x:v>
      </x:c>
      <x:c r="F1486" s="13" t="n">
        <x:v>7.4</x:v>
      </x:c>
      <x:c r="G1486" s="10" t="n">
        <x:v>1219</x:v>
      </x:c>
      <x:c r="H1486" s="12" t="n">
        <x:v>3.85</x:v>
      </x:c>
      <x:c r="I1486" s="10" t="n">
        <x:v>5321</x:v>
      </x:c>
      <x:c r="J1486" s="12" t="str">
        <x:f>IF(AND(M1486="URL identity aligns",ISNUMBER(F1486),ISNUMBER(H1486),G1486&gt;0,I1486&gt;0,SUM(V1486:W1486)&gt;0),(F1486*V1486+((H1486-1)/4*10)*W1486)/SUM(V1486:W1486),"")</x:f>
      </x:c>
      <x:c r="K1486" s="12" t="str">
        <x:f>IF(ISNUMBER(J1486),(X1486*J1486+'Method'!$B$10*'Method'!$B$11)/(X1486+'Method'!$B$10),"")</x:f>
      </x:c>
      <x:c r="L1486" s="10" t="str">
        <x:f>IF(ISNUMBER(J1486),COUNTIFS($J$7:$J$1929,"&gt;"&amp;J1486)+1,"")</x:f>
      </x:c>
      <x:c r="M1486" s="9" t="str">
        <x:v>Review required</x:v>
      </x:c>
      <x:c r="N1486" s="9" t="str">
        <x:v>Concentration not explicit on both saved identities</x:v>
      </x:c>
      <x:c r="O1486" s="9" t="str">
        <x:v>https://www.parfumo.com/Perfumes/Hermes/h24-eau-de-toilette</x:v>
      </x:c>
      <x:c r="P1486" s="9" t="str">
        <x:v>https://www.fragrantica.com/perfume/Hermes/H24-65147.html</x:v>
      </x:c>
      <x:c r="Q1486" s="9" t="str">
        <x:v>https://media.parfumo.com/perfumes/8c/8c378a-h24-eau-de-toilette-hermes_1200.jpg?width=480&amp;aspect_ratio=1:1</x:v>
      </x:c>
      <x:c r="R1486" s="9" t="str">
        <x:v>https://fimgs.net/mdimg/perfume-thumbs/375x500.65147.jpg</x:v>
      </x:c>
      <x:c r="S1486" s="9" t="str">
        <x:v>H24 Hermès</x:v>
      </x:c>
      <x:c r="T1486" s="11" t="str">
        <x:v>2021</x:v>
      </x:c>
      <x:c r="U1486" s="10" t="n">
        <x:v>1837</x:v>
      </x:c>
      <x:c r="V1486" s="14" t="n">
        <x:f>IF(AND(ISNUMBER(G1486),G1486&gt;0),LOG10(G1486)*'Method'!$B$8,"")</x:f>
        <x:v>3.7032044467420557</x:v>
      </x:c>
      <x:c r="W1486" s="14" t="n">
        <x:f>IF(AND(ISNUMBER(I1486),I1486&gt;0),LOG10(I1486)*'Method'!$B$9,"")</x:f>
        <x:v>2.980794607139776</x:v>
      </x:c>
      <x:c r="X1486" s="10" t="str">
        <x:f>IF(ISNUMBER(J1486),SUM(G1486,I1486),"")</x:f>
      </x:c>
      <x:c r="Y1486" s="10" t="str">
        <x:f>IF(ISNUMBER(K1486),COUNTIFS($K$7:$K$1929,"&gt;"&amp;K1486)+1,"")</x:f>
      </x:c>
      <x:c r="Z1486" s="9" t="str">
        <x:v>Removed repeated brand suffix from display name</x:v>
      </x:c>
      <x:c r="AA1486" s="15" t="n">
        <x:v>46108</x:v>
      </x:c>
      <x:c r="AB1486" s="9" t="str">
        <x:v>Unknown</x:v>
      </x:c>
    </x:row>
    <x:row r="1487" ht="50" customHeight="1">
      <x:c r="A1487" s="10" t="n">
        <x:f>IF(ISNUMBER(F1487),RANK(F1487,$F$7:$F$1929,0),"")</x:f>
        <x:v>1473</x:v>
      </x:c>
      <x:c r="B1487" s="9" t="str">
        <x:v>Tom Ford</x:v>
      </x:c>
      <x:c r="C1487" s="9" t="str">
        <x:v>Bitter Peach</x:v>
      </x:c>
      <x:c r="D1487" s="9" t="str">
        <x:v>Eau de Parfum</x:v>
      </x:c>
      <x:c r="E1487" s="11" t="n">
        <x:v>2020</x:v>
      </x:c>
      <x:c r="F1487" s="13" t="n">
        <x:v>7.4</x:v>
      </x:c>
      <x:c r="G1487" s="10" t="n">
        <x:v>1172</x:v>
      </x:c>
      <x:c r="H1487" s="12" t="n">
        <x:v>3.69</x:v>
      </x:c>
      <x:c r="I1487" s="10" t="n">
        <x:v>7165</x:v>
      </x:c>
      <x:c r="J1487" s="12" t="str">
        <x:f>IF(AND(M1487="URL identity aligns",ISNUMBER(F1487),ISNUMBER(H1487),G1487&gt;0,I1487&gt;0,SUM(V1487:W1487)&gt;0),(F1487*V1487+((H1487-1)/4*10)*W1487)/SUM(V1487:W1487),"")</x:f>
      </x:c>
      <x:c r="K1487" s="12" t="str">
        <x:f>IF(ISNUMBER(J1487),(X1487*J1487+'Method'!$B$10*'Method'!$B$11)/(X1487+'Method'!$B$10),"")</x:f>
      </x:c>
      <x:c r="L1487" s="10" t="str">
        <x:f>IF(ISNUMBER(J1487),COUNTIFS($J$7:$J$1929,"&gt;"&amp;J1487)+1,"")</x:f>
      </x:c>
      <x:c r="M1487" s="9" t="str">
        <x:v>Review required</x:v>
      </x:c>
      <x:c r="N1487" s="9" t="str">
        <x:v>Concentration not explicit on both saved identities</x:v>
      </x:c>
      <x:c r="O1487" s="9" t="str">
        <x:v>https://www.parfumo.com/Perfumes/Tom_Ford/bitter-peach-eau-de-parfum</x:v>
      </x:c>
      <x:c r="P1487" s="9" t="str">
        <x:v>https://www.fragrantica.com/perfume/Tom-Ford/Bitter-Peach-62707.html</x:v>
      </x:c>
      <x:c r="Q1487" s="9" t="str">
        <x:v>https://media.parfumo.com/perfumes/e3/e3f5b6-bitter-peach-eau-de-parfum-tom-ford_1200.jpg?width=720&amp;aspect_ratio=1:1</x:v>
      </x:c>
      <x:c r="R1487" s="9" t="str">
        <x:v>https://fimgs.net/mdimg/perfume-thumbs/375x500.62707.jpg</x:v>
      </x:c>
      <x:c r="S1487" s="9" t="str">
        <x:v>Bitter Peach</x:v>
      </x:c>
      <x:c r="T1487" s="11" t="str">
        <x:v>2020</x:v>
      </x:c>
      <x:c r="U1487" s="10" t="n">
        <x:v>57</x:v>
      </x:c>
      <x:c r="V1487" s="14" t="n">
        <x:f>IF(AND(ISNUMBER(G1487),G1487&gt;0),LOG10(G1487)*'Method'!$B$8,"")</x:f>
        <x:v>3.6827131340184835</x:v>
      </x:c>
      <x:c r="W1487" s="14" t="n">
        <x:f>IF(AND(ISNUMBER(I1487),I1487&gt;0),LOG10(I1487)*'Method'!$B$9,"")</x:f>
        <x:v>3.084172955786688</x:v>
      </x:c>
      <x:c r="X1487" s="10" t="str">
        <x:f>IF(ISNUMBER(J1487),SUM(G1487,I1487),"")</x:f>
      </x:c>
      <x:c r="Y1487" s="10" t="str">
        <x:f>IF(ISNUMBER(K1487),COUNTIFS($K$7:$K$1929,"&gt;"&amp;K1487)+1,"")</x:f>
      </x:c>
      <x:c r="Z1487" s="9" t="str"/>
      <x:c r="AA1487" s="15" t="n">
        <x:v>46108</x:v>
      </x:c>
      <x:c r="AB1487" s="9" t="str">
        <x:v>Unknown</x:v>
      </x:c>
    </x:row>
    <x:row r="1488" ht="50" customHeight="1">
      <x:c r="A1488" s="10" t="n">
        <x:f>IF(ISNUMBER(F1488),RANK(F1488,$F$7:$F$1929,0),"")</x:f>
        <x:v>1473</x:v>
      </x:c>
      <x:c r="B1488" s="9" t="str">
        <x:v>Prada</x:v>
      </x:c>
      <x:c r="C1488" s="9" t="str">
        <x:v>Luna Rossa</x:v>
      </x:c>
      <x:c r="D1488" s="9" t="str">
        <x:v>Eau de Toilette</x:v>
      </x:c>
      <x:c r="E1488" s="11" t="n">
        <x:v>2012</x:v>
      </x:c>
      <x:c r="F1488" s="13" t="n">
        <x:v>7.4</x:v>
      </x:c>
      <x:c r="G1488" s="10" t="n">
        <x:v>887</x:v>
      </x:c>
      <x:c r="H1488" s="12" t="n">
        <x:v>4.15</x:v>
      </x:c>
      <x:c r="I1488" s="10" t="n">
        <x:v>4614</x:v>
      </x:c>
      <x:c r="J1488" s="12" t="str">
        <x:f>IF(AND(M1488="URL identity aligns",ISNUMBER(F1488),ISNUMBER(H1488),G1488&gt;0,I1488&gt;0,SUM(V1488:W1488)&gt;0),(F1488*V1488+((H1488-1)/4*10)*W1488)/SUM(V1488:W1488),"")</x:f>
      </x:c>
      <x:c r="K1488" s="12" t="str">
        <x:f>IF(ISNUMBER(J1488),(X1488*J1488+'Method'!$B$10*'Method'!$B$11)/(X1488+'Method'!$B$10),"")</x:f>
      </x:c>
      <x:c r="L1488" s="10" t="str">
        <x:f>IF(ISNUMBER(J1488),COUNTIFS($J$7:$J$1929,"&gt;"&amp;J1488)+1,"")</x:f>
      </x:c>
      <x:c r="M1488" s="9" t="str">
        <x:v>Review required</x:v>
      </x:c>
      <x:c r="N1488" s="9" t="str">
        <x:v>Concentration not explicit on both saved identities</x:v>
      </x:c>
      <x:c r="O1488" s="9" t="str">
        <x:v>https://www.parfumo.com/Perfumes/Prada/Luna_Rossa_Eau_de_Toilette</x:v>
      </x:c>
      <x:c r="P1488" s="9" t="str">
        <x:v>https://www.fragrantica.com/perfume/Prada/Luna-Rossa-15754.html</x:v>
      </x:c>
      <x:c r="Q1488" s="9" t="str">
        <x:v>https://media.parfumo.com/perfumes/31/31c99f-luna-rossa-eau-de-toilette-prada_1200.jpg?width=720&amp;aspect_ratio=1:1</x:v>
      </x:c>
      <x:c r="R1488" s="9" t="str">
        <x:v>https://fimgs.net/mdimg/perfume-thumbs/375x500.15754.jpg</x:v>
      </x:c>
      <x:c r="S1488" s="9" t="str">
        <x:v>Luna Rossa</x:v>
      </x:c>
      <x:c r="T1488" s="11" t="str">
        <x:v>2012</x:v>
      </x:c>
      <x:c r="U1488" s="10" t="n">
        <x:v>1405</x:v>
      </x:c>
      <x:c r="V1488" s="14" t="n">
        <x:f>IF(AND(ISNUMBER(G1488),G1488&gt;0),LOG10(G1488)*'Method'!$B$8,"")</x:f>
        <x:v>3.5375083437980757</x:v>
      </x:c>
      <x:c r="W1488" s="14" t="n">
        <x:f>IF(AND(ISNUMBER(I1488),I1488&gt;0),LOG10(I1488)*'Method'!$B$9,"")</x:f>
        <x:v>2.9312620721480562</x:v>
      </x:c>
      <x:c r="X1488" s="10" t="str">
        <x:f>IF(ISNUMBER(J1488),SUM(G1488,I1488),"")</x:f>
      </x:c>
      <x:c r="Y1488" s="10" t="str">
        <x:f>IF(ISNUMBER(K1488),COUNTIFS($K$7:$K$1929,"&gt;"&amp;K1488)+1,"")</x:f>
      </x:c>
      <x:c r="Z1488" s="9" t="str"/>
      <x:c r="AA1488" s="15" t="n">
        <x:v>46108</x:v>
      </x:c>
      <x:c r="AB1488" s="9" t="str">
        <x:v>Unknown</x:v>
      </x:c>
    </x:row>
    <x:row r="1489" ht="50" customHeight="1">
      <x:c r="A1489" s="10" t="n">
        <x:f>IF(ISNUMBER(F1489),RANK(F1489,$F$7:$F$1929,0),"")</x:f>
        <x:v>1473</x:v>
      </x:c>
      <x:c r="B1489" s="9" t="str">
        <x:v>Cartier</x:v>
      </x:c>
      <x:c r="C1489" s="9" t="str">
        <x:v>Déclaration</x:v>
      </x:c>
      <x:c r="D1489" s="9" t="str">
        <x:v>Eau de Toilette</x:v>
      </x:c>
      <x:c r="E1489" s="11" t="n">
        <x:v>1998</x:v>
      </x:c>
      <x:c r="F1489" s="13" t="n">
        <x:v>7.4</x:v>
      </x:c>
      <x:c r="G1489" s="10" t="n">
        <x:v>873</x:v>
      </x:c>
      <x:c r="H1489" s="12" t="n">
        <x:v>4.04</x:v>
      </x:c>
      <x:c r="I1489" s="10" t="n">
        <x:v>6347</x:v>
      </x:c>
      <x:c r="J1489" s="12" t="str">
        <x:f>IF(AND(M1489="URL identity aligns",ISNUMBER(F1489),ISNUMBER(H1489),G1489&gt;0,I1489&gt;0,SUM(V1489:W1489)&gt;0),(F1489*V1489+((H1489-1)/4*10)*W1489)/SUM(V1489:W1489),"")</x:f>
      </x:c>
      <x:c r="K1489" s="12" t="str">
        <x:f>IF(ISNUMBER(J1489),(X1489*J1489+'Method'!$B$10*'Method'!$B$11)/(X1489+'Method'!$B$10),"")</x:f>
      </x:c>
      <x:c r="L1489" s="10" t="str">
        <x:f>IF(ISNUMBER(J1489),COUNTIFS($J$7:$J$1929,"&gt;"&amp;J1489)+1,"")</x:f>
      </x:c>
      <x:c r="M1489" s="9" t="str">
        <x:v>Review required</x:v>
      </x:c>
      <x:c r="N1489" s="9" t="str">
        <x:v>Concentration not explicit on both saved identities</x:v>
      </x:c>
      <x:c r="O1489" s="9" t="str">
        <x:v>https://www.parfumo.com/Perfumes/Cartier/Declaration</x:v>
      </x:c>
      <x:c r="P1489" s="9" t="str">
        <x:v>https://www.fragrantica.com/perfume/Cartier/Declaration-307.html</x:v>
      </x:c>
      <x:c r="Q1489" s="9" t="str">
        <x:v>https://media.parfumo.com/perfumes/eb/ebf8aa-declaration-eau-de-toilette-cartier_1200.jpg?width=720&amp;aspect_ratio=1:1</x:v>
      </x:c>
      <x:c r="R1489" s="9" t="str">
        <x:v>https://fimgs.net/mdimg/perfume-thumbs/375x500.307.jpg</x:v>
      </x:c>
      <x:c r="S1489" s="9" t="str">
        <x:v>Déclaration</x:v>
      </x:c>
      <x:c r="T1489" s="11" t="str">
        <x:v>1998</x:v>
      </x:c>
      <x:c r="U1489" s="10" t="n">
        <x:v>1295</x:v>
      </x:c>
      <x:c r="V1489" s="14" t="n">
        <x:f>IF(AND(ISNUMBER(G1489),G1489&gt;0),LOG10(G1489)*'Method'!$B$8,"")</x:f>
        <x:v>3.5292170924466837</x:v>
      </x:c>
      <x:c r="W1489" s="14" t="n">
        <x:f>IF(AND(ISNUMBER(I1489),I1489&gt;0),LOG10(I1489)*'Method'!$B$9,"")</x:f>
        <x:v>3.042054798651168</x:v>
      </x:c>
      <x:c r="X1489" s="10" t="str">
        <x:f>IF(ISNUMBER(J1489),SUM(G1489,I1489),"")</x:f>
      </x:c>
      <x:c r="Y1489" s="10" t="str">
        <x:f>IF(ISNUMBER(K1489),COUNTIFS($K$7:$K$1929,"&gt;"&amp;K1489)+1,"")</x:f>
      </x:c>
      <x:c r="Z1489" s="9" t="str"/>
      <x:c r="AA1489" s="15" t="n">
        <x:v>46108</x:v>
      </x:c>
      <x:c r="AB1489" s="9" t="str">
        <x:v>Unknown</x:v>
      </x:c>
    </x:row>
    <x:row r="1490" ht="50" customHeight="1">
      <x:c r="A1490" s="10" t="n">
        <x:f>IF(ISNUMBER(F1490),RANK(F1490,$F$7:$F$1929,0),"")</x:f>
        <x:v>1473</x:v>
      </x:c>
      <x:c r="B1490" s="9" t="str">
        <x:v>Maison Francis Kurkdjian</x:v>
      </x:c>
      <x:c r="C1490" s="9" t="str">
        <x:v>724</x:v>
      </x:c>
      <x:c r="D1490" s="9" t="str">
        <x:v>Eau de Parfum</x:v>
      </x:c>
      <x:c r="E1490" s="11" t="n">
        <x:v>2022</x:v>
      </x:c>
      <x:c r="F1490" s="13" t="n">
        <x:v>7.4</x:v>
      </x:c>
      <x:c r="G1490" s="10" t="n">
        <x:v>870</x:v>
      </x:c>
      <x:c r="H1490" s="12" t="n">
        <x:v>3.84</x:v>
      </x:c>
      <x:c r="I1490" s="10" t="n">
        <x:v>3242</x:v>
      </x:c>
      <x:c r="J1490" s="12" t="str">
        <x:f>IF(AND(M1490="URL identity aligns",ISNUMBER(F1490),ISNUMBER(H1490),G1490&gt;0,I1490&gt;0,SUM(V1490:W1490)&gt;0),(F1490*V1490+((H1490-1)/4*10)*W1490)/SUM(V1490:W1490),"")</x:f>
      </x:c>
      <x:c r="K1490" s="12" t="str">
        <x:f>IF(ISNUMBER(J1490),(X1490*J1490+'Method'!$B$10*'Method'!$B$11)/(X1490+'Method'!$B$10),"")</x:f>
      </x:c>
      <x:c r="L1490" s="10" t="str">
        <x:f>IF(ISNUMBER(J1490),COUNTIFS($J$7:$J$1929,"&gt;"&amp;J1490)+1,"")</x:f>
      </x:c>
      <x:c r="M1490" s="9" t="str">
        <x:v>Review required</x:v>
      </x:c>
      <x:c r="N1490" s="9" t="str">
        <x:v>Concentration not explicit on both saved identities</x:v>
      </x:c>
      <x:c r="O1490" s="9" t="str">
        <x:v>https://www.parfumo.com/Perfumes/Maison_Francis_Kurkdjian/724</x:v>
      </x:c>
      <x:c r="P1490" s="9" t="str">
        <x:v>https://www.fragrantica.com/perfume/Maison-Francis-Kurkdjian/724-75754.html</x:v>
      </x:c>
      <x:c r="Q1490" s="9" t="str">
        <x:v>https://media.parfumo.com/perfumes/7d/7dfbf0-724-eau-de-parfum-maison-francis-kurkdjian_1200.jpg?width=720&amp;aspect_ratio=1:1</x:v>
      </x:c>
      <x:c r="R1490" s="9" t="str">
        <x:v>https://fimgs.net/mdimg/perfume-thumbs/375x500.75754.jpg</x:v>
      </x:c>
      <x:c r="S1490" s="9" t="str">
        <x:v>724</x:v>
      </x:c>
      <x:c r="T1490" s="11" t="str">
        <x:v>2022</x:v>
      </x:c>
      <x:c r="U1490" s="10" t="n">
        <x:v>1857</x:v>
      </x:c>
      <x:c r="V1490" s="14" t="n">
        <x:f>IF(AND(ISNUMBER(G1490),G1490&gt;0),LOG10(G1490)*'Method'!$B$8,"")</x:f>
        <x:v>3.5274231031423438</x:v>
      </x:c>
      <x:c r="W1490" s="14" t="n">
        <x:f>IF(AND(ISNUMBER(I1490),I1490&gt;0),LOG10(I1490)*'Method'!$B$9,"")</x:f>
        <x:v>2.80865040841</x:v>
      </x:c>
      <x:c r="X1490" s="10" t="str">
        <x:f>IF(ISNUMBER(J1490),SUM(G1490,I1490),"")</x:f>
      </x:c>
      <x:c r="Y1490" s="10" t="str">
        <x:f>IF(ISNUMBER(K1490),COUNTIFS($K$7:$K$1929,"&gt;"&amp;K1490)+1,"")</x:f>
      </x:c>
      <x:c r="Z1490" s="9" t="str"/>
      <x:c r="AA1490" s="15" t="n">
        <x:v>46108</x:v>
      </x:c>
      <x:c r="AB1490" s="9" t="str">
        <x:v>Unknown</x:v>
      </x:c>
    </x:row>
    <x:row r="1491" ht="50" customHeight="1">
      <x:c r="A1491" s="10" t="n">
        <x:f>IF(ISNUMBER(F1491),RANK(F1491,$F$7:$F$1929,0),"")</x:f>
        <x:v>1473</x:v>
      </x:c>
      <x:c r="B1491" s="9" t="str">
        <x:v>Montale</x:v>
      </x:c>
      <x:c r="C1491" s="9" t="str">
        <x:v>Black Aoud</x:v>
      </x:c>
      <x:c r="D1491" s="9" t="str">
        <x:v>Not recorded</x:v>
      </x:c>
      <x:c r="E1491" s="11" t="n">
        <x:v>2006</x:v>
      </x:c>
      <x:c r="F1491" s="13" t="n">
        <x:v>7.4</x:v>
      </x:c>
      <x:c r="G1491" s="10" t="n">
        <x:v>835</x:v>
      </x:c>
      <x:c r="H1491" s="12" t="n">
        <x:v>3.93</x:v>
      </x:c>
      <x:c r="I1491" s="10" t="n">
        <x:v>3812</x:v>
      </x:c>
      <x:c r="J1491" s="12" t="str">
        <x:f>IF(AND(M1491="URL identity aligns",ISNUMBER(F1491),ISNUMBER(H1491),G1491&gt;0,I1491&gt;0,SUM(V1491:W1491)&gt;0),(F1491*V1491+((H1491-1)/4*10)*W1491)/SUM(V1491:W1491),"")</x:f>
      </x:c>
      <x:c r="K1491" s="12" t="str">
        <x:f>IF(ISNUMBER(J1491),(X1491*J1491+'Method'!$B$10*'Method'!$B$11)/(X1491+'Method'!$B$10),"")</x:f>
      </x:c>
      <x:c r="L1491" s="10" t="str">
        <x:f>IF(ISNUMBER(J1491),COUNTIFS($J$7:$J$1929,"&gt;"&amp;J1491)+1,"")</x:f>
      </x:c>
      <x:c r="M1491" s="9" t="str">
        <x:v>Review required</x:v>
      </x:c>
      <x:c r="N1491" s="9" t="str">
        <x:v>Concentration not explicit on both saved identities</x:v>
      </x:c>
      <x:c r="O1491" s="9" t="str">
        <x:v>https://www.parfumo.com/Perfumes/Montale/Black_Aoud</x:v>
      </x:c>
      <x:c r="P1491" s="9" t="str">
        <x:v>https://www.fragrantica.com/perfume/Montale/Black-Aoud-1142.html</x:v>
      </x:c>
      <x:c r="Q1491" s="9" t="str">
        <x:v>https://media.parfumo.com/perfumes/a6/a6fe4a-black-aoud-montale_1200.jpg?width=720&amp;aspect_ratio=1:1</x:v>
      </x:c>
      <x:c r="R1491" s="9" t="str">
        <x:v>https://fimgs.net/mdimg/perfume-thumbs/375x500.1142.jpg</x:v>
      </x:c>
      <x:c r="S1491" s="9" t="str">
        <x:v>Black Aoud</x:v>
      </x:c>
      <x:c r="T1491" s="11" t="str">
        <x:v>2006</x:v>
      </x:c>
      <x:c r="U1491" s="10" t="n">
        <x:v>1731</x:v>
      </x:c>
      <x:c r="V1491" s="14" t="n">
        <x:f>IF(AND(ISNUMBER(G1491),G1491&gt;0),LOG10(G1491)*'Method'!$B$8,"")</x:f>
        <x:v>3.50602377058032</x:v>
      </x:c>
      <x:c r="W1491" s="14" t="n">
        <x:f>IF(AND(ISNUMBER(I1491),I1491&gt;0),LOG10(I1491)*'Method'!$B$9,"")</x:f>
        <x:v>2.8649223135730324</x:v>
      </x:c>
      <x:c r="X1491" s="10" t="str">
        <x:f>IF(ISNUMBER(J1491),SUM(G1491,I1491),"")</x:f>
      </x:c>
      <x:c r="Y1491" s="10" t="str">
        <x:f>IF(ISNUMBER(K1491),COUNTIFS($K$7:$K$1929,"&gt;"&amp;K1491)+1,"")</x:f>
      </x:c>
      <x:c r="Z1491" s="9" t="str"/>
      <x:c r="AA1491" s="15" t="n">
        <x:v>46108</x:v>
      </x:c>
      <x:c r="AB1491" s="9" t="str">
        <x:v>Unknown</x:v>
      </x:c>
    </x:row>
    <x:row r="1492" ht="50" customHeight="1">
      <x:c r="A1492" s="10" t="n">
        <x:f>IF(ISNUMBER(F1492),RANK(F1492,$F$7:$F$1929,0),"")</x:f>
        <x:v>1473</x:v>
      </x:c>
      <x:c r="B1492" s="9" t="str">
        <x:v>Comme des Garçons</x:v>
      </x:c>
      <x:c r="C1492" s="9" t="str">
        <x:v>2</x:v>
      </x:c>
      <x:c r="D1492" s="9" t="str">
        <x:v>Not recorded</x:v>
      </x:c>
      <x:c r="E1492" s="11" t="n">
        <x:v>1999</x:v>
      </x:c>
      <x:c r="F1492" s="13" t="n">
        <x:v>7.4</x:v>
      </x:c>
      <x:c r="G1492" s="10" t="n">
        <x:v>705</x:v>
      </x:c>
      <x:c r="H1492" s="12" t="n">
        <x:v>4.17</x:v>
      </x:c>
      <x:c r="I1492" s="10" t="n">
        <x:v>4627</x:v>
      </x:c>
      <x:c r="J1492" s="12" t="str">
        <x:f>IF(AND(M1492="URL identity aligns",ISNUMBER(F1492),ISNUMBER(H1492),G1492&gt;0,I1492&gt;0,SUM(V1492:W1492)&gt;0),(F1492*V1492+((H1492-1)/4*10)*W1492)/SUM(V1492:W1492),"")</x:f>
      </x:c>
      <x:c r="K1492" s="12" t="str">
        <x:f>IF(ISNUMBER(J1492),(X1492*J1492+'Method'!$B$10*'Method'!$B$11)/(X1492+'Method'!$B$10),"")</x:f>
      </x:c>
      <x:c r="L1492" s="10" t="str">
        <x:f>IF(ISNUMBER(J1492),COUNTIFS($J$7:$J$1929,"&gt;"&amp;J1492)+1,"")</x:f>
      </x:c>
      <x:c r="M1492" s="9" t="str">
        <x:v>Review required</x:v>
      </x:c>
      <x:c r="N1492" s="9" t="str">
        <x:v>Product, variant, gender or year terms differ between URLs; Concentration not explicit on both saved identities</x:v>
      </x:c>
      <x:c r="O1492" s="9" t="str">
        <x:v>https://www.parfumo.com/Perfumes/Comme_des_Garons/Comme_des_Garcons_2</x:v>
      </x:c>
      <x:c r="P1492" s="9" t="str">
        <x:v>https://www.fragrantica.com/perfume/Comme-des-Garcons/Comme-des-Garcons-2-390.html</x:v>
      </x:c>
      <x:c r="Q1492" s="9" t="str">
        <x:v>https://media.parfumo.com/perfumes/b1/b1da76-comme-des-garcons-2-comme-des-garcons_1200.jpg?width=720&amp;aspect_ratio=1:1</x:v>
      </x:c>
      <x:c r="R1492" s="9" t="str">
        <x:v>https://fimgs.net/mdimg/perfume-thumbs/375x500.390.jpg</x:v>
      </x:c>
      <x:c r="S1492" s="9" t="str">
        <x:v>2</x:v>
      </x:c>
      <x:c r="T1492" s="11" t="str">
        <x:v>1999</x:v>
      </x:c>
      <x:c r="U1492" s="10" t="n">
        <x:v>1231</x:v>
      </x:c>
      <x:c r="V1492" s="14" t="n">
        <x:f>IF(AND(ISNUMBER(G1492),G1492&gt;0),LOG10(G1492)*'Method'!$B$8,"")</x:f>
        <x:v>3.41782694038968</x:v>
      </x:c>
      <x:c r="W1492" s="14" t="n">
        <x:f>IF(AND(ISNUMBER(I1492),I1492&gt;0),LOG10(I1492)*'Method'!$B$9,"")</x:f>
        <x:v>2.9322395995999204</x:v>
      </x:c>
      <x:c r="X1492" s="10" t="str">
        <x:f>IF(ISNUMBER(J1492),SUM(G1492,I1492),"")</x:f>
      </x:c>
      <x:c r="Y1492" s="10" t="str">
        <x:f>IF(ISNUMBER(K1492),COUNTIFS($K$7:$K$1929,"&gt;"&amp;K1492)+1,"")</x:f>
      </x:c>
      <x:c r="Z1492" s="9" t="str"/>
      <x:c r="AA1492" s="15" t="n">
        <x:v>46108</x:v>
      </x:c>
      <x:c r="AB1492" s="9" t="str">
        <x:v>Unknown</x:v>
      </x:c>
    </x:row>
    <x:row r="1493" ht="50" customHeight="1">
      <x:c r="A1493" s="10" t="n">
        <x:f>IF(ISNUMBER(F1493),RANK(F1493,$F$7:$F$1929,0),"")</x:f>
        <x:v>1473</x:v>
      </x:c>
      <x:c r="B1493" s="9" t="str">
        <x:v>Hermes</x:v>
      </x:c>
      <x:c r="C1493" s="9" t="str">
        <x:v>Voyage d'Hermès</x:v>
      </x:c>
      <x:c r="D1493" s="9" t="str">
        <x:v>Eau de Toilette</x:v>
      </x:c>
      <x:c r="E1493" s="11" t="n">
        <x:v>2010</x:v>
      </x:c>
      <x:c r="F1493" s="13" t="n">
        <x:v>7.4</x:v>
      </x:c>
      <x:c r="G1493" s="10" t="n">
        <x:v>702</x:v>
      </x:c>
      <x:c r="H1493" s="12" t="n">
        <x:v>4.15</x:v>
      </x:c>
      <x:c r="I1493" s="10" t="n">
        <x:v>4598</x:v>
      </x:c>
      <x:c r="J1493" s="12" t="str">
        <x:f>IF(AND(M1493="URL identity aligns",ISNUMBER(F1493),ISNUMBER(H1493),G1493&gt;0,I1493&gt;0,SUM(V1493:W1493)&gt;0),(F1493*V1493+((H1493-1)/4*10)*W1493)/SUM(V1493:W1493),"")</x:f>
      </x:c>
      <x:c r="K1493" s="12" t="str">
        <x:f>IF(ISNUMBER(J1493),(X1493*J1493+'Method'!$B$10*'Method'!$B$11)/(X1493+'Method'!$B$10),"")</x:f>
      </x:c>
      <x:c r="L1493" s="10" t="str">
        <x:f>IF(ISNUMBER(J1493),COUNTIFS($J$7:$J$1929,"&gt;"&amp;J1493)+1,"")</x:f>
      </x:c>
      <x:c r="M1493" s="9" t="str">
        <x:v>Review required</x:v>
      </x:c>
      <x:c r="N1493" s="9" t="str">
        <x:v>Concentration not explicit on both saved identities</x:v>
      </x:c>
      <x:c r="O1493" s="9" t="str">
        <x:v>https://www.parfumo.com/Perfumes/Hermes/Voyage_d_Hermes</x:v>
      </x:c>
      <x:c r="P1493" s="9" t="str">
        <x:v>https://www.fragrantica.com/perfume/Hermes/Voyage-d-Hermes-7916.html</x:v>
      </x:c>
      <x:c r="Q1493" s="9" t="str">
        <x:v>https://media.parfumo.com/perfumes/19/1940ee-voyage-d-hermes-eau-de-toilette-hermes_1200.jpg?width=720&amp;aspect_ratio=1:1</x:v>
      </x:c>
      <x:c r="R1493" s="9" t="str">
        <x:v>https://fimgs.net/mdimg/perfume-thumbs/375x500.7916.jpg</x:v>
      </x:c>
      <x:c r="S1493" s="9" t="str">
        <x:v>Voyage d'Hermès Hermès</x:v>
      </x:c>
      <x:c r="T1493" s="11" t="str">
        <x:v>2010</x:v>
      </x:c>
      <x:c r="U1493" s="10" t="n">
        <x:v>1842</x:v>
      </x:c>
      <x:c r="V1493" s="14" t="n">
        <x:f>IF(AND(ISNUMBER(G1493),G1493&gt;0),LOG10(G1493)*'Method'!$B$8,"")</x:f>
        <x:v>3.4156045345557597</x:v>
      </x:c>
      <x:c r="W1493" s="14" t="n">
        <x:f>IF(AND(ISNUMBER(I1493),I1493&gt;0),LOG10(I1493)*'Method'!$B$9,"")</x:f>
        <x:v>2.930055173546608</x:v>
      </x:c>
      <x:c r="X1493" s="10" t="str">
        <x:f>IF(ISNUMBER(J1493),SUM(G1493,I1493),"")</x:f>
      </x:c>
      <x:c r="Y1493" s="10" t="str">
        <x:f>IF(ISNUMBER(K1493),COUNTIFS($K$7:$K$1929,"&gt;"&amp;K1493)+1,"")</x:f>
      </x:c>
      <x:c r="Z1493" s="9" t="str">
        <x:v>Removed repeated brand suffix from display name</x:v>
      </x:c>
      <x:c r="AA1493" s="15" t="n">
        <x:v>46108</x:v>
      </x:c>
      <x:c r="AB1493" s="9" t="str">
        <x:v>Unknown</x:v>
      </x:c>
    </x:row>
    <x:row r="1494" ht="50" customHeight="1">
      <x:c r="A1494" s="10" t="n">
        <x:f>IF(ISNUMBER(F1494),RANK(F1494,$F$7:$F$1929,0),"")</x:f>
        <x:v>1473</x:v>
      </x:c>
      <x:c r="B1494" s="9" t="str">
        <x:v>Yves Saint Laurent</x:v>
      </x:c>
      <x:c r="C1494" s="9" t="str">
        <x:v>Y Le Parfum</x:v>
      </x:c>
      <x:c r="D1494" s="9" t="str">
        <x:v>Parfum</x:v>
      </x:c>
      <x:c r="E1494" s="11" t="n">
        <x:v>2021</x:v>
      </x:c>
      <x:c r="F1494" s="13" t="n">
        <x:v>7.4</x:v>
      </x:c>
      <x:c r="G1494" s="10" t="n">
        <x:v>700</x:v>
      </x:c>
      <x:c r="H1494" s="12" t="n">
        <x:v>4.39</x:v>
      </x:c>
      <x:c r="I1494" s="10" t="n">
        <x:v>5757</x:v>
      </x:c>
      <x:c r="J1494" s="12" t="str">
        <x:f>IF(AND(M1494="URL identity aligns",ISNUMBER(F1494),ISNUMBER(H1494),G1494&gt;0,I1494&gt;0,SUM(V1494:W1494)&gt;0),(F1494*V1494+((H1494-1)/4*10)*W1494)/SUM(V1494:W1494),"")</x:f>
      </x:c>
      <x:c r="K1494" s="12" t="str">
        <x:f>IF(ISNUMBER(J1494),(X1494*J1494+'Method'!$B$10*'Method'!$B$11)/(X1494+'Method'!$B$10),"")</x:f>
      </x:c>
      <x:c r="L1494" s="10" t="str">
        <x:f>IF(ISNUMBER(J1494),COUNTIFS($J$7:$J$1929,"&gt;"&amp;J1494)+1,"")</x:f>
      </x:c>
      <x:c r="M1494" s="9" t="str">
        <x:v>Review required</x:v>
      </x:c>
      <x:c r="N1494" s="9" t="str">
        <x:v>Product, variant, gender or year terms differ between URLs</x:v>
      </x:c>
      <x:c r="O1494" s="9" t="str">
        <x:v>https://www.parfumo.com/Perfumes/Yves_Saint_Laurent/y-le-parfum-2021</x:v>
      </x:c>
      <x:c r="P1494" s="9" t="str">
        <x:v>https://www.fragrantica.com/perfume/Yves-Saint-Laurent/Y-Le-Parfum-64718.html</x:v>
      </x:c>
      <x:c r="Q1494" s="9" t="str">
        <x:v>https://media.parfumo.com/perfumes/dd/dd7895-y-le-parfum-yves-saint-laurent_1200.jpg?width=720&amp;aspect_ratio=1:1</x:v>
      </x:c>
      <x:c r="R1494" s="9" t="str">
        <x:v>https://fimgs.net/mdimg/perfume-thumbs/375x500.64718.jpg</x:v>
      </x:c>
      <x:c r="S1494" s="9" t="str">
        <x:v>Y Le Parfum</x:v>
      </x:c>
      <x:c r="T1494" s="11" t="str">
        <x:v>2021</x:v>
      </x:c>
      <x:c r="U1494" s="10" t="n">
        <x:v>1747</x:v>
      </x:c>
      <x:c r="V1494" s="14" t="n">
        <x:f>IF(AND(ISNUMBER(G1494),G1494&gt;0),LOG10(G1494)*'Method'!$B$8,"")</x:f>
        <x:v>3.414117648017112</x:v>
      </x:c>
      <x:c r="W1494" s="14" t="n">
        <x:f>IF(AND(ISNUMBER(I1494),I1494&gt;0),LOG10(I1494)*'Method'!$B$9,"")</x:f>
        <x:v>3.0081569835641044</x:v>
      </x:c>
      <x:c r="X1494" s="10" t="str">
        <x:f>IF(ISNUMBER(J1494),SUM(G1494,I1494),"")</x:f>
      </x:c>
      <x:c r="Y1494" s="10" t="str">
        <x:f>IF(ISNUMBER(K1494),COUNTIFS($K$7:$K$1929,"&gt;"&amp;K1494)+1,"")</x:f>
      </x:c>
      <x:c r="Z1494" s="9" t="str"/>
      <x:c r="AA1494" s="15" t="n">
        <x:v>46108</x:v>
      </x:c>
      <x:c r="AB1494" s="9" t="str">
        <x:v>Unknown</x:v>
      </x:c>
    </x:row>
    <x:row r="1495" ht="50" customHeight="1">
      <x:c r="A1495" s="10" t="n">
        <x:f>IF(ISNUMBER(F1495),RANK(F1495,$F$7:$F$1929,0),"")</x:f>
        <x:v>1473</x:v>
      </x:c>
      <x:c r="B1495" s="9" t="str">
        <x:v>Paco Rabanne</x:v>
      </x:c>
      <x:c r="C1495" s="9" t="str">
        <x:v>1 Million Parfum Rabanne</x:v>
      </x:c>
      <x:c r="D1495" s="9" t="str">
        <x:v>Parfum</x:v>
      </x:c>
      <x:c r="E1495" s="11" t="n">
        <x:v>2020</x:v>
      </x:c>
      <x:c r="F1495" s="13" t="n">
        <x:v>7.4</x:v>
      </x:c>
      <x:c r="G1495" s="10" t="n">
        <x:v>687</x:v>
      </x:c>
      <x:c r="H1495" s="12" t="n">
        <x:v>4.13</x:v>
      </x:c>
      <x:c r="I1495" s="10" t="n">
        <x:v>5965</x:v>
      </x:c>
      <x:c r="J1495" s="12" t="n">
        <x:f>IF(AND(M1495="URL identity aligns",ISNUMBER(F1495),ISNUMBER(H1495),G1495&gt;0,I1495&gt;0,SUM(V1495:W1495)&gt;0),(F1495*V1495+((H1495-1)/4*10)*W1495)/SUM(V1495:W1495),"")</x:f>
        <x:v>7.599803927109374</x:v>
      </x:c>
      <x:c r="K1495" s="12" t="n">
        <x:f>IF(ISNUMBER(J1495),(X1495*J1495+'Method'!$B$10*'Method'!$B$11)/(X1495+'Method'!$B$10),"")</x:f>
        <x:v>7.67245718918724</x:v>
      </x:c>
      <x:c r="L1495" s="10" t="n">
        <x:f>IF(ISNUMBER(J1495),COUNTIFS($J$7:$J$1929,"&gt;"&amp;J1495)+1,"")</x:f>
        <x:v>122</x:v>
      </x:c>
      <x:c r="M1495" s="9" t="str">
        <x:v>URL identity aligns</x:v>
      </x:c>
      <x:c r="N1495" s="9" t="str">
        <x:v>Brand, name tokens and concentration agree in saved URLs</x:v>
      </x:c>
      <x:c r="O1495" s="9" t="str">
        <x:v>https://www.parfumo.com/Perfumes/Rabanne/1-million-parfum</x:v>
      </x:c>
      <x:c r="P1495" s="9" t="str">
        <x:v>https://www.fragrantica.com/perfume/Rabanne/1-Million-Parfum-60035.html</x:v>
      </x:c>
      <x:c r="Q1495" s="9" t="str">
        <x:v>https://media.parfumo.com/perfumes/93/93d4ac-1-million-parfum-rabanne_1200.jpg?width=720&amp;aspect_ratio=1:1</x:v>
      </x:c>
      <x:c r="R1495" s="9" t="str">
        <x:v>https://fimgs.net/mdimg/perfume-thumbs/375x500.60035.jpg</x:v>
      </x:c>
      <x:c r="S1495" s="9" t="str">
        <x:v>1 Million Parfum Rabanne</x:v>
      </x:c>
      <x:c r="T1495" s="11" t="str">
        <x:v>2020</x:v>
      </x:c>
      <x:c r="U1495" s="10" t="n">
        <x:v>890</x:v>
      </x:c>
      <x:c r="V1495" s="14" t="n">
        <x:f>IF(AND(ISNUMBER(G1495),G1495&gt;0),LOG10(G1495)*'Method'!$B$8,"")</x:f>
        <x:v>3.40434808447146</x:v>
      </x:c>
      <x:c r="W1495" s="14" t="n">
        <x:f>IF(AND(ISNUMBER(I1495),I1495&gt;0),LOG10(I1495)*'Method'!$B$9,"")</x:f>
        <x:v>3.020488358405088</x:v>
      </x:c>
      <x:c r="X1495" s="10" t="n">
        <x:f>IF(ISNUMBER(J1495),SUM(G1495,I1495),"")</x:f>
        <x:v>6652</x:v>
      </x:c>
      <x:c r="Y1495" s="10" t="n">
        <x:f>IF(ISNUMBER(K1495),COUNTIFS($K$7:$K$1929,"&gt;"&amp;K1495)+1,"")</x:f>
        <x:v>137</x:v>
      </x:c>
      <x:c r="Z1495" s="9" t="str"/>
      <x:c r="AA1495" s="15" t="n">
        <x:v>46108</x:v>
      </x:c>
      <x:c r="AB1495" s="9" t="str">
        <x:v>Unknown</x:v>
      </x:c>
    </x:row>
    <x:row r="1496" ht="50" customHeight="1">
      <x:c r="A1496" s="10" t="n">
        <x:f>IF(ISNUMBER(F1496),RANK(F1496,$F$7:$F$1929,0),"")</x:f>
        <x:v>1473</x:v>
      </x:c>
      <x:c r="B1496" s="9" t="str">
        <x:v>Byredo</x:v>
      </x:c>
      <x:c r="C1496" s="9" t="str">
        <x:v>Black Saffron</x:v>
      </x:c>
      <x:c r="D1496" s="9" t="str">
        <x:v>Eau de Parfum</x:v>
      </x:c>
      <x:c r="E1496" s="11" t="n">
        <x:v>2012</x:v>
      </x:c>
      <x:c r="F1496" s="13" t="n">
        <x:v>7.4</x:v>
      </x:c>
      <x:c r="G1496" s="10" t="n">
        <x:v>640</x:v>
      </x:c>
      <x:c r="H1496" s="12" t="n">
        <x:v>3.93</x:v>
      </x:c>
      <x:c r="I1496" s="10" t="n">
        <x:v>4203</x:v>
      </x:c>
      <x:c r="J1496" s="12" t="str">
        <x:f>IF(AND(M1496="URL identity aligns",ISNUMBER(F1496),ISNUMBER(H1496),G1496&gt;0,I1496&gt;0,SUM(V1496:W1496)&gt;0),(F1496*V1496+((H1496-1)/4*10)*W1496)/SUM(V1496:W1496),"")</x:f>
      </x:c>
      <x:c r="K1496" s="12" t="str">
        <x:f>IF(ISNUMBER(J1496),(X1496*J1496+'Method'!$B$10*'Method'!$B$11)/(X1496+'Method'!$B$10),"")</x:f>
      </x:c>
      <x:c r="L1496" s="10" t="str">
        <x:f>IF(ISNUMBER(J1496),COUNTIFS($J$7:$J$1929,"&gt;"&amp;J1496)+1,"")</x:f>
      </x:c>
      <x:c r="M1496" s="9" t="str">
        <x:v>Review required</x:v>
      </x:c>
      <x:c r="N1496" s="9" t="str">
        <x:v>Concentration not explicit on both saved identities</x:v>
      </x:c>
      <x:c r="O1496" s="9" t="str">
        <x:v>https://www.parfumo.com/Perfumes/Byredo/Black_Saffron_Eau_de_Parfum</x:v>
      </x:c>
      <x:c r="P1496" s="9" t="str">
        <x:v>https://www.fragrantica.com/perfume/Byredo/Black-Saffron-16220.html</x:v>
      </x:c>
      <x:c r="Q1496" s="9" t="str">
        <x:v>https://media.parfumo.com/perfumes/7b/7b619c-black-saffron-eau-de-parfum-byredo_1200.jpg?width=480&amp;aspect_ratio=1:1</x:v>
      </x:c>
      <x:c r="R1496" s="9" t="str">
        <x:v>https://fimgs.net/mdimg/perfume-thumbs/375x500.16220.jpg</x:v>
      </x:c>
      <x:c r="S1496" s="9" t="str">
        <x:v>Black Saffron</x:v>
      </x:c>
      <x:c r="T1496" s="11" t="str">
        <x:v>2012</x:v>
      </x:c>
      <x:c r="U1496" s="10" t="n">
        <x:v>1098</x:v>
      </x:c>
      <x:c r="V1496" s="14" t="n">
        <x:f>IF(AND(ISNUMBER(G1496),G1496&gt;0),LOG10(G1496)*'Method'!$B$8,"")</x:f>
        <x:v>3.367415968780668</x:v>
      </x:c>
      <x:c r="W1496" s="14" t="n">
        <x:f>IF(AND(ISNUMBER(I1496),I1496&gt;0),LOG10(I1496)*'Method'!$B$9,"")</x:f>
        <x:v>2.898847512004352</x:v>
      </x:c>
      <x:c r="X1496" s="10" t="str">
        <x:f>IF(ISNUMBER(J1496),SUM(G1496,I1496),"")</x:f>
      </x:c>
      <x:c r="Y1496" s="10" t="str">
        <x:f>IF(ISNUMBER(K1496),COUNTIFS($K$7:$K$1929,"&gt;"&amp;K1496)+1,"")</x:f>
      </x:c>
      <x:c r="Z1496" s="9" t="str"/>
      <x:c r="AA1496" s="15" t="n">
        <x:v>46108</x:v>
      </x:c>
      <x:c r="AB1496" s="9" t="str">
        <x:v>Unknown</x:v>
      </x:c>
    </x:row>
    <x:row r="1497" ht="50" customHeight="1">
      <x:c r="A1497" s="10" t="n">
        <x:f>IF(ISNUMBER(F1497),RANK(F1497,$F$7:$F$1929,0),"")</x:f>
        <x:v>1473</x:v>
      </x:c>
      <x:c r="B1497" s="9" t="str">
        <x:v>Creed</x:v>
      </x:c>
      <x:c r="C1497" s="9" t="str">
        <x:v>Erolfa</x:v>
      </x:c>
      <x:c r="D1497" s="9" t="str">
        <x:v>Not recorded</x:v>
      </x:c>
      <x:c r="E1497" s="11" t="n">
        <x:v>1992</x:v>
      </x:c>
      <x:c r="F1497" s="13" t="n">
        <x:v>7.4</x:v>
      </x:c>
      <x:c r="G1497" s="10" t="n">
        <x:v>620</x:v>
      </x:c>
      <x:c r="H1497" s="12" t="n">
        <x:v>4.11</x:v>
      </x:c>
      <x:c r="I1497" s="10" t="n">
        <x:v>2249</x:v>
      </x:c>
      <x:c r="J1497" s="12" t="str">
        <x:f>IF(AND(M1497="URL identity aligns",ISNUMBER(F1497),ISNUMBER(H1497),G1497&gt;0,I1497&gt;0,SUM(V1497:W1497)&gt;0),(F1497*V1497+((H1497-1)/4*10)*W1497)/SUM(V1497:W1497),"")</x:f>
      </x:c>
      <x:c r="K1497" s="12" t="str">
        <x:f>IF(ISNUMBER(J1497),(X1497*J1497+'Method'!$B$10*'Method'!$B$11)/(X1497+'Method'!$B$10),"")</x:f>
      </x:c>
      <x:c r="L1497" s="10" t="str">
        <x:f>IF(ISNUMBER(J1497),COUNTIFS($J$7:$J$1929,"&gt;"&amp;J1497)+1,"")</x:f>
      </x:c>
      <x:c r="M1497" s="9" t="str">
        <x:v>Review required</x:v>
      </x:c>
      <x:c r="N1497" s="9" t="str">
        <x:v>Concentration not explicit on both saved identities</x:v>
      </x:c>
      <x:c r="O1497" s="9" t="str">
        <x:v>https://www.parfumo.com/Perfumes/Creed/Erolfa</x:v>
      </x:c>
      <x:c r="P1497" s="9" t="str">
        <x:v>https://www.fragrantica.com/perfume/Creed/Erolfa-4248.html</x:v>
      </x:c>
      <x:c r="Q1497" s="9" t="str">
        <x:v>https://media.parfumo.com/perfumes/65/659703-erolfa-creed_1200.jpg?width=720&amp;aspect_ratio=1:1</x:v>
      </x:c>
      <x:c r="R1497" s="9" t="str">
        <x:v>https://fimgs.net/mdimg/perfume-thumbs/375x500.4248.jpg</x:v>
      </x:c>
      <x:c r="S1497" s="9" t="str">
        <x:v>Erolfa</x:v>
      </x:c>
      <x:c r="T1497" s="11" t="str">
        <x:v>1992</x:v>
      </x:c>
      <x:c r="U1497" s="10" t="n">
        <x:v>517</x:v>
      </x:c>
      <x:c r="V1497" s="14" t="n">
        <x:f>IF(AND(ISNUMBER(G1497),G1497&gt;0),LOG10(G1497)*'Method'!$B$8,"")</x:f>
        <x:v>3.3508700273979</x:v>
      </x:c>
      <x:c r="W1497" s="14" t="n">
        <x:f>IF(AND(ISNUMBER(I1497),I1497&gt;0),LOG10(I1497)*'Method'!$B$9,"")</x:f>
        <x:v>2.6815915643485044</x:v>
      </x:c>
      <x:c r="X1497" s="10" t="str">
        <x:f>IF(ISNUMBER(J1497),SUM(G1497,I1497),"")</x:f>
      </x:c>
      <x:c r="Y1497" s="10" t="str">
        <x:f>IF(ISNUMBER(K1497),COUNTIFS($K$7:$K$1929,"&gt;"&amp;K1497)+1,"")</x:f>
      </x:c>
      <x:c r="Z1497" s="9" t="str"/>
      <x:c r="AA1497" s="15" t="n">
        <x:v>46108</x:v>
      </x:c>
      <x:c r="AB1497" s="9" t="str">
        <x:v>Unknown</x:v>
      </x:c>
    </x:row>
    <x:row r="1498" ht="50" customHeight="1">
      <x:c r="A1498" s="10" t="n">
        <x:f>IF(ISNUMBER(F1498),RANK(F1498,$F$7:$F$1929,0),"")</x:f>
        <x:v>1473</x:v>
      </x:c>
      <x:c r="B1498" s="9" t="str">
        <x:v>Coach</x:v>
      </x:c>
      <x:c r="C1498" s="9" t="str">
        <x:v>Coach for Men</x:v>
      </x:c>
      <x:c r="D1498" s="9" t="str">
        <x:v>Eau de Toilette</x:v>
      </x:c>
      <x:c r="E1498" s="11" t="n">
        <x:v>2017</x:v>
      </x:c>
      <x:c r="F1498" s="13" t="n">
        <x:v>7.4</x:v>
      </x:c>
      <x:c r="G1498" s="10" t="n">
        <x:v>603</x:v>
      </x:c>
      <x:c r="H1498" s="12" t="n">
        <x:v>4.13</x:v>
      </x:c>
      <x:c r="I1498" s="10" t="n">
        <x:v>4313</x:v>
      </x:c>
      <x:c r="J1498" s="12" t="str">
        <x:f>IF(AND(M1498="URL identity aligns",ISNUMBER(F1498),ISNUMBER(H1498),G1498&gt;0,I1498&gt;0,SUM(V1498:W1498)&gt;0),(F1498*V1498+((H1498-1)/4*10)*W1498)/SUM(V1498:W1498),"")</x:f>
      </x:c>
      <x:c r="K1498" s="12" t="str">
        <x:f>IF(ISNUMBER(J1498),(X1498*J1498+'Method'!$B$10*'Method'!$B$11)/(X1498+'Method'!$B$10),"")</x:f>
      </x:c>
      <x:c r="L1498" s="10" t="str">
        <x:f>IF(ISNUMBER(J1498),COUNTIFS($J$7:$J$1929,"&gt;"&amp;J1498)+1,"")</x:f>
      </x:c>
      <x:c r="M1498" s="9" t="str">
        <x:v>Review required</x:v>
      </x:c>
      <x:c r="N1498" s="9" t="str">
        <x:v>Concentration not explicit on both saved identities</x:v>
      </x:c>
      <x:c r="O1498" s="9" t="str">
        <x:v>https://www.parfumo.com/Perfumes/Coach/coach-for-men-eau-de-toilette</x:v>
      </x:c>
      <x:c r="P1498" s="9" t="str">
        <x:v>https://www.fragrantica.com/perfume/Coach/Coach-for-Men-45343.html</x:v>
      </x:c>
      <x:c r="Q1498" s="9" t="str">
        <x:v>https://media.parfumo.com/perfumes/ba/ba739b-coach-for-men-coach_1200.jpg?width=720&amp;aspect_ratio=1:1</x:v>
      </x:c>
      <x:c r="R1498" s="9" t="str">
        <x:v>https://fimgs.net/mdimg/perfume-thumbs/375x500.45343.jpg</x:v>
      </x:c>
      <x:c r="S1498" s="9" t="str">
        <x:v>Coach for Men</x:v>
      </x:c>
      <x:c r="T1498" s="11" t="str">
        <x:v>2017</x:v>
      </x:c>
      <x:c r="U1498" s="10" t="n">
        <x:v>1789</x:v>
      </x:c>
      <x:c r="V1498" s="14" t="n">
        <x:f>IF(AND(ISNUMBER(G1498),G1498&gt;0),LOG10(G1498)*'Method'!$B$8,"")</x:f>
        <x:v>3.33638077456818</x:v>
      </x:c>
      <x:c r="W1498" s="14" t="n">
        <x:f>IF(AND(ISNUMBER(I1498),I1498&gt;0),LOG10(I1498)*'Method'!$B$9,"")</x:f>
        <x:v>2.90782356651676</x:v>
      </x:c>
      <x:c r="X1498" s="10" t="str">
        <x:f>IF(ISNUMBER(J1498),SUM(G1498,I1498),"")</x:f>
      </x:c>
      <x:c r="Y1498" s="10" t="str">
        <x:f>IF(ISNUMBER(K1498),COUNTIFS($K$7:$K$1929,"&gt;"&amp;K1498)+1,"")</x:f>
      </x:c>
      <x:c r="Z1498" s="9" t="str"/>
      <x:c r="AA1498" s="15" t="n">
        <x:v>46108</x:v>
      </x:c>
      <x:c r="AB1498" s="9" t="str">
        <x:v>Unknown</x:v>
      </x:c>
    </x:row>
    <x:row r="1499" ht="50" customHeight="1">
      <x:c r="A1499" s="10" t="n">
        <x:f>IF(ISNUMBER(F1499),RANK(F1499,$F$7:$F$1929,0),"")</x:f>
        <x:v>1473</x:v>
      </x:c>
      <x:c r="B1499" s="9" t="str">
        <x:v>Maison Margiela</x:v>
      </x:c>
      <x:c r="C1499" s="9" t="str">
        <x:v>Coffee Break</x:v>
      </x:c>
      <x:c r="D1499" s="9" t="str">
        <x:v>Not recorded</x:v>
      </x:c>
      <x:c r="E1499" s="11" t="n">
        <x:v>2019</x:v>
      </x:c>
      <x:c r="F1499" s="13" t="n">
        <x:v>7.4</x:v>
      </x:c>
      <x:c r="G1499" s="10" t="n">
        <x:v>584</x:v>
      </x:c>
      <x:c r="H1499" s="12" t="n">
        <x:v>4.01</x:v>
      </x:c>
      <x:c r="I1499" s="10" t="n">
        <x:v>5984</x:v>
      </x:c>
      <x:c r="J1499" s="12" t="str">
        <x:f>IF(AND(M1499="URL identity aligns",ISNUMBER(F1499),ISNUMBER(H1499),G1499&gt;0,I1499&gt;0,SUM(V1499:W1499)&gt;0),(F1499*V1499+((H1499-1)/4*10)*W1499)/SUM(V1499:W1499),"")</x:f>
      </x:c>
      <x:c r="K1499" s="12" t="str">
        <x:f>IF(ISNUMBER(J1499),(X1499*J1499+'Method'!$B$10*'Method'!$B$11)/(X1499+'Method'!$B$10),"")</x:f>
      </x:c>
      <x:c r="L1499" s="10" t="str">
        <x:f>IF(ISNUMBER(J1499),COUNTIFS($J$7:$J$1929,"&gt;"&amp;J1499)+1,"")</x:f>
      </x:c>
      <x:c r="M1499" s="9" t="str">
        <x:v>Review required</x:v>
      </x:c>
      <x:c r="N1499" s="9" t="str">
        <x:v>Brand differs between product URLs; Concentration not explicit on both saved identities</x:v>
      </x:c>
      <x:c r="O1499" s="9" t="str">
        <x:v>https://www.parfumo.com/Perfumes/Maison_Margiela/coffee-break</x:v>
      </x:c>
      <x:c r="P1499" s="9" t="str">
        <x:v>https://www.fragrantica.com/perfume/Maison-Martin-Margiela/Coffee-Break-55926.html</x:v>
      </x:c>
      <x:c r="Q1499" s="9" t="str">
        <x:v>https://media.parfumo.com/perfumes/62/62c6cc-coffee-break-maison-margiela_1200.jpg?width=720&amp;aspect_ratio=1:1</x:v>
      </x:c>
      <x:c r="R1499" s="9" t="str">
        <x:v>https://fimgs.net/mdimg/perfume-thumbs/375x500.55926.jpg</x:v>
      </x:c>
      <x:c r="S1499" s="9" t="str">
        <x:v>Coffee Break</x:v>
      </x:c>
      <x:c r="T1499" s="11" t="str">
        <x:v>2019</x:v>
      </x:c>
      <x:c r="U1499" s="10" t="n">
        <x:v>167</x:v>
      </x:c>
      <x:c r="V1499" s="14" t="n">
        <x:f>IF(AND(ISNUMBER(G1499),G1499&gt;0),LOG10(G1499)*'Method'!$B$8,"")</x:f>
        <x:v>3.31969541653488</x:v>
      </x:c>
      <x:c r="W1499" s="14" t="n">
        <x:f>IF(AND(ISNUMBER(I1499),I1499&gt;0),LOG10(I1499)*'Method'!$B$9,"")</x:f>
        <x:v>3.02159326788512</x:v>
      </x:c>
      <x:c r="X1499" s="10" t="str">
        <x:f>IF(ISNUMBER(J1499),SUM(G1499,I1499),"")</x:f>
      </x:c>
      <x:c r="Y1499" s="10" t="str">
        <x:f>IF(ISNUMBER(K1499),COUNTIFS($K$7:$K$1929,"&gt;"&amp;K1499)+1,"")</x:f>
      </x:c>
      <x:c r="Z1499" s="9" t="str"/>
      <x:c r="AA1499" s="15" t="n">
        <x:v>46108</x:v>
      </x:c>
      <x:c r="AB1499" s="9" t="str">
        <x:v>Unknown</x:v>
      </x:c>
    </x:row>
    <x:row r="1500" ht="50" customHeight="1">
      <x:c r="A1500" s="10" t="n">
        <x:f>IF(ISNUMBER(F1500),RANK(F1500,$F$7:$F$1929,0),"")</x:f>
        <x:v>1473</x:v>
      </x:c>
      <x:c r="B1500" s="9" t="str">
        <x:v>Hugo Boss</x:v>
      </x:c>
      <x:c r="C1500" s="9" t="str">
        <x:v>Boss Bottled Parfum</x:v>
      </x:c>
      <x:c r="D1500" s="9" t="str">
        <x:v>Parfum</x:v>
      </x:c>
      <x:c r="E1500" s="11" t="n">
        <x:v>2022</x:v>
      </x:c>
      <x:c r="F1500" s="13" t="n">
        <x:v>7.4</x:v>
      </x:c>
      <x:c r="G1500" s="10" t="n">
        <x:v>575</x:v>
      </x:c>
      <x:c r="H1500" s="12" t="n">
        <x:v>4.05</x:v>
      </x:c>
      <x:c r="I1500" s="10" t="n">
        <x:v>1645</x:v>
      </x:c>
      <x:c r="J1500" s="12" t="n">
        <x:f>IF(AND(M1500="URL identity aligns",ISNUMBER(F1500),ISNUMBER(H1500),G1500&gt;0,I1500&gt;0,SUM(V1500:W1500)&gt;0),(F1500*V1500+((H1500-1)/4*10)*W1500)/SUM(V1500:W1500),"")</x:f>
        <x:v>7.498378197676405</x:v>
      </x:c>
      <x:c r="K1500" s="12" t="n">
        <x:f>IF(ISNUMBER(J1500),(X1500*J1500+'Method'!$B$10*'Method'!$B$11)/(X1500+'Method'!$B$10),"")</x:f>
        <x:v>7.6949036746271835</x:v>
      </x:c>
      <x:c r="L1500" s="10" t="n">
        <x:f>IF(ISNUMBER(J1500),COUNTIFS($J$7:$J$1929,"&gt;"&amp;J1500)+1,"")</x:f>
        <x:v>134</x:v>
      </x:c>
      <x:c r="M1500" s="9" t="str">
        <x:v>URL identity aligns</x:v>
      </x:c>
      <x:c r="N1500" s="9" t="str">
        <x:v>Brand, name tokens and concentration agree in saved URLs</x:v>
      </x:c>
      <x:c r="O1500" s="9" t="str">
        <x:v>https://www.parfumo.com/Perfumes/Hugo_Boss/boss-bottled-parfum</x:v>
      </x:c>
      <x:c r="P1500" s="9" t="str">
        <x:v>https://www.fragrantica.com/perfume/Hugo-Boss/Boss-Bottled-Parfum-75183.html</x:v>
      </x:c>
      <x:c r="Q1500" s="9" t="str">
        <x:v>https://media.parfumo.com/perfumes/5e/5e109f-boss-bottled-parfum-hugo-boss_1200.jpg?width=720&amp;aspect_ratio=1:1</x:v>
      </x:c>
      <x:c r="R1500" s="9" t="str">
        <x:v>https://fimgs.net/mdimg/perfume-thumbs/375x500.75183.jpg</x:v>
      </x:c>
      <x:c r="S1500" s="9" t="str">
        <x:v>Boss Bottled Parfum</x:v>
      </x:c>
      <x:c r="T1500" s="11" t="str">
        <x:v>2022</x:v>
      </x:c>
      <x:c r="U1500" s="10" t="n">
        <x:v>468</x:v>
      </x:c>
      <x:c r="V1500" s="14" t="n">
        <x:f>IF(AND(ISNUMBER(G1500),G1500&gt;0),LOG10(G1500)*'Method'!$B$8,"")</x:f>
        <x:v>3.3116014136275562</x:v>
      </x:c>
      <x:c r="W1500" s="14" t="n">
        <x:f>IF(AND(ISNUMBER(I1500),I1500&gt;0),LOG10(I1500)*'Method'!$B$9,"")</x:f>
        <x:v>2.572932721828792</x:v>
      </x:c>
      <x:c r="X1500" s="10" t="n">
        <x:f>IF(ISNUMBER(J1500),SUM(G1500,I1500),"")</x:f>
        <x:v>2220</x:v>
      </x:c>
      <x:c r="Y1500" s="10" t="n">
        <x:f>IF(ISNUMBER(K1500),COUNTIFS($K$7:$K$1929,"&gt;"&amp;K1500)+1,"")</x:f>
        <x:v>135</x:v>
      </x:c>
      <x:c r="Z1500" s="9" t="str"/>
      <x:c r="AA1500" s="15" t="n">
        <x:v>46108</x:v>
      </x:c>
      <x:c r="AB1500" s="9" t="str">
        <x:v>Unknown</x:v>
      </x:c>
    </x:row>
    <x:row r="1501" ht="50" customHeight="1">
      <x:c r="A1501" s="10" t="n">
        <x:f>IF(ISNUMBER(F1501),RANK(F1501,$F$7:$F$1929,0),"")</x:f>
        <x:v>1473</x:v>
      </x:c>
      <x:c r="B1501" s="9" t="str">
        <x:v>Louis Vuitton</x:v>
      </x:c>
      <x:c r="C1501" s="9" t="str">
        <x:v>LV Lovers</x:v>
      </x:c>
      <x:c r="D1501" s="9" t="str">
        <x:v>Not recorded</x:v>
      </x:c>
      <x:c r="E1501" s="11" t="n">
        <x:v>2024</x:v>
      </x:c>
      <x:c r="F1501" s="13" t="n">
        <x:v>7.4</x:v>
      </x:c>
      <x:c r="G1501" s="10" t="n">
        <x:v>570</x:v>
      </x:c>
      <x:c r="H1501" s="12" t="n">
        <x:v>4.03</x:v>
      </x:c>
      <x:c r="I1501" s="10" t="n">
        <x:v>1191</x:v>
      </x:c>
      <x:c r="J1501" s="12" t="str">
        <x:f>IF(AND(M1501="URL identity aligns",ISNUMBER(F1501),ISNUMBER(H1501),G1501&gt;0,I1501&gt;0,SUM(V1501:W1501)&gt;0),(F1501*V1501+((H1501-1)/4*10)*W1501)/SUM(V1501:W1501),"")</x:f>
      </x:c>
      <x:c r="K1501" s="12" t="str">
        <x:f>IF(ISNUMBER(J1501),(X1501*J1501+'Method'!$B$10*'Method'!$B$11)/(X1501+'Method'!$B$10),"")</x:f>
      </x:c>
      <x:c r="L1501" s="10" t="str">
        <x:f>IF(ISNUMBER(J1501),COUNTIFS($J$7:$J$1929,"&gt;"&amp;J1501)+1,"")</x:f>
      </x:c>
      <x:c r="M1501" s="9" t="str">
        <x:v>Review required</x:v>
      </x:c>
      <x:c r="N1501" s="9" t="str">
        <x:v>Concentration not explicit on both saved identities</x:v>
      </x:c>
      <x:c r="O1501" s="9" t="str">
        <x:v>https://www.parfumo.com/Perfumes/Louis_Vuitton/lv-lovers</x:v>
      </x:c>
      <x:c r="P1501" s="9" t="str">
        <x:v>https://www.fragrantica.com/perfume/Louis-Vuitton/LV-Lovers-93785.html</x:v>
      </x:c>
      <x:c r="Q1501" s="9" t="str">
        <x:v>https://media.parfumo.com/perfumes/8e/8e3213-lv-lovers-louis-vuitton_1200.jpg?width=720&amp;aspect_ratio=1:1</x:v>
      </x:c>
      <x:c r="R1501" s="9" t="str">
        <x:v>https://fimgs.net/mdimg/perfume-thumbs/375x500.93785.jpg</x:v>
      </x:c>
      <x:c r="S1501" s="9" t="str">
        <x:v>LV Lovers</x:v>
      </x:c>
      <x:c r="T1501" s="11" t="str">
        <x:v>2024</x:v>
      </x:c>
      <x:c r="U1501" s="10" t="n">
        <x:v>633</x:v>
      </x:c>
      <x:c r="V1501" s="14" t="n">
        <x:f>IF(AND(ISNUMBER(G1501),G1501&gt;0),LOG10(G1501)*'Method'!$B$8,"")</x:f>
        <x:v>3.307049826806988</x:v>
      </x:c>
      <x:c r="W1501" s="14" t="n">
        <x:f>IF(AND(ISNUMBER(I1501),I1501&gt;0),LOG10(I1501)*'Method'!$B$9,"")</x:f>
        <x:v>2.460729409186224</x:v>
      </x:c>
      <x:c r="X1501" s="10" t="str">
        <x:f>IF(ISNUMBER(J1501),SUM(G1501,I1501),"")</x:f>
      </x:c>
      <x:c r="Y1501" s="10" t="str">
        <x:f>IF(ISNUMBER(K1501),COUNTIFS($K$7:$K$1929,"&gt;"&amp;K1501)+1,"")</x:f>
      </x:c>
      <x:c r="Z1501" s="9" t="str"/>
      <x:c r="AA1501" s="15" t="n">
        <x:v>46108</x:v>
      </x:c>
      <x:c r="AB1501" s="9" t="str">
        <x:v>Unknown</x:v>
      </x:c>
    </x:row>
    <x:row r="1502" ht="50" customHeight="1">
      <x:c r="A1502" s="10" t="n">
        <x:f>IF(ISNUMBER(F1502),RANK(F1502,$F$7:$F$1929,0),"")</x:f>
        <x:v>1473</x:v>
      </x:c>
      <x:c r="B1502" s="9" t="str">
        <x:v>Jean Paul Gaultier</x:v>
      </x:c>
      <x:c r="C1502" s="9" t="str">
        <x:v>Fleur du Mâle</x:v>
      </x:c>
      <x:c r="D1502" s="9" t="str">
        <x:v>Not recorded</x:v>
      </x:c>
      <x:c r="E1502" s="11" t="n">
        <x:v>2007</x:v>
      </x:c>
      <x:c r="F1502" s="13" t="n">
        <x:v>7.4</x:v>
      </x:c>
      <x:c r="G1502" s="10" t="n">
        <x:v>526</x:v>
      </x:c>
      <x:c r="H1502" s="12" t="n">
        <x:v>4.15</x:v>
      </x:c>
      <x:c r="I1502" s="10" t="n">
        <x:v>2802</x:v>
      </x:c>
      <x:c r="J1502" s="12" t="str">
        <x:f>IF(AND(M1502="URL identity aligns",ISNUMBER(F1502),ISNUMBER(H1502),G1502&gt;0,I1502&gt;0,SUM(V1502:W1502)&gt;0),(F1502*V1502+((H1502-1)/4*10)*W1502)/SUM(V1502:W1502),"")</x:f>
      </x:c>
      <x:c r="K1502" s="12" t="str">
        <x:f>IF(ISNUMBER(J1502),(X1502*J1502+'Method'!$B$10*'Method'!$B$11)/(X1502+'Method'!$B$10),"")</x:f>
      </x:c>
      <x:c r="L1502" s="10" t="str">
        <x:f>IF(ISNUMBER(J1502),COUNTIFS($J$7:$J$1929,"&gt;"&amp;J1502)+1,"")</x:f>
      </x:c>
      <x:c r="M1502" s="9" t="str">
        <x:v>Review required</x:v>
      </x:c>
      <x:c r="N1502" s="9" t="str">
        <x:v>Concentration not explicit on both saved identities</x:v>
      </x:c>
      <x:c r="O1502" s="9" t="str">
        <x:v>https://www.parfumo.com/Perfumes/Jean_Paul_Gaultier/Fleur_du_Male</x:v>
      </x:c>
      <x:c r="P1502" s="9" t="str">
        <x:v>https://www.fragrantica.com/perfume/Jean-Paul-Gaultier/Fleur-du-Male-889.html</x:v>
      </x:c>
      <x:c r="Q1502" s="9" t="str">
        <x:v>https://media.parfumo.com/perfumes/52/529099-fleur-du-male-jean-paul-gaultier_1200.jpg?width=720&amp;aspect_ratio=1:1</x:v>
      </x:c>
      <x:c r="R1502" s="9" t="str">
        <x:v>https://fimgs.net/mdimg/perfume-thumbs/375x500.889.jpg</x:v>
      </x:c>
      <x:c r="S1502" s="9" t="str">
        <x:v>Fleur du Mâle</x:v>
      </x:c>
      <x:c r="T1502" s="11" t="str">
        <x:v>2007</x:v>
      </x:c>
      <x:c r="U1502" s="10" t="n">
        <x:v>868</x:v>
      </x:c>
      <x:c r="V1502" s="14" t="n">
        <x:f>IF(AND(ISNUMBER(G1502),G1502&gt;0),LOG10(G1502)*'Method'!$B$8,"")</x:f>
        <x:v>3.265182892984488</x:v>
      </x:c>
      <x:c r="W1502" s="14" t="n">
        <x:f>IF(AND(ISNUMBER(I1502),I1502&gt;0),LOG10(I1502)*'Method'!$B$9,"")</x:f>
        <x:v>2.757974504759808</x:v>
      </x:c>
      <x:c r="X1502" s="10" t="str">
        <x:f>IF(ISNUMBER(J1502),SUM(G1502,I1502),"")</x:f>
      </x:c>
      <x:c r="Y1502" s="10" t="str">
        <x:f>IF(ISNUMBER(K1502),COUNTIFS($K$7:$K$1929,"&gt;"&amp;K1502)+1,"")</x:f>
      </x:c>
      <x:c r="Z1502" s="9" t="str"/>
      <x:c r="AA1502" s="15" t="n">
        <x:v>46108</x:v>
      </x:c>
      <x:c r="AB1502" s="9" t="str">
        <x:v>Unknown</x:v>
      </x:c>
    </x:row>
    <x:row r="1503" ht="50" customHeight="1">
      <x:c r="A1503" s="10" t="n">
        <x:f>IF(ISNUMBER(F1503),RANK(F1503,$F$7:$F$1929,0),"")</x:f>
        <x:v>1473</x:v>
      </x:c>
      <x:c r="B1503" s="9" t="str">
        <x:v>Cartier</x:v>
      </x:c>
      <x:c r="C1503" s="9" t="str">
        <x:v>Déclaration d'Un Soir</x:v>
      </x:c>
      <x:c r="D1503" s="9" t="str">
        <x:v>Not recorded</x:v>
      </x:c>
      <x:c r="E1503" s="11" t="n">
        <x:v>2012</x:v>
      </x:c>
      <x:c r="F1503" s="13" t="n">
        <x:v>7.4</x:v>
      </x:c>
      <x:c r="G1503" s="10" t="n">
        <x:v>516</x:v>
      </x:c>
      <x:c r="H1503" s="12" t="n">
        <x:v>4.29</x:v>
      </x:c>
      <x:c r="I1503" s="10" t="n">
        <x:v>3212</x:v>
      </x:c>
      <x:c r="J1503" s="12" t="str">
        <x:f>IF(AND(M1503="URL identity aligns",ISNUMBER(F1503),ISNUMBER(H1503),G1503&gt;0,I1503&gt;0,SUM(V1503:W1503)&gt;0),(F1503*V1503+((H1503-1)/4*10)*W1503)/SUM(V1503:W1503),"")</x:f>
      </x:c>
      <x:c r="K1503" s="12" t="str">
        <x:f>IF(ISNUMBER(J1503),(X1503*J1503+'Method'!$B$10*'Method'!$B$11)/(X1503+'Method'!$B$10),"")</x:f>
      </x:c>
      <x:c r="L1503" s="10" t="str">
        <x:f>IF(ISNUMBER(J1503),COUNTIFS($J$7:$J$1929,"&gt;"&amp;J1503)+1,"")</x:f>
      </x:c>
      <x:c r="M1503" s="9" t="str">
        <x:v>Review required</x:v>
      </x:c>
      <x:c r="N1503" s="9" t="str">
        <x:v>Product, variant, gender or year terms differ between URLs; Concentration not explicit on both saved identities</x:v>
      </x:c>
      <x:c r="O1503" s="9" t="str">
        <x:v>https://www.parfumo.com/Perfumes/Cartier/Declaration_dun_Soir</x:v>
      </x:c>
      <x:c r="P1503" s="9" t="str">
        <x:v>https://www.fragrantica.com/perfume/Cartier/Declaration-d-Un-Soir-15462.html</x:v>
      </x:c>
      <x:c r="Q1503" s="9" t="str">
        <x:v>https://media.parfumo.com/perfumes/b4/b4011f-declaration-d-un-soir-cartier_1200.jpg?width=720&amp;aspect_ratio=1:1</x:v>
      </x:c>
      <x:c r="R1503" s="9" t="str">
        <x:v>https://fimgs.net/mdimg/perfume-thumbs/375x500.15462.jpg</x:v>
      </x:c>
      <x:c r="S1503" s="9" t="str">
        <x:v>Déclaration d'Un Soir</x:v>
      </x:c>
      <x:c r="T1503" s="11" t="str">
        <x:v>2012</x:v>
      </x:c>
      <x:c r="U1503" s="10" t="n">
        <x:v>459</x:v>
      </x:c>
      <x:c r="V1503" s="14" t="n">
        <x:f>IF(AND(ISNUMBER(G1503),G1503&gt;0),LOG10(G1503)*'Method'!$B$8,"")</x:f>
        <x:v>3.255179641952652</x:v>
      </x:c>
      <x:c r="W1503" s="14" t="n">
        <x:f>IF(AND(ISNUMBER(I1503),I1503&gt;0),LOG10(I1503)*'Method'!$B$9,"")</x:f>
        <x:v>2.8054204292853124</x:v>
      </x:c>
      <x:c r="X1503" s="10" t="str">
        <x:f>IF(ISNUMBER(J1503),SUM(G1503,I1503),"")</x:f>
      </x:c>
      <x:c r="Y1503" s="10" t="str">
        <x:f>IF(ISNUMBER(K1503),COUNTIFS($K$7:$K$1929,"&gt;"&amp;K1503)+1,"")</x:f>
      </x:c>
      <x:c r="Z1503" s="9" t="str"/>
      <x:c r="AA1503" s="15" t="n">
        <x:v>46108</x:v>
      </x:c>
      <x:c r="AB1503" s="9" t="str">
        <x:v>Unknown</x:v>
      </x:c>
    </x:row>
    <x:row r="1504" ht="50" customHeight="1">
      <x:c r="A1504" s="10" t="n">
        <x:f>IF(ISNUMBER(F1504),RANK(F1504,$F$7:$F$1929,0),"")</x:f>
        <x:v>1473</x:v>
      </x:c>
      <x:c r="B1504" s="9" t="str">
        <x:v>Diptyque</x:v>
      </x:c>
      <x:c r="C1504" s="9" t="str">
        <x:v>Eau des Sens</x:v>
      </x:c>
      <x:c r="D1504" s="9" t="str">
        <x:v>Eau de Toilette</x:v>
      </x:c>
      <x:c r="E1504" s="11" t="n">
        <x:v>2016</x:v>
      </x:c>
      <x:c r="F1504" s="13" t="n">
        <x:v>7.4</x:v>
      </x:c>
      <x:c r="G1504" s="10" t="n">
        <x:v>501</x:v>
      </x:c>
      <x:c r="H1504" s="12" t="n">
        <x:v>3.97</x:v>
      </x:c>
      <x:c r="I1504" s="10" t="n">
        <x:v>2977</x:v>
      </x:c>
      <x:c r="J1504" s="12" t="n">
        <x:f>IF(AND(M1504="URL identity aligns",ISNUMBER(F1504),ISNUMBER(H1504),G1504&gt;0,I1504&gt;0,SUM(V1504:W1504)&gt;0),(F1504*V1504+((H1504-1)/4*10)*W1504)/SUM(V1504:W1504),"")</x:f>
        <x:v>7.411543040070698</x:v>
      </x:c>
      <x:c r="K1504" s="12" t="n">
        <x:f>IF(ISNUMBER(J1504),(X1504*J1504+'Method'!$B$10*'Method'!$B$11)/(X1504+'Method'!$B$10),"")</x:f>
        <x:v>7.596331935905588</x:v>
      </x:c>
      <x:c r="L1504" s="10" t="n">
        <x:f>IF(ISNUMBER(J1504),COUNTIFS($J$7:$J$1929,"&gt;"&amp;J1504)+1,"")</x:f>
        <x:v>141</x:v>
      </x:c>
      <x:c r="M1504" s="9" t="str">
        <x:v>URL identity aligns</x:v>
      </x:c>
      <x:c r="N1504" s="9" t="str">
        <x:v>Brand, name tokens and concentration agree in saved URLs</x:v>
      </x:c>
      <x:c r="O1504" s="9" t="str">
        <x:v>https://www.parfumo.com/Perfumes/Diptyque/Eau_des_Sens</x:v>
      </x:c>
      <x:c r="P1504" s="9" t="str">
        <x:v>https://www.fragrantica.com/perfume/Diptyque/Eau-des-Sens-Eau-de-Toilette-35678.html</x:v>
      </x:c>
      <x:c r="Q1504" s="9" t="str">
        <x:v>https://media.parfumo.com/perfumes/e5/e5e2d0-eau-des-sens-eau-de-toilette-diptyque_1200.jpg?width=720&amp;aspect_ratio=1:1</x:v>
      </x:c>
      <x:c r="R1504" s="9" t="str">
        <x:v>https://fimgs.net/mdimg/perfume-thumbs/375x500.35678.jpg</x:v>
      </x:c>
      <x:c r="S1504" s="9" t="str">
        <x:v>Eau des Sens</x:v>
      </x:c>
      <x:c r="T1504" s="11" t="str">
        <x:v>2016</x:v>
      </x:c>
      <x:c r="U1504" s="10" t="n">
        <x:v>1222</x:v>
      </x:c>
      <x:c r="V1504" s="14" t="n">
        <x:f>IF(AND(ISNUMBER(G1504),G1504&gt;0),LOG10(G1504)*'Method'!$B$8,"")</x:f>
        <x:v>3.2398052710406997</x:v>
      </x:c>
      <x:c r="W1504" s="14" t="n">
        <x:f>IF(AND(ISNUMBER(I1504),I1504&gt;0),LOG10(I1504)*'Method'!$B$9,"")</x:f>
        <x:v>2.779023067717376</x:v>
      </x:c>
      <x:c r="X1504" s="10" t="n">
        <x:f>IF(ISNUMBER(J1504),SUM(G1504,I1504),"")</x:f>
        <x:v>3478</x:v>
      </x:c>
      <x:c r="Y1504" s="10" t="n">
        <x:f>IF(ISNUMBER(K1504),COUNTIFS($K$7:$K$1929,"&gt;"&amp;K1504)+1,"")</x:f>
        <x:v>152</x:v>
      </x:c>
      <x:c r="Z1504" s="9" t="str"/>
      <x:c r="AA1504" s="15" t="n">
        <x:v>46108</x:v>
      </x:c>
      <x:c r="AB1504" s="9" t="str">
        <x:v>Unknown</x:v>
      </x:c>
    </x:row>
    <x:row r="1505" ht="50" customHeight="1">
      <x:c r="A1505" s="10" t="n">
        <x:f>IF(ISNUMBER(F1505),RANK(F1505,$F$7:$F$1929,0),"")</x:f>
        <x:v>1473</x:v>
      </x:c>
      <x:c r="B1505" s="9" t="str">
        <x:v>Rasasi</x:v>
      </x:c>
      <x:c r="C1505" s="9" t="str">
        <x:v>Shuhrah pour Homme</x:v>
      </x:c>
      <x:c r="D1505" s="9" t="str">
        <x:v>Not recorded</x:v>
      </x:c>
      <x:c r="E1505" s="11" t="n">
        <x:v>2015</x:v>
      </x:c>
      <x:c r="F1505" s="13" t="n">
        <x:v>7.4</x:v>
      </x:c>
      <x:c r="G1505" s="10" t="n">
        <x:v>483</x:v>
      </x:c>
      <x:c r="H1505" s="12" t="n">
        <x:v>4.04</x:v>
      </x:c>
      <x:c r="I1505" s="10" t="n">
        <x:v>2423</x:v>
      </x:c>
      <x:c r="J1505" s="12" t="str">
        <x:f>IF(AND(M1505="URL identity aligns",ISNUMBER(F1505),ISNUMBER(H1505),G1505&gt;0,I1505&gt;0,SUM(V1505:W1505)&gt;0),(F1505*V1505+((H1505-1)/4*10)*W1505)/SUM(V1505:W1505),"")</x:f>
      </x:c>
      <x:c r="K1505" s="12" t="str">
        <x:f>IF(ISNUMBER(J1505),(X1505*J1505+'Method'!$B$10*'Method'!$B$11)/(X1505+'Method'!$B$10),"")</x:f>
      </x:c>
      <x:c r="L1505" s="10" t="str">
        <x:f>IF(ISNUMBER(J1505),COUNTIFS($J$7:$J$1929,"&gt;"&amp;J1505)+1,"")</x:f>
      </x:c>
      <x:c r="M1505" s="9" t="str">
        <x:v>Review required</x:v>
      </x:c>
      <x:c r="N1505" s="9" t="str">
        <x:v>Concentration not explicit on both saved identities</x:v>
      </x:c>
      <x:c r="O1505" s="9" t="str">
        <x:v>https://www.parfumo.com/Perfumes/Rasasi/Shuhrah_pour_Homme</x:v>
      </x:c>
      <x:c r="P1505" s="9" t="str">
        <x:v>https://www.fragrantica.com/perfume/Rasasi/Shuhrah-Pour-Homme-53578.html</x:v>
      </x:c>
      <x:c r="Q1505" s="9" t="str">
        <x:v>https://media.parfumo.com/perfumes/e7/e7e957-shuhrah-pour-homme-rasasi_1200.jpg?width=720&amp;aspect_ratio=1:1</x:v>
      </x:c>
      <x:c r="R1505" s="9" t="str">
        <x:v>https://fimgs.net/mdimg/perfume-thumbs/375x500.53578.jpg</x:v>
      </x:c>
      <x:c r="S1505" s="9" t="str">
        <x:v>Shuhrah pour Homme</x:v>
      </x:c>
      <x:c r="T1505" s="11" t="str">
        <x:v>2015</x:v>
      </x:c>
      <x:c r="U1505" s="10" t="n">
        <x:v>369</x:v>
      </x:c>
      <x:c r="V1505" s="14" t="n">
        <x:f>IF(AND(ISNUMBER(G1505),G1505&gt;0),LOG10(G1505)*'Method'!$B$8,"")</x:f>
        <x:v>3.220736556901812</x:v>
      </x:c>
      <x:c r="W1505" s="14" t="n">
        <x:f>IF(AND(ISNUMBER(I1505),I1505&gt;0),LOG10(I1505)*'Method'!$B$9,"")</x:f>
        <x:v>2.7074827313100083</x:v>
      </x:c>
      <x:c r="X1505" s="10" t="str">
        <x:f>IF(ISNUMBER(J1505),SUM(G1505,I1505),"")</x:f>
      </x:c>
      <x:c r="Y1505" s="10" t="str">
        <x:f>IF(ISNUMBER(K1505),COUNTIFS($K$7:$K$1929,"&gt;"&amp;K1505)+1,"")</x:f>
      </x:c>
      <x:c r="Z1505" s="9" t="str"/>
      <x:c r="AA1505" s="15" t="n">
        <x:v>46108</x:v>
      </x:c>
      <x:c r="AB1505" s="9" t="str">
        <x:v>Unknown</x:v>
      </x:c>
    </x:row>
    <x:row r="1506" ht="50" customHeight="1">
      <x:c r="A1506" s="10" t="n">
        <x:f>IF(ISNUMBER(F1506),RANK(F1506,$F$7:$F$1929,0),"")</x:f>
        <x:v>1473</x:v>
      </x:c>
      <x:c r="B1506" s="9" t="str">
        <x:v>Maison Francis Kurkdjian</x:v>
      </x:c>
      <x:c r="C1506" s="9" t="str">
        <x:v>Aqua Universalis Forte</x:v>
      </x:c>
      <x:c r="D1506" s="9" t="str">
        <x:v>Not recorded</x:v>
      </x:c>
      <x:c r="E1506" s="11" t="n">
        <x:v>2011</x:v>
      </x:c>
      <x:c r="F1506" s="13" t="n">
        <x:v>7.4</x:v>
      </x:c>
      <x:c r="G1506" s="10" t="n">
        <x:v>481</x:v>
      </x:c>
      <x:c r="H1506" s="12" t="n">
        <x:v>3.99</x:v>
      </x:c>
      <x:c r="I1506" s="10" t="n">
        <x:v>1849</x:v>
      </x:c>
      <x:c r="J1506" s="12" t="str">
        <x:f>IF(AND(M1506="URL identity aligns",ISNUMBER(F1506),ISNUMBER(H1506),G1506&gt;0,I1506&gt;0,SUM(V1506:W1506)&gt;0),(F1506*V1506+((H1506-1)/4*10)*W1506)/SUM(V1506:W1506),"")</x:f>
      </x:c>
      <x:c r="K1506" s="12" t="str">
        <x:f>IF(ISNUMBER(J1506),(X1506*J1506+'Method'!$B$10*'Method'!$B$11)/(X1506+'Method'!$B$10),"")</x:f>
      </x:c>
      <x:c r="L1506" s="10" t="str">
        <x:f>IF(ISNUMBER(J1506),COUNTIFS($J$7:$J$1929,"&gt;"&amp;J1506)+1,"")</x:f>
      </x:c>
      <x:c r="M1506" s="9" t="str">
        <x:v>Review required</x:v>
      </x:c>
      <x:c r="N1506" s="9" t="str">
        <x:v>Concentration not explicit on both saved identities</x:v>
      </x:c>
      <x:c r="O1506" s="9" t="str">
        <x:v>https://www.parfumo.com/Perfumes/Maison_Francis_Kurkdjian/Aqua_Universalis_Forte</x:v>
      </x:c>
      <x:c r="P1506" s="9" t="str">
        <x:v>https://www.fragrantica.com/perfume/Maison-Francis-Kurkdjian/Aqua-Universalis-Forte-12710.html</x:v>
      </x:c>
      <x:c r="Q1506" s="9" t="str">
        <x:v>https://media.parfumo.com/perfumes/b8/b87dc1-aqua-universalis-forte-maison-francis-kurkdjian_1200.jpg?width=720&amp;aspect_ratio=1:1</x:v>
      </x:c>
      <x:c r="R1506" s="9" t="str">
        <x:v>https://fimgs.net/mdimg/perfume-thumbs/375x500.12710.jpg</x:v>
      </x:c>
      <x:c r="S1506" s="9" t="str">
        <x:v>Aqua Universalis Forte</x:v>
      </x:c>
      <x:c r="T1506" s="11" t="str">
        <x:v>2011</x:v>
      </x:c>
      <x:c r="U1506" s="10" t="n">
        <x:v>1670</x:v>
      </x:c>
      <x:c r="V1506" s="14" t="n">
        <x:f>IF(AND(ISNUMBER(G1506),G1506&gt;0),LOG10(G1506)*'Method'!$B$8,"")</x:f>
        <x:v>3.218574091648596</x:v>
      </x:c>
      <x:c r="W1506" s="14" t="n">
        <x:f>IF(AND(ISNUMBER(I1506),I1506&gt;0),LOG10(I1506)*'Method'!$B$9,"")</x:f>
        <x:v>2.6135495289273365</x:v>
      </x:c>
      <x:c r="X1506" s="10" t="str">
        <x:f>IF(ISNUMBER(J1506),SUM(G1506,I1506),"")</x:f>
      </x:c>
      <x:c r="Y1506" s="10" t="str">
        <x:f>IF(ISNUMBER(K1506),COUNTIFS($K$7:$K$1929,"&gt;"&amp;K1506)+1,"")</x:f>
      </x:c>
      <x:c r="Z1506" s="9" t="str"/>
      <x:c r="AA1506" s="15" t="n">
        <x:v>46108</x:v>
      </x:c>
      <x:c r="AB1506" s="9" t="str">
        <x:v>Unknown</x:v>
      </x:c>
    </x:row>
    <x:row r="1507" ht="50" customHeight="1">
      <x:c r="A1507" s="10" t="n">
        <x:f>IF(ISNUMBER(F1507),RANK(F1507,$F$7:$F$1929,0),"")</x:f>
        <x:v>1473</x:v>
      </x:c>
      <x:c r="B1507" s="9" t="str">
        <x:v>Serge Lutens</x:v>
      </x:c>
      <x:c r="C1507" s="9" t="str">
        <x:v>Arabie</x:v>
      </x:c>
      <x:c r="D1507" s="9" t="str">
        <x:v>Not recorded</x:v>
      </x:c>
      <x:c r="E1507" s="11" t="n">
        <x:v>2000</x:v>
      </x:c>
      <x:c r="F1507" s="13" t="n">
        <x:v>7.4</x:v>
      </x:c>
      <x:c r="G1507" s="10" t="n">
        <x:v>480</x:v>
      </x:c>
      <x:c r="H1507" s="12" t="n">
        <x:v>4</x:v>
      </x:c>
      <x:c r="I1507" s="10" t="n">
        <x:v>3291</x:v>
      </x:c>
      <x:c r="J1507" s="12" t="str">
        <x:f>IF(AND(M1507="URL identity aligns",ISNUMBER(F1507),ISNUMBER(H1507),G1507&gt;0,I1507&gt;0,SUM(V1507:W1507)&gt;0),(F1507*V1507+((H1507-1)/4*10)*W1507)/SUM(V1507:W1507),"")</x:f>
      </x:c>
      <x:c r="K1507" s="12" t="str">
        <x:f>IF(ISNUMBER(J1507),(X1507*J1507+'Method'!$B$10*'Method'!$B$11)/(X1507+'Method'!$B$10),"")</x:f>
      </x:c>
      <x:c r="L1507" s="10" t="str">
        <x:f>IF(ISNUMBER(J1507),COUNTIFS($J$7:$J$1929,"&gt;"&amp;J1507)+1,"")</x:f>
      </x:c>
      <x:c r="M1507" s="9" t="str">
        <x:v>Review required</x:v>
      </x:c>
      <x:c r="N1507" s="9" t="str">
        <x:v>Concentration not explicit on both saved identities</x:v>
      </x:c>
      <x:c r="O1507" s="9" t="str">
        <x:v>https://www.parfumo.com/Perfumes/Serge_Lutens/Arabie</x:v>
      </x:c>
      <x:c r="P1507" s="9" t="str">
        <x:v>https://www.fragrantica.com/perfume/Serge-Lutens/Arabie-1005.html</x:v>
      </x:c>
      <x:c r="Q1507" s="9" t="str">
        <x:v>https://media.parfumo.com/perfumes/5c/5c5b23-arabie-serge-lutens_1200.jpg?width=720&amp;aspect_ratio=1:1</x:v>
      </x:c>
      <x:c r="R1507" s="9" t="str">
        <x:v>https://fimgs.net/mdimg/perfume-thumbs/375x500.1005.jpg</x:v>
      </x:c>
      <x:c r="S1507" s="9" t="str">
        <x:v>Arabie</x:v>
      </x:c>
      <x:c r="T1507" s="11" t="str">
        <x:v>2000</x:v>
      </x:c>
      <x:c r="U1507" s="10" t="n">
        <x:v>1719</x:v>
      </x:c>
      <x:c r="V1507" s="14" t="n">
        <x:f>IF(AND(ISNUMBER(G1507),G1507&gt;0),LOG10(G1507)*'Method'!$B$8,"")</x:f>
        <x:v>3.2174894848507076</x:v>
      </x:c>
      <x:c r="W1507" s="14" t="n">
        <x:f>IF(AND(ISNUMBER(I1507),I1507&gt;0),LOG10(I1507)*'Method'!$B$9,"")</x:f>
        <x:v>2.813862305835496</x:v>
      </x:c>
      <x:c r="X1507" s="10" t="str">
        <x:f>IF(ISNUMBER(J1507),SUM(G1507,I1507),"")</x:f>
      </x:c>
      <x:c r="Y1507" s="10" t="str">
        <x:f>IF(ISNUMBER(K1507),COUNTIFS($K$7:$K$1929,"&gt;"&amp;K1507)+1,"")</x:f>
      </x:c>
      <x:c r="Z1507" s="9" t="str"/>
      <x:c r="AA1507" s="15" t="n">
        <x:v>46108</x:v>
      </x:c>
      <x:c r="AB1507" s="9" t="str">
        <x:v>Unknown</x:v>
      </x:c>
    </x:row>
    <x:row r="1508" ht="50" customHeight="1">
      <x:c r="A1508" s="10" t="n">
        <x:f>IF(ISNUMBER(F1508),RANK(F1508,$F$7:$F$1929,0),"")</x:f>
        <x:v>1473</x:v>
      </x:c>
      <x:c r="B1508" s="9" t="str">
        <x:v>Amouage</x:v>
      </x:c>
      <x:c r="C1508" s="9" t="str">
        <x:v>Honour Man</x:v>
      </x:c>
      <x:c r="D1508" s="9" t="str">
        <x:v>Not recorded</x:v>
      </x:c>
      <x:c r="E1508" s="11" t="n">
        <x:v>2011</x:v>
      </x:c>
      <x:c r="F1508" s="13" t="n">
        <x:v>7.4</x:v>
      </x:c>
      <x:c r="G1508" s="10" t="n">
        <x:v>452</x:v>
      </x:c>
      <x:c r="H1508" s="12" t="n">
        <x:v>4</x:v>
      </x:c>
      <x:c r="I1508" s="10" t="n">
        <x:v>1908</x:v>
      </x:c>
      <x:c r="J1508" s="12" t="str">
        <x:f>IF(AND(M1508="URL identity aligns",ISNUMBER(F1508),ISNUMBER(H1508),G1508&gt;0,I1508&gt;0,SUM(V1508:W1508)&gt;0),(F1508*V1508+((H1508-1)/4*10)*W1508)/SUM(V1508:W1508),"")</x:f>
      </x:c>
      <x:c r="K1508" s="12" t="str">
        <x:f>IF(ISNUMBER(J1508),(X1508*J1508+'Method'!$B$10*'Method'!$B$11)/(X1508+'Method'!$B$10),"")</x:f>
      </x:c>
      <x:c r="L1508" s="10" t="str">
        <x:f>IF(ISNUMBER(J1508),COUNTIFS($J$7:$J$1929,"&gt;"&amp;J1508)+1,"")</x:f>
      </x:c>
      <x:c r="M1508" s="9" t="str">
        <x:v>Review required</x:v>
      </x:c>
      <x:c r="N1508" s="9" t="str">
        <x:v>Concentration not explicit on both saved identities</x:v>
      </x:c>
      <x:c r="O1508" s="9" t="str">
        <x:v>https://www.parfumo.com/Perfumes/Amouage/Honour_Man</x:v>
      </x:c>
      <x:c r="P1508" s="9" t="str">
        <x:v>https://www.fragrantica.com/perfume/Amouage/Honour-Man-12763.html</x:v>
      </x:c>
      <x:c r="Q1508" s="9" t="str">
        <x:v>https://media.parfumo.com/perfumes/7b/7b23ae-honour-man-amouage_1200.jpg?width=720&amp;aspect_ratio=1:1</x:v>
      </x:c>
      <x:c r="R1508" s="9" t="str">
        <x:v>https://fimgs.net/mdimg/perfume-thumbs/375x500.12763.jpg</x:v>
      </x:c>
      <x:c r="S1508" s="9" t="str">
        <x:v>Honour Man</x:v>
      </x:c>
      <x:c r="T1508" s="11" t="str">
        <x:v>2011</x:v>
      </x:c>
      <x:c r="U1508" s="10" t="n">
        <x:v>1663</x:v>
      </x:c>
      <x:c r="V1508" s="14" t="n">
        <x:f>IF(AND(ISNUMBER(G1508),G1508&gt;0),LOG10(G1508)*'Method'!$B$8,"")</x:f>
        <x:v>3.1861661217736557</x:v>
      </x:c>
      <x:c r="W1508" s="14" t="n">
        <x:f>IF(AND(ISNUMBER(I1508),I1508&gt;0),LOG10(I1508)*'Method'!$B$9,"")</x:f>
        <x:v>2.624462696294464</x:v>
      </x:c>
      <x:c r="X1508" s="10" t="str">
        <x:f>IF(ISNUMBER(J1508),SUM(G1508,I1508),"")</x:f>
      </x:c>
      <x:c r="Y1508" s="10" t="str">
        <x:f>IF(ISNUMBER(K1508),COUNTIFS($K$7:$K$1929,"&gt;"&amp;K1508)+1,"")</x:f>
      </x:c>
      <x:c r="Z1508" s="9" t="str"/>
      <x:c r="AA1508" s="15" t="n">
        <x:v>46108</x:v>
      </x:c>
      <x:c r="AB1508" s="9" t="str">
        <x:v>Unknown</x:v>
      </x:c>
    </x:row>
    <x:row r="1509" ht="50" customHeight="1">
      <x:c r="A1509" s="10" t="n">
        <x:f>IF(ISNUMBER(F1509),RANK(F1509,$F$7:$F$1929,0),"")</x:f>
        <x:v>1473</x:v>
      </x:c>
      <x:c r="B1509" s="9" t="str">
        <x:v>Acqua di Parma</x:v>
      </x:c>
      <x:c r="C1509" s="9" t="str">
        <x:v>Colonia Pura</x:v>
      </x:c>
      <x:c r="D1509" s="9" t="str">
        <x:v>Not recorded</x:v>
      </x:c>
      <x:c r="E1509" s="11" t="n">
        <x:v>2017</x:v>
      </x:c>
      <x:c r="F1509" s="13" t="n">
        <x:v>7.4</x:v>
      </x:c>
      <x:c r="G1509" s="10" t="n">
        <x:v>448</x:v>
      </x:c>
      <x:c r="H1509" s="12" t="n">
        <x:v>4.01</x:v>
      </x:c>
      <x:c r="I1509" s="10" t="n">
        <x:v>1499</x:v>
      </x:c>
      <x:c r="J1509" s="12" t="str">
        <x:f>IF(AND(M1509="URL identity aligns",ISNUMBER(F1509),ISNUMBER(H1509),G1509&gt;0,I1509&gt;0,SUM(V1509:W1509)&gt;0),(F1509*V1509+((H1509-1)/4*10)*W1509)/SUM(V1509:W1509),"")</x:f>
      </x:c>
      <x:c r="K1509" s="12" t="str">
        <x:f>IF(ISNUMBER(J1509),(X1509*J1509+'Method'!$B$10*'Method'!$B$11)/(X1509+'Method'!$B$10),"")</x:f>
      </x:c>
      <x:c r="L1509" s="10" t="str">
        <x:f>IF(ISNUMBER(J1509),COUNTIFS($J$7:$J$1929,"&gt;"&amp;J1509)+1,"")</x:f>
      </x:c>
      <x:c r="M1509" s="9" t="str">
        <x:v>Review required</x:v>
      </x:c>
      <x:c r="N1509" s="9" t="str">
        <x:v>Concentration not explicit on both saved identities</x:v>
      </x:c>
      <x:c r="O1509" s="9" t="str">
        <x:v>https://www.parfumo.com/Perfumes/Acqua_di_Parma/Colonia_Pura</x:v>
      </x:c>
      <x:c r="P1509" s="9" t="str">
        <x:v>https://www.fragrantica.com/perfume/Acqua-di-Parma/Acqua-di-Parma-Colonia-Pura-45876.html</x:v>
      </x:c>
      <x:c r="Q1509" s="9" t="str">
        <x:v>https://media.parfumo.com/perfumes/ad/ade8a4-colonia-pura-acqua-di-parma_1200.jpg?width=720&amp;aspect_ratio=1:1</x:v>
      </x:c>
      <x:c r="R1509" s="9" t="str">
        <x:v>https://fimgs.net/mdimg/perfume-thumbs/375x500.45876.jpg</x:v>
      </x:c>
      <x:c r="S1509" s="9" t="str">
        <x:v>Colonia Pura</x:v>
      </x:c>
      <x:c r="T1509" s="11" t="str">
        <x:v>2017</x:v>
      </x:c>
      <x:c r="U1509" s="10" t="n">
        <x:v>1483</x:v>
      </x:c>
      <x:c r="V1509" s="14" t="n">
        <x:f>IF(AND(ISNUMBER(G1509),G1509&gt;0),LOG10(G1509)*'Method'!$B$8,"")</x:f>
        <x:v>3.181533616797768</x:v>
      </x:c>
      <x:c r="W1509" s="14" t="n">
        <x:f>IF(AND(ISNUMBER(I1509),I1509&gt;0),LOG10(I1509)*'Method'!$B$9,"")</x:f>
        <x:v>2.540641306278624</x:v>
      </x:c>
      <x:c r="X1509" s="10" t="str">
        <x:f>IF(ISNUMBER(J1509),SUM(G1509,I1509),"")</x:f>
      </x:c>
      <x:c r="Y1509" s="10" t="str">
        <x:f>IF(ISNUMBER(K1509),COUNTIFS($K$7:$K$1929,"&gt;"&amp;K1509)+1,"")</x:f>
      </x:c>
      <x:c r="Z1509" s="9" t="str"/>
      <x:c r="AA1509" s="15" t="n">
        <x:v>46108</x:v>
      </x:c>
      <x:c r="AB1509" s="9" t="str">
        <x:v>Unknown</x:v>
      </x:c>
    </x:row>
    <x:row r="1510" ht="50" customHeight="1">
      <x:c r="A1510" s="10" t="n">
        <x:f>IF(ISNUMBER(F1510),RANK(F1510,$F$7:$F$1929,0),"")</x:f>
        <x:v>1473</x:v>
      </x:c>
      <x:c r="B1510" s="9" t="str">
        <x:v>Memo Paris</x:v>
      </x:c>
      <x:c r="C1510" s="9" t="str">
        <x:v>French Leather</x:v>
      </x:c>
      <x:c r="D1510" s="9" t="str">
        <x:v>Eau de Parfum</x:v>
      </x:c>
      <x:c r="E1510" s="11" t="n">
        <x:v>2014</x:v>
      </x:c>
      <x:c r="F1510" s="13" t="n">
        <x:v>7.4</x:v>
      </x:c>
      <x:c r="G1510" s="10" t="n">
        <x:v>426</x:v>
      </x:c>
      <x:c r="H1510" s="12" t="n">
        <x:v>3.93</x:v>
      </x:c>
      <x:c r="I1510" s="10" t="n">
        <x:v>2944</x:v>
      </x:c>
      <x:c r="J1510" s="12" t="str">
        <x:f>IF(AND(M1510="URL identity aligns",ISNUMBER(F1510),ISNUMBER(H1510),G1510&gt;0,I1510&gt;0,SUM(V1510:W1510)&gt;0),(F1510*V1510+((H1510-1)/4*10)*W1510)/SUM(V1510:W1510),"")</x:f>
      </x:c>
      <x:c r="K1510" s="12" t="str">
        <x:f>IF(ISNUMBER(J1510),(X1510*J1510+'Method'!$B$10*'Method'!$B$11)/(X1510+'Method'!$B$10),"")</x:f>
      </x:c>
      <x:c r="L1510" s="10" t="str">
        <x:f>IF(ISNUMBER(J1510),COUNTIFS($J$7:$J$1929,"&gt;"&amp;J1510)+1,"")</x:f>
      </x:c>
      <x:c r="M1510" s="9" t="str">
        <x:v>Review required</x:v>
      </x:c>
      <x:c r="N1510" s="9" t="str">
        <x:v>Concentration not explicit on both saved identities</x:v>
      </x:c>
      <x:c r="O1510" s="9" t="str">
        <x:v>https://www.parfumo.com/Perfumes/memo-paris/french-leather-eau-de-parfum</x:v>
      </x:c>
      <x:c r="P1510" s="9" t="str">
        <x:v>https://www.fragrantica.com/perfume/Memo-Paris/French-Leather-28049.html</x:v>
      </x:c>
      <x:c r="Q1510" s="9" t="str">
        <x:v>https://media.parfumo.com/perfumes/2a/2ad5d1-french-leather-eau-de-parfum-memo-paris_1200.jpg?width=720&amp;aspect_ratio=1:1</x:v>
      </x:c>
      <x:c r="R1510" s="9" t="str">
        <x:v>https://fimgs.net/mdimg/perfume-thumbs/375x500.28049.jpg?t=1772620083</x:v>
      </x:c>
      <x:c r="S1510" s="9" t="str">
        <x:v>French Leather</x:v>
      </x:c>
      <x:c r="T1510" s="11" t="str">
        <x:v>2014</x:v>
      </x:c>
      <x:c r="U1510" s="10" t="n">
        <x:v>1353</x:v>
      </x:c>
      <x:c r="V1510" s="14" t="n">
        <x:f>IF(AND(ISNUMBER(G1510),G1510&gt;0),LOG10(G1510)*'Method'!$B$8,"")</x:f>
        <x:v>3.155291518923264</x:v>
      </x:c>
      <x:c r="W1510" s="14" t="n">
        <x:f>IF(AND(ISNUMBER(I1510),I1510&gt;0),LOG10(I1510)*'Method'!$B$9,"")</x:f>
        <x:v>2.775150244532368</x:v>
      </x:c>
      <x:c r="X1510" s="10" t="str">
        <x:f>IF(ISNUMBER(J1510),SUM(G1510,I1510),"")</x:f>
      </x:c>
      <x:c r="Y1510" s="10" t="str">
        <x:f>IF(ISNUMBER(K1510),COUNTIFS($K$7:$K$1929,"&gt;"&amp;K1510)+1,"")</x:f>
      </x:c>
      <x:c r="Z1510" s="9" t="str"/>
      <x:c r="AA1510" s="15" t="n">
        <x:v>46108</x:v>
      </x:c>
      <x:c r="AB1510" s="9" t="str">
        <x:v>Unknown</x:v>
      </x:c>
    </x:row>
    <x:row r="1511" ht="50" customHeight="1">
      <x:c r="A1511" s="10" t="n">
        <x:f>IF(ISNUMBER(F1511),RANK(F1511,$F$7:$F$1929,0),"")</x:f>
        <x:v>1473</x:v>
      </x:c>
      <x:c r="B1511" s="9" t="str">
        <x:v>Tom Ford</x:v>
      </x:c>
      <x:c r="C1511" s="9" t="str">
        <x:v>For Men</x:v>
      </x:c>
      <x:c r="D1511" s="9" t="str">
        <x:v>Eau de Toilette</x:v>
      </x:c>
      <x:c r="E1511" s="11" t="n">
        <x:v>2007</x:v>
      </x:c>
      <x:c r="F1511" s="13" t="n">
        <x:v>7.4</x:v>
      </x:c>
      <x:c r="G1511" s="10" t="n">
        <x:v>421</x:v>
      </x:c>
      <x:c r="H1511" s="12" t="n">
        <x:v>4.06</x:v>
      </x:c>
      <x:c r="I1511" s="10" t="n">
        <x:v>2472</x:v>
      </x:c>
      <x:c r="J1511" s="12" t="str">
        <x:f>IF(AND(M1511="URL identity aligns",ISNUMBER(F1511),ISNUMBER(H1511),G1511&gt;0,I1511&gt;0,SUM(V1511:W1511)&gt;0),(F1511*V1511+((H1511-1)/4*10)*W1511)/SUM(V1511:W1511),"")</x:f>
      </x:c>
      <x:c r="K1511" s="12" t="str">
        <x:f>IF(ISNUMBER(J1511),(X1511*J1511+'Method'!$B$10*'Method'!$B$11)/(X1511+'Method'!$B$10),"")</x:f>
      </x:c>
      <x:c r="L1511" s="10" t="str">
        <x:f>IF(ISNUMBER(J1511),COUNTIFS($J$7:$J$1929,"&gt;"&amp;J1511)+1,"")</x:f>
      </x:c>
      <x:c r="M1511" s="9" t="str">
        <x:v>Review required</x:v>
      </x:c>
      <x:c r="N1511" s="9" t="str">
        <x:v>Concentration not explicit on both saved identities</x:v>
      </x:c>
      <x:c r="O1511" s="9" t="str">
        <x:v>https://www.parfumo.com/Perfumes/Tom_Ford/For_Men_Eau_de_Toilette</x:v>
      </x:c>
      <x:c r="P1511" s="9" t="str">
        <x:v>https://www.fragrantica.com/perfume/Tom-Ford/Tom-Ford-for-Men-1172.html</x:v>
      </x:c>
      <x:c r="Q1511" s="9" t="str">
        <x:v>https://media.parfumo.com/perfumes/fe/fe5184-for-men-eau-de-toilette-tom-ford_1200.jpg?width=720&amp;aspect_ratio=1:1</x:v>
      </x:c>
      <x:c r="R1511" s="9" t="str">
        <x:v>https://fimgs.net/mdimg/perfume-thumbs/375x500.1172.jpg</x:v>
      </x:c>
      <x:c r="S1511" s="9" t="str">
        <x:v>For Men</x:v>
      </x:c>
      <x:c r="T1511" s="11" t="str">
        <x:v>2007</x:v>
      </x:c>
      <x:c r="U1511" s="10" t="n">
        <x:v>1368</x:v>
      </x:c>
      <x:c r="V1511" s="14" t="n">
        <x:f>IF(AND(ISNUMBER(G1511),G1511&gt;0),LOG10(G1511)*'Method'!$B$8,"")</x:f>
        <x:v>3.149138515002804</x:v>
      </x:c>
      <x:c r="W1511" s="14" t="n">
        <x:f>IF(AND(ISNUMBER(I1511),I1511&gt;0),LOG10(I1511)*'Method'!$B$9,"")</x:f>
        <x:v>2.7144387731334243</x:v>
      </x:c>
      <x:c r="X1511" s="10" t="str">
        <x:f>IF(ISNUMBER(J1511),SUM(G1511,I1511),"")</x:f>
      </x:c>
      <x:c r="Y1511" s="10" t="str">
        <x:f>IF(ISNUMBER(K1511),COUNTIFS($K$7:$K$1929,"&gt;"&amp;K1511)+1,"")</x:f>
      </x:c>
      <x:c r="Z1511" s="9" t="str"/>
      <x:c r="AA1511" s="15" t="n">
        <x:v>46108</x:v>
      </x:c>
      <x:c r="AB1511" s="9" t="str">
        <x:v>Unknown</x:v>
      </x:c>
    </x:row>
    <x:row r="1512" ht="50" customHeight="1">
      <x:c r="A1512" s="10" t="n">
        <x:f>IF(ISNUMBER(F1512),RANK(F1512,$F$7:$F$1929,0),"")</x:f>
        <x:v>1473</x:v>
      </x:c>
      <x:c r="B1512" s="9" t="str">
        <x:v>Hugo Boss</x:v>
      </x:c>
      <x:c r="C1512" s="9" t="str">
        <x:v>Boss Bottled</x:v>
      </x:c>
      <x:c r="D1512" s="9" t="str">
        <x:v>Eau de Parfum</x:v>
      </x:c>
      <x:c r="E1512" s="11" t="n">
        <x:v>2020</x:v>
      </x:c>
      <x:c r="F1512" s="13" t="n">
        <x:v>7.4</x:v>
      </x:c>
      <x:c r="G1512" s="10" t="n">
        <x:v>410</x:v>
      </x:c>
      <x:c r="H1512" s="12" t="n">
        <x:v>3.9</x:v>
      </x:c>
      <x:c r="I1512" s="10" t="n">
        <x:v>1291</x:v>
      </x:c>
      <x:c r="J1512" s="12" t="n">
        <x:f>IF(AND(M1512="URL identity aligns",ISNUMBER(F1512),ISNUMBER(H1512),G1512&gt;0,I1512&gt;0,SUM(V1512:W1512)&gt;0),(F1512*V1512+((H1512-1)/4*10)*W1512)/SUM(V1512:W1512),"")</x:f>
        <x:v>7.333622736266869</x:v>
      </x:c>
      <x:c r="K1512" s="12" t="n">
        <x:f>IF(ISNUMBER(J1512),(X1512*J1512+'Method'!$B$10*'Method'!$B$11)/(X1512+'Method'!$B$10),"")</x:f>
        <x:v>7.647933367032937</x:v>
      </x:c>
      <x:c r="L1512" s="10" t="n">
        <x:f>IF(ISNUMBER(J1512),COUNTIFS($J$7:$J$1929,"&gt;"&amp;J1512)+1,"")</x:f>
        <x:v>147</x:v>
      </x:c>
      <x:c r="M1512" s="9" t="str">
        <x:v>URL identity aligns</x:v>
      </x:c>
      <x:c r="N1512" s="9" t="str">
        <x:v>Brand, name tokens and concentration agree in saved URLs</x:v>
      </x:c>
      <x:c r="O1512" s="9" t="str">
        <x:v>https://www.parfumo.com/Perfumes/Hugo_Boss/boss-bottled-eau-de-parfum</x:v>
      </x:c>
      <x:c r="P1512" s="9" t="str">
        <x:v>https://www.fragrantica.com/perfume/Hugo-Boss/Boss-Bottled-Eau-de-Parfum-62744.html</x:v>
      </x:c>
      <x:c r="Q1512" s="9" t="str">
        <x:v>https://media.parfumo.com/perfumes/69/695a57-boss-bottled-eau-de-parfum-hugo-boss_1200.jpg?width=720&amp;aspect_ratio=1:1</x:v>
      </x:c>
      <x:c r="R1512" s="9" t="str">
        <x:v>https://fimgs.net/mdimg/perfume-thumbs/375x500.62744.jpg</x:v>
      </x:c>
      <x:c r="S1512" s="9" t="str">
        <x:v>Boss Bottled</x:v>
      </x:c>
      <x:c r="T1512" s="11" t="str">
        <x:v>2020</x:v>
      </x:c>
      <x:c r="U1512" s="10" t="n">
        <x:v>1643</x:v>
      </x:c>
      <x:c r="V1512" s="14" t="n">
        <x:f>IF(AND(ISNUMBER(G1512),G1512&gt;0),LOG10(G1512)*'Method'!$B$8,"")</x:f>
        <x:v>3.135340628063688</x:v>
      </x:c>
      <x:c r="W1512" s="14" t="n">
        <x:f>IF(AND(ISNUMBER(I1512),I1512&gt;0),LOG10(I1512)*'Method'!$B$9,"")</x:f>
        <x:v>2.488740993813136</x:v>
      </x:c>
      <x:c r="X1512" s="10" t="n">
        <x:f>IF(ISNUMBER(J1512),SUM(G1512,I1512),"")</x:f>
        <x:v>1701</x:v>
      </x:c>
      <x:c r="Y1512" s="10" t="n">
        <x:f>IF(ISNUMBER(K1512),COUNTIFS($K$7:$K$1929,"&gt;"&amp;K1512)+1,"")</x:f>
        <x:v>141</x:v>
      </x:c>
      <x:c r="Z1512" s="9" t="str"/>
      <x:c r="AA1512" s="15" t="n">
        <x:v>46108</x:v>
      </x:c>
      <x:c r="AB1512" s="9" t="str">
        <x:v>Unknown</x:v>
      </x:c>
    </x:row>
    <x:row r="1513" ht="50" customHeight="1">
      <x:c r="A1513" s="10" t="n">
        <x:f>IF(ISNUMBER(F1513),RANK(F1513,$F$7:$F$1929,0),"")</x:f>
        <x:v>1473</x:v>
      </x:c>
      <x:c r="B1513" s="9" t="str">
        <x:v>Essential Parfums</x:v>
      </x:c>
      <x:c r="C1513" s="9" t="str">
        <x:v>Orange x Santal</x:v>
      </x:c>
      <x:c r="D1513" s="9" t="str">
        <x:v>Parfum</x:v>
      </x:c>
      <x:c r="E1513" s="11" t="n">
        <x:v>2018</x:v>
      </x:c>
      <x:c r="F1513" s="13" t="n">
        <x:v>7.4</x:v>
      </x:c>
      <x:c r="G1513" s="10" t="n">
        <x:v>406</x:v>
      </x:c>
      <x:c r="H1513" s="12" t="n">
        <x:v>3.79</x:v>
      </x:c>
      <x:c r="I1513" s="10" t="n">
        <x:v>2153</x:v>
      </x:c>
      <x:c r="J1513" s="12" t="str">
        <x:f>IF(AND(M1513="URL identity aligns",ISNUMBER(F1513),ISNUMBER(H1513),G1513&gt;0,I1513&gt;0,SUM(V1513:W1513)&gt;0),(F1513*V1513+((H1513-1)/4*10)*W1513)/SUM(V1513:W1513),"")</x:f>
      </x:c>
      <x:c r="K1513" s="12" t="str">
        <x:f>IF(ISNUMBER(J1513),(X1513*J1513+'Method'!$B$10*'Method'!$B$11)/(X1513+'Method'!$B$10),"")</x:f>
      </x:c>
      <x:c r="L1513" s="10" t="str">
        <x:f>IF(ISNUMBER(J1513),COUNTIFS($J$7:$J$1929,"&gt;"&amp;J1513)+1,"")</x:f>
      </x:c>
      <x:c r="M1513" s="9" t="str">
        <x:v>Review required</x:v>
      </x:c>
      <x:c r="N1513" s="9" t="str">
        <x:v>Concentration not explicit on both saved identities</x:v>
      </x:c>
      <x:c r="O1513" s="9" t="str">
        <x:v>https://www.parfumo.com/Perfumes/Essential_Parfums/Orange_X_Santal</x:v>
      </x:c>
      <x:c r="P1513" s="9" t="str">
        <x:v>https://www.fragrantica.com/perfume/Essential-Parfums/Orange-X-Santal-50786.html</x:v>
      </x:c>
      <x:c r="Q1513" s="9" t="str">
        <x:v>https://media.parfumo.com/perfumes/ae/aee865_orange-x-santal-essential-parfums_1200.jpg?width=720&amp;aspect_ratio=1:1</x:v>
      </x:c>
      <x:c r="R1513" s="9" t="str">
        <x:v>https://fimgs.net/mdimg/perfume-thumbs/375x500.50786.jpg</x:v>
      </x:c>
      <x:c r="S1513" s="9" t="str">
        <x:v>Orange x Santal</x:v>
      </x:c>
      <x:c r="T1513" s="11" t="str">
        <x:v>2018</x:v>
      </x:c>
      <x:c r="U1513" s="10" t="n">
        <x:v>1477</x:v>
      </x:c>
      <x:c r="V1513" s="14" t="n">
        <x:f>IF(AND(ISNUMBER(G1513),G1513&gt;0),LOG10(G1513)*'Method'!$B$8,"")</x:f>
        <x:v>3.130231240292628</x:v>
      </x:c>
      <x:c r="W1513" s="14" t="n">
        <x:f>IF(AND(ISNUMBER(I1513),I1513&gt;0),LOG10(I1513)*'Method'!$B$9,"")</x:f>
        <x:v>2.6664352238587923</x:v>
      </x:c>
      <x:c r="X1513" s="10" t="str">
        <x:f>IF(ISNUMBER(J1513),SUM(G1513,I1513),"")</x:f>
      </x:c>
      <x:c r="Y1513" s="10" t="str">
        <x:f>IF(ISNUMBER(K1513),COUNTIFS($K$7:$K$1929,"&gt;"&amp;K1513)+1,"")</x:f>
      </x:c>
      <x:c r="Z1513" s="9" t="str"/>
      <x:c r="AA1513" s="15" t="n">
        <x:v>46108</x:v>
      </x:c>
      <x:c r="AB1513" s="9" t="str">
        <x:v>Unknown</x:v>
      </x:c>
    </x:row>
    <x:row r="1514" ht="50" customHeight="1">
      <x:c r="A1514" s="10" t="n">
        <x:f>IF(ISNUMBER(F1514),RANK(F1514,$F$7:$F$1929,0),"")</x:f>
        <x:v>1473</x:v>
      </x:c>
      <x:c r="B1514" s="9" t="str">
        <x:v>Montblanc</x:v>
      </x:c>
      <x:c r="C1514" s="9" t="str">
        <x:v>Legend</x:v>
      </x:c>
      <x:c r="D1514" s="9" t="str">
        <x:v>Eau de Parfum</x:v>
      </x:c>
      <x:c r="E1514" s="11" t="n">
        <x:v>2020</x:v>
      </x:c>
      <x:c r="F1514" s="13" t="n">
        <x:v>7.4</x:v>
      </x:c>
      <x:c r="G1514" s="10" t="n">
        <x:v>399</x:v>
      </x:c>
      <x:c r="H1514" s="12" t="n">
        <x:v>4.23</x:v>
      </x:c>
      <x:c r="I1514" s="10" t="n">
        <x:v>2673</x:v>
      </x:c>
      <x:c r="J1514" s="12" t="n">
        <x:f>IF(AND(M1514="URL identity aligns",ISNUMBER(F1514),ISNUMBER(H1514),G1514&gt;0,I1514&gt;0,SUM(V1514:W1514)&gt;0),(F1514*V1514+((H1514-1)/4*10)*W1514)/SUM(V1514:W1514),"")</x:f>
        <x:v>7.715649513409783</x:v>
      </x:c>
      <x:c r="K1514" s="12" t="n">
        <x:f>IF(ISNUMBER(J1514),(X1514*J1514+'Method'!$B$10*'Method'!$B$11)/(X1514+'Method'!$B$10),"")</x:f>
        <x:v>7.791693797656777</x:v>
      </x:c>
      <x:c r="L1514" s="10" t="n">
        <x:f>IF(ISNUMBER(J1514),COUNTIFS($J$7:$J$1929,"&gt;"&amp;J1514)+1,"")</x:f>
        <x:v>114</x:v>
      </x:c>
      <x:c r="M1514" s="9" t="str">
        <x:v>URL identity aligns</x:v>
      </x:c>
      <x:c r="N1514" s="9" t="str">
        <x:v>Brand, name tokens and concentration agree in saved URLs</x:v>
      </x:c>
      <x:c r="O1514" s="9" t="str">
        <x:v>https://www.parfumo.com/Perfumes/Montblanc/legend-eau-de-parfum</x:v>
      </x:c>
      <x:c r="P1514" s="9" t="str">
        <x:v>https://www.fragrantica.com/perfume/Montblanc/Legend-Eau-de-Parfum-62583.html</x:v>
      </x:c>
      <x:c r="Q1514" s="9" t="str">
        <x:v>https://media.parfumo.com/perfumes/2d/2d0c99-legend-eau-de-parfum-montblanc_1200.jpg?width=720&amp;aspect_ratio=1:1</x:v>
      </x:c>
      <x:c r="R1514" s="9" t="str">
        <x:v>https://fimgs.net/mdimg/perfume-thumbs/375x500.62583.jpg</x:v>
      </x:c>
      <x:c r="S1514" s="9" t="str">
        <x:v>Legend</x:v>
      </x:c>
      <x:c r="T1514" s="11" t="str">
        <x:v>2020</x:v>
      </x:c>
      <x:c r="U1514" s="10" t="n">
        <x:v>830</x:v>
      </x:c>
      <x:c r="V1514" s="14" t="n">
        <x:f>IF(AND(ISNUMBER(G1514),G1514&gt;0),LOG10(G1514)*'Method'!$B$8,"")</x:f>
        <x:v>3.1211674748241003</x:v>
      </x:c>
      <x:c r="W1514" s="14" t="n">
        <x:f>IF(AND(ISNUMBER(I1514),I1514&gt;0),LOG10(I1514)*'Method'!$B$9,"")</x:f>
        <x:v>2.741599167005232</x:v>
      </x:c>
      <x:c r="X1514" s="10" t="n">
        <x:f>IF(ISNUMBER(J1514),SUM(G1514,I1514),"")</x:f>
        <x:v>3072</x:v>
      </x:c>
      <x:c r="Y1514" s="10" t="n">
        <x:f>IF(ISNUMBER(K1514),COUNTIFS($K$7:$K$1929,"&gt;"&amp;K1514)+1,"")</x:f>
        <x:v>122</x:v>
      </x:c>
      <x:c r="Z1514" s="9" t="str"/>
      <x:c r="AA1514" s="15" t="n">
        <x:v>46108</x:v>
      </x:c>
      <x:c r="AB1514" s="9" t="str">
        <x:v>Unknown</x:v>
      </x:c>
    </x:row>
    <x:row r="1515" ht="50" customHeight="1">
      <x:c r="A1515" s="10" t="n">
        <x:f>IF(ISNUMBER(F1515),RANK(F1515,$F$7:$F$1929,0),"")</x:f>
        <x:v>1473</x:v>
      </x:c>
      <x:c r="B1515" s="9" t="str">
        <x:v>Montale</x:v>
      </x:c>
      <x:c r="C1515" s="9" t="str">
        <x:v>Intense Tiaré</x:v>
      </x:c>
      <x:c r="D1515" s="9" t="str">
        <x:v>Intense</x:v>
      </x:c>
      <x:c r="E1515" s="11" t="n">
        <x:v>2005</x:v>
      </x:c>
      <x:c r="F1515" s="13" t="n">
        <x:v>7.4</x:v>
      </x:c>
      <x:c r="G1515" s="10" t="n">
        <x:v>387</x:v>
      </x:c>
      <x:c r="H1515" s="12" t="n">
        <x:v>3.91</x:v>
      </x:c>
      <x:c r="I1515" s="10" t="n">
        <x:v>3123</x:v>
      </x:c>
      <x:c r="J1515" s="12" t="str">
        <x:f>IF(AND(M1515="URL identity aligns",ISNUMBER(F1515),ISNUMBER(H1515),G1515&gt;0,I1515&gt;0,SUM(V1515:W1515)&gt;0),(F1515*V1515+((H1515-1)/4*10)*W1515)/SUM(V1515:W1515),"")</x:f>
      </x:c>
      <x:c r="K1515" s="12" t="str">
        <x:f>IF(ISNUMBER(J1515),(X1515*J1515+'Method'!$B$10*'Method'!$B$11)/(X1515+'Method'!$B$10),"")</x:f>
      </x:c>
      <x:c r="L1515" s="10" t="str">
        <x:f>IF(ISNUMBER(J1515),COUNTIFS($J$7:$J$1929,"&gt;"&amp;J1515)+1,"")</x:f>
      </x:c>
      <x:c r="M1515" s="9" t="str">
        <x:v>Review required</x:v>
      </x:c>
      <x:c r="N1515" s="9" t="str">
        <x:v>Concentration not explicit on both saved identities</x:v>
      </x:c>
      <x:c r="O1515" s="9" t="str">
        <x:v>https://www.parfumo.com/Perfumes/Montale/Intense_Tiare</x:v>
      </x:c>
      <x:c r="P1515" s="9" t="str">
        <x:v>https://www.fragrantica.com/perfume/Montale/Intense-Tiare-3763.html</x:v>
      </x:c>
      <x:c r="Q1515" s="9" t="str">
        <x:v>https://media.parfumo.com/perfumes/63/63e880-intense-tiare-montale_1200.jpg?width=720&amp;aspect_ratio=1:1</x:v>
      </x:c>
      <x:c r="R1515" s="9" t="str">
        <x:v>https://fimgs.net/mdimg/perfume-thumbs/375x500.3763.jpg</x:v>
      </x:c>
      <x:c r="S1515" s="9" t="str">
        <x:v>Intense Tiaré</x:v>
      </x:c>
      <x:c r="T1515" s="11" t="str">
        <x:v>2005</x:v>
      </x:c>
      <x:c r="U1515" s="10" t="n">
        <x:v>56</x:v>
      </x:c>
      <x:c r="V1515" s="14" t="n">
        <x:f>IF(AND(ISNUMBER(G1515),G1515&gt;0),LOG10(G1515)*'Method'!$B$8,"")</x:f>
        <x:v>3.105253158022692</x:v>
      </x:c>
      <x:c r="W1515" s="14" t="n">
        <x:f>IF(AND(ISNUMBER(I1515),I1515&gt;0),LOG10(I1515)*'Method'!$B$9,"")</x:f>
        <x:v>2.7956575873841603</x:v>
      </x:c>
      <x:c r="X1515" s="10" t="str">
        <x:f>IF(ISNUMBER(J1515),SUM(G1515,I1515),"")</x:f>
      </x:c>
      <x:c r="Y1515" s="10" t="str">
        <x:f>IF(ISNUMBER(K1515),COUNTIFS($K$7:$K$1929,"&gt;"&amp;K1515)+1,"")</x:f>
      </x:c>
      <x:c r="Z1515" s="9" t="str"/>
      <x:c r="AA1515" s="15" t="n">
        <x:v>46108</x:v>
      </x:c>
      <x:c r="AB1515" s="9" t="str">
        <x:v>Unknown</x:v>
      </x:c>
    </x:row>
    <x:row r="1516" ht="50" customHeight="1">
      <x:c r="A1516" s="10" t="n">
        <x:f>IF(ISNUMBER(F1516),RANK(F1516,$F$7:$F$1929,0),"")</x:f>
        <x:v>1473</x:v>
      </x:c>
      <x:c r="B1516" s="9" t="str">
        <x:v>Essential Parfums</x:v>
      </x:c>
      <x:c r="C1516" s="9" t="str">
        <x:v>Nice Bergamote</x:v>
      </x:c>
      <x:c r="D1516" s="9" t="str">
        <x:v>Eau de Parfum</x:v>
      </x:c>
      <x:c r="E1516" s="11" t="n">
        <x:v>2018</x:v>
      </x:c>
      <x:c r="F1516" s="13" t="n">
        <x:v>7.4</x:v>
      </x:c>
      <x:c r="G1516" s="10" t="n">
        <x:v>384</x:v>
      </x:c>
      <x:c r="H1516" s="12" t="n">
        <x:v>3.98</x:v>
      </x:c>
      <x:c r="I1516" s="10" t="n">
        <x:v>2590</x:v>
      </x:c>
      <x:c r="J1516" s="12" t="str">
        <x:f>IF(AND(M1516="URL identity aligns",ISNUMBER(F1516),ISNUMBER(H1516),G1516&gt;0,I1516&gt;0,SUM(V1516:W1516)&gt;0),(F1516*V1516+((H1516-1)/4*10)*W1516)/SUM(V1516:W1516),"")</x:f>
      </x:c>
      <x:c r="K1516" s="12" t="str">
        <x:f>IF(ISNUMBER(J1516),(X1516*J1516+'Method'!$B$10*'Method'!$B$11)/(X1516+'Method'!$B$10),"")</x:f>
      </x:c>
      <x:c r="L1516" s="10" t="str">
        <x:f>IF(ISNUMBER(J1516),COUNTIFS($J$7:$J$1929,"&gt;"&amp;J1516)+1,"")</x:f>
      </x:c>
      <x:c r="M1516" s="9" t="str">
        <x:v>Review required</x:v>
      </x:c>
      <x:c r="N1516" s="9" t="str">
        <x:v>Concentration not explicit on both saved identities</x:v>
      </x:c>
      <x:c r="O1516" s="9" t="str">
        <x:v>https://www.parfumo.com/Perfumes/Essential_Parfums/nice-bergamote-eau-de-parfum</x:v>
      </x:c>
      <x:c r="P1516" s="9" t="str">
        <x:v>https://www.fragrantica.com/perfume/Essential-Parfums/Nice-Bergamote-50789.html</x:v>
      </x:c>
      <x:c r="Q1516" s="9" t="str">
        <x:v>https://media.parfumo.com/perfumes/fd/fd2af9-nice-bergamote-essential-parfums_1200.jpg?width=720&amp;aspect_ratio=1:1</x:v>
      </x:c>
      <x:c r="R1516" s="9" t="str">
        <x:v>https://fimgs.net/mdimg/perfume-thumbs/375x500.50789.jpg</x:v>
      </x:c>
      <x:c r="S1516" s="9" t="str">
        <x:v>Nice Bergamote</x:v>
      </x:c>
      <x:c r="T1516" s="11" t="str">
        <x:v>2018</x:v>
      </x:c>
      <x:c r="U1516" s="10" t="n">
        <x:v>1041</x:v>
      </x:c>
      <x:c r="V1516" s="14" t="n">
        <x:f>IF(AND(ISNUMBER(G1516),G1516&gt;0),LOG10(G1516)*'Method'!$B$8,"")</x:f>
        <x:v>3.101197469241036</x:v>
      </x:c>
      <x:c r="W1516" s="14" t="n">
        <x:f>IF(AND(ISNUMBER(I1516),I1516&gt;0),LOG10(I1516)*'Method'!$B$9,"")</x:f>
        <x:v>2.730639811265</x:v>
      </x:c>
      <x:c r="X1516" s="10" t="str">
        <x:f>IF(ISNUMBER(J1516),SUM(G1516,I1516),"")</x:f>
      </x:c>
      <x:c r="Y1516" s="10" t="str">
        <x:f>IF(ISNUMBER(K1516),COUNTIFS($K$7:$K$1929,"&gt;"&amp;K1516)+1,"")</x:f>
      </x:c>
      <x:c r="Z1516" s="9" t="str"/>
      <x:c r="AA1516" s="15" t="n">
        <x:v>46108</x:v>
      </x:c>
      <x:c r="AB1516" s="9" t="str">
        <x:v>Unknown</x:v>
      </x:c>
    </x:row>
    <x:row r="1517" ht="50" customHeight="1">
      <x:c r="A1517" s="10" t="n">
        <x:f>IF(ISNUMBER(F1517),RANK(F1517,$F$7:$F$1929,0),"")</x:f>
        <x:v>1473</x:v>
      </x:c>
      <x:c r="B1517" s="9" t="str">
        <x:v>Jo Malone</x:v>
      </x:c>
      <x:c r="C1517" s="9" t="str">
        <x:v>Nectarine Blossom &amp; Honey</x:v>
      </x:c>
      <x:c r="D1517" s="9" t="str">
        <x:v>Cologne</x:v>
      </x:c>
      <x:c r="E1517" s="11" t="n">
        <x:v>2005</x:v>
      </x:c>
      <x:c r="F1517" s="13" t="n">
        <x:v>7.4</x:v>
      </x:c>
      <x:c r="G1517" s="10" t="n">
        <x:v>355</x:v>
      </x:c>
      <x:c r="H1517" s="12" t="n">
        <x:v>3.95</x:v>
      </x:c>
      <x:c r="I1517" s="10" t="n">
        <x:v>4881</x:v>
      </x:c>
      <x:c r="J1517" s="12" t="str">
        <x:f>IF(AND(M1517="URL identity aligns",ISNUMBER(F1517),ISNUMBER(H1517),G1517&gt;0,I1517&gt;0,SUM(V1517:W1517)&gt;0),(F1517*V1517+((H1517-1)/4*10)*W1517)/SUM(V1517:W1517),"")</x:f>
      </x:c>
      <x:c r="K1517" s="12" t="str">
        <x:f>IF(ISNUMBER(J1517),(X1517*J1517+'Method'!$B$10*'Method'!$B$11)/(X1517+'Method'!$B$10),"")</x:f>
      </x:c>
      <x:c r="L1517" s="10" t="str">
        <x:f>IF(ISNUMBER(J1517),COUNTIFS($J$7:$J$1929,"&gt;"&amp;J1517)+1,"")</x:f>
      </x:c>
      <x:c r="M1517" s="9" t="str">
        <x:v>Review required</x:v>
      </x:c>
      <x:c r="N1517" s="9" t="str">
        <x:v>Brand differs between product URLs; Product, variant, gender or year terms differ between URLs; Concentration not explicit on both saved identities</x:v>
      </x:c>
      <x:c r="O1517" s="9" t="str">
        <x:v>https://www.parfumo.com/Perfumes/Jo_Malone/Nectarine_Blossom__Honey_Cologne</x:v>
      </x:c>
      <x:c r="P1517" s="9" t="str">
        <x:v>https://www.fragrantica.com/perfume/Jo-Malone-London/Nectarine-Blossom-amp-Honey-3782.html</x:v>
      </x:c>
      <x:c r="Q1517" s="9" t="str">
        <x:v>https://media.parfumo.com/perfumes/82/82a066-nectarine-blossom-honey-cologne-jo-malone_1200.jpg?width=720&amp;aspect_ratio=1:1</x:v>
      </x:c>
      <x:c r="R1517" s="9" t="str">
        <x:v>https://fimgs.net/mdimg/perfume-thumbs/375x500.3782.jpg</x:v>
      </x:c>
      <x:c r="S1517" s="9" t="str">
        <x:v>Nectarine Blossom &amp; Honey</x:v>
      </x:c>
      <x:c r="T1517" s="11" t="str">
        <x:v>2005</x:v>
      </x:c>
      <x:c r="U1517" s="10" t="n">
        <x:v>1214</x:v>
      </x:c>
      <x:c r="V1517" s="14" t="n">
        <x:f>IF(AND(ISNUMBER(G1517),G1517&gt;0),LOG10(G1517)*'Method'!$B$8,"")</x:f>
        <x:v>3.0602740236661083</x:v>
      </x:c>
      <x:c r="W1517" s="14" t="n">
        <x:f>IF(AND(ISNUMBER(I1517),I1517&gt;0),LOG10(I1517)*'Method'!$B$9,"")</x:f>
        <x:v>2.9508070461252163</x:v>
      </x:c>
      <x:c r="X1517" s="10" t="str">
        <x:f>IF(ISNUMBER(J1517),SUM(G1517,I1517),"")</x:f>
      </x:c>
      <x:c r="Y1517" s="10" t="str">
        <x:f>IF(ISNUMBER(K1517),COUNTIFS($K$7:$K$1929,"&gt;"&amp;K1517)+1,"")</x:f>
      </x:c>
      <x:c r="Z1517" s="9" t="str"/>
      <x:c r="AA1517" s="15" t="n">
        <x:v>46108</x:v>
      </x:c>
      <x:c r="AB1517" s="9" t="str">
        <x:v>Unknown</x:v>
      </x:c>
    </x:row>
    <x:row r="1518" ht="50" customHeight="1">
      <x:c r="A1518" s="10" t="n">
        <x:f>IF(ISNUMBER(F1518),RANK(F1518,$F$7:$F$1929,0),"")</x:f>
        <x:v>1473</x:v>
      </x:c>
      <x:c r="B1518" s="9" t="str">
        <x:v>Serge Lutens</x:v>
      </x:c>
      <x:c r="C1518" s="9" t="str">
        <x:v>Daim blond</x:v>
      </x:c>
      <x:c r="D1518" s="9" t="str">
        <x:v>Not recorded</x:v>
      </x:c>
      <x:c r="E1518" s="11" t="n">
        <x:v>2004</x:v>
      </x:c>
      <x:c r="F1518" s="13" t="n">
        <x:v>7.4</x:v>
      </x:c>
      <x:c r="G1518" s="10" t="n">
        <x:v>354</x:v>
      </x:c>
      <x:c r="H1518" s="12" t="n">
        <x:v>4.07</x:v>
      </x:c>
      <x:c r="I1518" s="10" t="n">
        <x:v>3076</x:v>
      </x:c>
      <x:c r="J1518" s="12" t="str">
        <x:f>IF(AND(M1518="URL identity aligns",ISNUMBER(F1518),ISNUMBER(H1518),G1518&gt;0,I1518&gt;0,SUM(V1518:W1518)&gt;0),(F1518*V1518+((H1518-1)/4*10)*W1518)/SUM(V1518:W1518),"")</x:f>
      </x:c>
      <x:c r="K1518" s="12" t="str">
        <x:f>IF(ISNUMBER(J1518),(X1518*J1518+'Method'!$B$10*'Method'!$B$11)/(X1518+'Method'!$B$10),"")</x:f>
      </x:c>
      <x:c r="L1518" s="10" t="str">
        <x:f>IF(ISNUMBER(J1518),COUNTIFS($J$7:$J$1929,"&gt;"&amp;J1518)+1,"")</x:f>
      </x:c>
      <x:c r="M1518" s="9" t="str">
        <x:v>Review required</x:v>
      </x:c>
      <x:c r="N1518" s="9" t="str">
        <x:v>Concentration not explicit on both saved identities</x:v>
      </x:c>
      <x:c r="O1518" s="9" t="str">
        <x:v>https://www.parfumo.com/Perfumes/Serge_Lutens/Daim_Blond</x:v>
      </x:c>
      <x:c r="P1518" s="9" t="str">
        <x:v>https://www.fragrantica.com/perfume/Serge-Lutens/Daim-Blond-595.html</x:v>
      </x:c>
      <x:c r="Q1518" s="9" t="str">
        <x:v>https://media.parfumo.com/perfumes/7b/7b39b2_daim-blond-serge-lutens_1200.jpg?width=720&amp;aspect_ratio=1:1</x:v>
      </x:c>
      <x:c r="R1518" s="9" t="str">
        <x:v>https://fimgs.net/mdimg/perfume-thumbs/375x500.595.jpg</x:v>
      </x:c>
      <x:c r="S1518" s="9" t="str">
        <x:v>Daim blond</x:v>
      </x:c>
      <x:c r="T1518" s="11" t="str">
        <x:v>2004</x:v>
      </x:c>
      <x:c r="U1518" s="10" t="n">
        <x:v>1286</x:v>
      </x:c>
      <x:c r="V1518" s="14" t="n">
        <x:f>IF(AND(ISNUMBER(G1518),G1518&gt;0),LOG10(G1518)*'Method'!$B$8,"")</x:f>
        <x:v>3.0588039144309476</x:v>
      </x:c>
      <x:c r="W1518" s="14" t="n">
        <x:f>IF(AND(ISNUMBER(I1518),I1518&gt;0),LOG10(I1518)*'Method'!$B$9,"")</x:f>
        <x:v>2.790389064903512</x:v>
      </x:c>
      <x:c r="X1518" s="10" t="str">
        <x:f>IF(ISNUMBER(J1518),SUM(G1518,I1518),"")</x:f>
      </x:c>
      <x:c r="Y1518" s="10" t="str">
        <x:f>IF(ISNUMBER(K1518),COUNTIFS($K$7:$K$1929,"&gt;"&amp;K1518)+1,"")</x:f>
      </x:c>
      <x:c r="Z1518" s="9" t="str"/>
      <x:c r="AA1518" s="15" t="n">
        <x:v>46108</x:v>
      </x:c>
      <x:c r="AB1518" s="9" t="str">
        <x:v>Unknown</x:v>
      </x:c>
    </x:row>
    <x:row r="1519" ht="50" customHeight="1">
      <x:c r="A1519" s="10" t="n">
        <x:f>IF(ISNUMBER(F1519),RANK(F1519,$F$7:$F$1929,0),"")</x:f>
        <x:v>1473</x:v>
      </x:c>
      <x:c r="B1519" s="9" t="str">
        <x:v>Creed</x:v>
      </x:c>
      <x:c r="C1519" s="9" t="str">
        <x:v>Oud Zarian</x:v>
      </x:c>
      <x:c r="D1519" s="9" t="str">
        <x:v>Not recorded</x:v>
      </x:c>
      <x:c r="E1519" s="11" t="n">
        <x:v>2025</x:v>
      </x:c>
      <x:c r="F1519" s="13" t="n">
        <x:v>7.4</x:v>
      </x:c>
      <x:c r="G1519" s="10" t="n">
        <x:v>344</x:v>
      </x:c>
      <x:c r="H1519" s="12" t="n">
        <x:v>3.7</x:v>
      </x:c>
      <x:c r="I1519" s="10" t="n">
        <x:v>1028</x:v>
      </x:c>
      <x:c r="J1519" s="12" t="str">
        <x:f>IF(AND(M1519="URL identity aligns",ISNUMBER(F1519),ISNUMBER(H1519),G1519&gt;0,I1519&gt;0,SUM(V1519:W1519)&gt;0),(F1519*V1519+((H1519-1)/4*10)*W1519)/SUM(V1519:W1519),"")</x:f>
      </x:c>
      <x:c r="K1519" s="12" t="str">
        <x:f>IF(ISNUMBER(J1519),(X1519*J1519+'Method'!$B$10*'Method'!$B$11)/(X1519+'Method'!$B$10),"")</x:f>
      </x:c>
      <x:c r="L1519" s="10" t="str">
        <x:f>IF(ISNUMBER(J1519),COUNTIFS($J$7:$J$1929,"&gt;"&amp;J1519)+1,"")</x:f>
      </x:c>
      <x:c r="M1519" s="9" t="str">
        <x:v>Review required</x:v>
      </x:c>
      <x:c r="N1519" s="9" t="str">
        <x:v>Concentration not explicit on both saved identities</x:v>
      </x:c>
      <x:c r="O1519" s="9" t="str">
        <x:v>https://www.parfumo.com/Perfumes/Creed/oud-zarian</x:v>
      </x:c>
      <x:c r="P1519" s="9" t="str">
        <x:v>https://www.fragrantica.com/perfume/Creed/Oud-Zarian-111224.html</x:v>
      </x:c>
      <x:c r="Q1519" s="9" t="str">
        <x:v>https://media.parfumo.com/perfumes/bf/bf0305_oud-zarian-creed_1200.jpg?width=720&amp;aspect_ratio=1:1</x:v>
      </x:c>
      <x:c r="R1519" s="9" t="str">
        <x:v>https://fimgs.net/mdimg/perfume-thumbs/375x500.111224.jpg</x:v>
      </x:c>
      <x:c r="S1519" s="9" t="str">
        <x:v>Oud Zarian</x:v>
      </x:c>
      <x:c r="T1519" s="11" t="str">
        <x:v>2025</x:v>
      </x:c>
      <x:c r="U1519" s="10" t="n">
        <x:v>443</x:v>
      </x:c>
      <x:c r="V1519" s="14" t="n">
        <x:f>IF(AND(ISNUMBER(G1519),G1519&gt;0),LOG10(G1519)*'Method'!$B$8,"")</x:f>
        <x:v>3.043870131085836</x:v>
      </x:c>
      <x:c r="W1519" s="14" t="n">
        <x:f>IF(AND(ISNUMBER(I1519),I1519&gt;0),LOG10(I1519)*'Method'!$B$9,"")</x:f>
        <x:v>2.409594491727408</x:v>
      </x:c>
      <x:c r="X1519" s="10" t="str">
        <x:f>IF(ISNUMBER(J1519),SUM(G1519,I1519),"")</x:f>
      </x:c>
      <x:c r="Y1519" s="10" t="str">
        <x:f>IF(ISNUMBER(K1519),COUNTIFS($K$7:$K$1929,"&gt;"&amp;K1519)+1,"")</x:f>
      </x:c>
      <x:c r="Z1519" s="9" t="str"/>
      <x:c r="AA1519" s="15" t="n">
        <x:v>46108</x:v>
      </x:c>
      <x:c r="AB1519" s="9" t="str">
        <x:v>Unknown</x:v>
      </x:c>
    </x:row>
    <x:row r="1520" ht="50" customHeight="1">
      <x:c r="A1520" s="10" t="n">
        <x:f>IF(ISNUMBER(F1520),RANK(F1520,$F$7:$F$1929,0),"")</x:f>
        <x:v>1473</x:v>
      </x:c>
      <x:c r="B1520" s="9" t="str">
        <x:v>BDK Parfums</x:v>
      </x:c>
      <x:c r="C1520" s="9" t="str">
        <x:v>Wood Jasmin</x:v>
      </x:c>
      <x:c r="D1520" s="9" t="str">
        <x:v>Parfum</x:v>
      </x:c>
      <x:c r="E1520" s="11" t="n">
        <x:v>2016</x:v>
      </x:c>
      <x:c r="F1520" s="13" t="n">
        <x:v>7.4</x:v>
      </x:c>
      <x:c r="G1520" s="10" t="n">
        <x:v>332</x:v>
      </x:c>
      <x:c r="H1520" s="12" t="n">
        <x:v>3.67</x:v>
      </x:c>
      <x:c r="I1520" s="10" t="n">
        <x:v>797</x:v>
      </x:c>
      <x:c r="J1520" s="12" t="str">
        <x:f>IF(AND(M1520="URL identity aligns",ISNUMBER(F1520),ISNUMBER(H1520),G1520&gt;0,I1520&gt;0,SUM(V1520:W1520)&gt;0),(F1520*V1520+((H1520-1)/4*10)*W1520)/SUM(V1520:W1520),"")</x:f>
      </x:c>
      <x:c r="K1520" s="12" t="str">
        <x:f>IF(ISNUMBER(J1520),(X1520*J1520+'Method'!$B$10*'Method'!$B$11)/(X1520+'Method'!$B$10),"")</x:f>
      </x:c>
      <x:c r="L1520" s="10" t="str">
        <x:f>IF(ISNUMBER(J1520),COUNTIFS($J$7:$J$1929,"&gt;"&amp;J1520)+1,"")</x:f>
      </x:c>
      <x:c r="M1520" s="9" t="str">
        <x:v>Review required</x:v>
      </x:c>
      <x:c r="N1520" s="9" t="str">
        <x:v>Concentration not explicit on both saved identities</x:v>
      </x:c>
      <x:c r="O1520" s="9" t="str">
        <x:v>https://www.parfumo.com/Perfumes/bdk_Parfums/Wood_Jasmin</x:v>
      </x:c>
      <x:c r="P1520" s="9" t="str">
        <x:v>https://www.fragrantica.com/perfume/BDK-Parfums/Wood-Jasmin-39473.html</x:v>
      </x:c>
      <x:c r="Q1520" s="9" t="str">
        <x:v>https://media.parfumo.com/perfumes/fd/fd9c68-wood-jasmin-bdk-parfums_1200.jpg?width=720&amp;aspect_ratio=1:1</x:v>
      </x:c>
      <x:c r="R1520" s="9" t="str">
        <x:v>https://fimgs.net/mdimg/perfume-thumbs/375x500.39473.jpg</x:v>
      </x:c>
      <x:c r="S1520" s="9" t="str">
        <x:v>Wood Jasmin</x:v>
      </x:c>
      <x:c r="T1520" s="11" t="str">
        <x:v>2016</x:v>
      </x:c>
      <x:c r="U1520" s="10" t="n">
        <x:v>1346</x:v>
      </x:c>
      <x:c r="V1520" s="14" t="n">
        <x:f>IF(AND(ISNUMBER(G1520),G1520&gt;0),LOG10(G1520)*'Method'!$B$8,"")</x:f>
        <x:v>3.0253657004448478</x:v>
      </x:c>
      <x:c r="W1520" s="14" t="n">
        <x:f>IF(AND(ISNUMBER(I1520),I1520&gt;0),LOG10(I1520)*'Method'!$B$9,"")</x:f>
        <x:v>2.3211666571168883</x:v>
      </x:c>
      <x:c r="X1520" s="10" t="str">
        <x:f>IF(ISNUMBER(J1520),SUM(G1520,I1520),"")</x:f>
      </x:c>
      <x:c r="Y1520" s="10" t="str">
        <x:f>IF(ISNUMBER(K1520),COUNTIFS($K$7:$K$1929,"&gt;"&amp;K1520)+1,"")</x:f>
      </x:c>
      <x:c r="Z1520" s="9" t="str"/>
      <x:c r="AA1520" s="15" t="n">
        <x:v>46108</x:v>
      </x:c>
      <x:c r="AB1520" s="9" t="str">
        <x:v>Unknown</x:v>
      </x:c>
    </x:row>
    <x:row r="1521" ht="50" customHeight="1">
      <x:c r="A1521" s="10" t="n">
        <x:f>IF(ISNUMBER(F1521),RANK(F1521,$F$7:$F$1929,0),"")</x:f>
        <x:v>1473</x:v>
      </x:c>
      <x:c r="B1521" s="9" t="str">
        <x:v>Loewe</x:v>
      </x:c>
      <x:c r="C1521" s="9" t="str">
        <x:v>7</x:v>
      </x:c>
      <x:c r="D1521" s="9" t="str">
        <x:v>Eau de Toilette</x:v>
      </x:c>
      <x:c r="E1521" s="11" t="n">
        <x:v>2010</x:v>
      </x:c>
      <x:c r="F1521" s="13" t="n">
        <x:v>7.4</x:v>
      </x:c>
      <x:c r="G1521" s="10" t="n">
        <x:v>325</x:v>
      </x:c>
      <x:c r="H1521" s="12" t="n">
        <x:v>4.26</x:v>
      </x:c>
      <x:c r="I1521" s="10" t="n">
        <x:v>728</x:v>
      </x:c>
      <x:c r="J1521" s="12" t="str">
        <x:f>IF(AND(M1521="URL identity aligns",ISNUMBER(F1521),ISNUMBER(H1521),G1521&gt;0,I1521&gt;0,SUM(V1521:W1521)&gt;0),(F1521*V1521+((H1521-1)/4*10)*W1521)/SUM(V1521:W1521),"")</x:f>
      </x:c>
      <x:c r="K1521" s="12" t="str">
        <x:f>IF(ISNUMBER(J1521),(X1521*J1521+'Method'!$B$10*'Method'!$B$11)/(X1521+'Method'!$B$10),"")</x:f>
      </x:c>
      <x:c r="L1521" s="10" t="str">
        <x:f>IF(ISNUMBER(J1521),COUNTIFS($J$7:$J$1929,"&gt;"&amp;J1521)+1,"")</x:f>
      </x:c>
      <x:c r="M1521" s="9" t="str">
        <x:v>Review required</x:v>
      </x:c>
      <x:c r="N1521" s="9" t="str">
        <x:v>Product, variant, gender or year terms differ between URLs; Concentration not explicit on both saved identities</x:v>
      </x:c>
      <x:c r="O1521" s="9" t="str">
        <x:v>https://www.parfumo.com/Perfumes/Loewe/7_Loewe_Eau_de_Toilette</x:v>
      </x:c>
      <x:c r="P1521" s="9" t="str">
        <x:v>https://www.fragrantica.com/perfume/Loewe/Loewe-7-Natural-15255.html</x:v>
      </x:c>
      <x:c r="Q1521" s="9" t="str">
        <x:v>https://media.parfumo.com/perfumes/48/4878d5-7-eau-de-toilette-loewe_1200.jpg?width=720&amp;aspect_ratio=1:1</x:v>
      </x:c>
      <x:c r="R1521" s="9" t="str">
        <x:v>https://fimgs.net/mdimg/perfume-thumbs/375x500.15255.jpg</x:v>
      </x:c>
      <x:c r="S1521" s="9" t="str">
        <x:v>7</x:v>
      </x:c>
      <x:c r="T1521" s="11" t="str">
        <x:v>2010</x:v>
      </x:c>
      <x:c r="U1521" s="10" t="n">
        <x:v>162</x:v>
      </x:c>
      <x:c r="V1521" s="14" t="n">
        <x:f>IF(AND(ISNUMBER(G1521),G1521&gt;0),LOG10(G1521)*'Method'!$B$8,"")</x:f>
        <x:v>3.014260033174644</x:v>
      </x:c>
      <x:c r="W1521" s="14" t="n">
        <x:f>IF(AND(ISNUMBER(I1521),I1521&gt;0),LOG10(I1521)*'Method'!$B$9,"")</x:f>
        <x:v>2.289705103450432</x:v>
      </x:c>
      <x:c r="X1521" s="10" t="str">
        <x:f>IF(ISNUMBER(J1521),SUM(G1521,I1521),"")</x:f>
      </x:c>
      <x:c r="Y1521" s="10" t="str">
        <x:f>IF(ISNUMBER(K1521),COUNTIFS($K$7:$K$1929,"&gt;"&amp;K1521)+1,"")</x:f>
      </x:c>
      <x:c r="Z1521" s="9" t="str"/>
      <x:c r="AA1521" s="15" t="n">
        <x:v>46108</x:v>
      </x:c>
      <x:c r="AB1521" s="9" t="str">
        <x:v>Unknown</x:v>
      </x:c>
    </x:row>
    <x:row r="1522" ht="50" customHeight="1">
      <x:c r="A1522" s="10" t="n">
        <x:f>IF(ISNUMBER(F1522),RANK(F1522,$F$7:$F$1929,0),"")</x:f>
        <x:v>1473</x:v>
      </x:c>
      <x:c r="B1522" s="9" t="str">
        <x:v>Acqua di Parma</x:v>
      </x:c>
      <x:c r="C1522" s="9" t="str">
        <x:v>Oud &amp; Spice</x:v>
      </x:c>
      <x:c r="D1522" s="9" t="str">
        <x:v>Not recorded</x:v>
      </x:c>
      <x:c r="E1522" s="11" t="n">
        <x:v>2021</x:v>
      </x:c>
      <x:c r="F1522" s="13" t="n">
        <x:v>7.4</x:v>
      </x:c>
      <x:c r="G1522" s="10" t="n">
        <x:v>320</x:v>
      </x:c>
      <x:c r="H1522" s="12" t="n">
        <x:v>3.92</x:v>
      </x:c>
      <x:c r="I1522" s="10" t="n">
        <x:v>750</x:v>
      </x:c>
      <x:c r="J1522" s="12" t="str">
        <x:f>IF(AND(M1522="URL identity aligns",ISNUMBER(F1522),ISNUMBER(H1522),G1522&gt;0,I1522&gt;0,SUM(V1522:W1522)&gt;0),(F1522*V1522+((H1522-1)/4*10)*W1522)/SUM(V1522:W1522),"")</x:f>
      </x:c>
      <x:c r="K1522" s="12" t="str">
        <x:f>IF(ISNUMBER(J1522),(X1522*J1522+'Method'!$B$10*'Method'!$B$11)/(X1522+'Method'!$B$10),"")</x:f>
      </x:c>
      <x:c r="L1522" s="10" t="str">
        <x:f>IF(ISNUMBER(J1522),COUNTIFS($J$7:$J$1929,"&gt;"&amp;J1522)+1,"")</x:f>
      </x:c>
      <x:c r="M1522" s="9" t="str">
        <x:v>Review required</x:v>
      </x:c>
      <x:c r="N1522" s="9" t="str">
        <x:v>Concentration not explicit on both saved identities</x:v>
      </x:c>
      <x:c r="O1522" s="9" t="str">
        <x:v>https://www.parfumo.com/Perfumes/Acqua_di_Parma/oud-spice</x:v>
      </x:c>
      <x:c r="P1522" s="9" t="str">
        <x:v>https://www.fragrantica.com/perfume/Acqua-di-Parma/Oud-Spice-68516.html</x:v>
      </x:c>
      <x:c r="Q1522" s="9" t="str">
        <x:v>https://media.parfumo.com/perfumes/8a/8a18e4-oud-spice-acqua-di-parma_1200.jpg?width=720&amp;aspect_ratio=1:1</x:v>
      </x:c>
      <x:c r="R1522" s="9" t="str">
        <x:v>https://fimgs.net/mdimg/perfume-thumbs/375x500.68516.jpg</x:v>
      </x:c>
      <x:c r="S1522" s="9" t="str">
        <x:v>Oud &amp; Spice</x:v>
      </x:c>
      <x:c r="T1522" s="11" t="str">
        <x:v>2021</x:v>
      </x:c>
      <x:c r="U1522" s="10" t="n">
        <x:v>1618</x:v>
      </x:c>
      <x:c r="V1522" s="14" t="n">
        <x:f>IF(AND(ISNUMBER(G1522),G1522&gt;0),LOG10(G1522)*'Method'!$B$8,"")</x:f>
        <x:v>3.0061799739838917</x:v>
      </x:c>
      <x:c r="W1522" s="14" t="n">
        <x:f>IF(AND(ISNUMBER(I1522),I1522&gt;0),LOG10(I1522)*'Method'!$B$9,"")</x:f>
        <x:v>2.30004901071336</x:v>
      </x:c>
      <x:c r="X1522" s="10" t="str">
        <x:f>IF(ISNUMBER(J1522),SUM(G1522,I1522),"")</x:f>
      </x:c>
      <x:c r="Y1522" s="10" t="str">
        <x:f>IF(ISNUMBER(K1522),COUNTIFS($K$7:$K$1929,"&gt;"&amp;K1522)+1,"")</x:f>
      </x:c>
      <x:c r="Z1522" s="9" t="str"/>
      <x:c r="AA1522" s="15" t="n">
        <x:v>46108</x:v>
      </x:c>
      <x:c r="AB1522" s="9" t="str">
        <x:v>Unknown</x:v>
      </x:c>
    </x:row>
    <x:row r="1523" ht="50" customHeight="1">
      <x:c r="A1523" s="10" t="n">
        <x:f>IF(ISNUMBER(F1523),RANK(F1523,$F$7:$F$1929,0),"")</x:f>
        <x:v>1473</x:v>
      </x:c>
      <x:c r="B1523" s="9" t="str">
        <x:v>Etat Libre d'Orange</x:v>
      </x:c>
      <x:c r="C1523" s="9" t="str">
        <x:v>Attaquer Le Soleil - Marquis de Sade</x:v>
      </x:c>
      <x:c r="D1523" s="9" t="str">
        <x:v>Not recorded</x:v>
      </x:c>
      <x:c r="E1523" s="11" t="n">
        <x:v>2016</x:v>
      </x:c>
      <x:c r="F1523" s="13" t="n">
        <x:v>7.4</x:v>
      </x:c>
      <x:c r="G1523" s="10" t="n">
        <x:v>308</x:v>
      </x:c>
      <x:c r="H1523" s="12" t="n">
        <x:v>3.77</x:v>
      </x:c>
      <x:c r="I1523" s="10" t="n">
        <x:v>1702</x:v>
      </x:c>
      <x:c r="J1523" s="12" t="str">
        <x:f>IF(AND(M1523="URL identity aligns",ISNUMBER(F1523),ISNUMBER(H1523),G1523&gt;0,I1523&gt;0,SUM(V1523:W1523)&gt;0),(F1523*V1523+((H1523-1)/4*10)*W1523)/SUM(V1523:W1523),"")</x:f>
      </x:c>
      <x:c r="K1523" s="12" t="str">
        <x:f>IF(ISNUMBER(J1523),(X1523*J1523+'Method'!$B$10*'Method'!$B$11)/(X1523+'Method'!$B$10),"")</x:f>
      </x:c>
      <x:c r="L1523" s="10" t="str">
        <x:f>IF(ISNUMBER(J1523),COUNTIFS($J$7:$J$1929,"&gt;"&amp;J1523)+1,"")</x:f>
      </x:c>
      <x:c r="M1523" s="9" t="str">
        <x:v>Review required</x:v>
      </x:c>
      <x:c r="N1523" s="9" t="str">
        <x:v>Concentration not explicit on both saved identities</x:v>
      </x:c>
      <x:c r="O1523" s="9" t="str">
        <x:v>https://www.parfumo.com/Perfumes/Etat_Libre_d_Orange/Attaquer_Le_Soleil__Marquis_de_Sade</x:v>
      </x:c>
      <x:c r="P1523" s="9" t="str">
        <x:v>https://www.fragrantica.com/perfume/Etat-Libre-d-Orange/Attaquer-le-Soleil-Marquis-de-Sade-41104.html</x:v>
      </x:c>
      <x:c r="Q1523" s="9" t="str">
        <x:v>https://media.parfumo.com/perfumes/2e/2e20aa-attaquer-le-soleil-marquis-de-sade-etat-libre-d-orange_1200.jpg?width=720&amp;aspect_ratio=1:1</x:v>
      </x:c>
      <x:c r="R1523" s="9" t="str">
        <x:v>https://fimgs.net/mdimg/perfume-thumbs/375x500.41104.jpg</x:v>
      </x:c>
      <x:c r="S1523" s="9" t="str">
        <x:v>Attaquer Le Soleil - Marquis de Sade</x:v>
      </x:c>
      <x:c r="T1523" s="11" t="str">
        <x:v>2016</x:v>
      </x:c>
      <x:c r="U1523" s="10" t="n">
        <x:v>658</x:v>
      </x:c>
      <x:c r="V1523" s="14" t="n">
        <x:f>IF(AND(ISNUMBER(G1523),G1523&gt;0),LOG10(G1523)*'Method'!$B$8,"")</x:f>
        <x:v>2.986260859800528</x:v>
      </x:c>
      <x:c r="W1523" s="14" t="n">
        <x:f>IF(AND(ISNUMBER(I1523),I1523&gt;0),LOG10(I1523)*'Method'!$B$9,"")</x:f>
        <x:v>2.5847676445988563</x:v>
      </x:c>
      <x:c r="X1523" s="10" t="str">
        <x:f>IF(ISNUMBER(J1523),SUM(G1523,I1523),"")</x:f>
      </x:c>
      <x:c r="Y1523" s="10" t="str">
        <x:f>IF(ISNUMBER(K1523),COUNTIFS($K$7:$K$1929,"&gt;"&amp;K1523)+1,"")</x:f>
      </x:c>
      <x:c r="Z1523" s="9" t="str"/>
      <x:c r="AA1523" s="15" t="n">
        <x:v>46108</x:v>
      </x:c>
      <x:c r="AB1523" s="9" t="str">
        <x:v>Unknown</x:v>
      </x:c>
    </x:row>
    <x:row r="1524" ht="50" customHeight="1">
      <x:c r="A1524" s="10" t="n">
        <x:f>IF(ISNUMBER(F1524),RANK(F1524,$F$7:$F$1929,0),"")</x:f>
        <x:v>1473</x:v>
      </x:c>
      <x:c r="B1524" s="9" t="str">
        <x:v>Dior</x:v>
      </x:c>
      <x:c r="C1524" s="9" t="str">
        <x:v>Higher</x:v>
      </x:c>
      <x:c r="D1524" s="9" t="str">
        <x:v>Eau de Toilette</x:v>
      </x:c>
      <x:c r="E1524" s="11" t="n">
        <x:v>2001</x:v>
      </x:c>
      <x:c r="F1524" s="13" t="n">
        <x:v>7.4</x:v>
      </x:c>
      <x:c r="G1524" s="10" t="n">
        <x:v>303</x:v>
      </x:c>
      <x:c r="H1524" s="12" t="n">
        <x:v>4.13</x:v>
      </x:c>
      <x:c r="I1524" s="10" t="n">
        <x:v>1447</x:v>
      </x:c>
      <x:c r="J1524" s="12" t="str">
        <x:f>IF(AND(M1524="URL identity aligns",ISNUMBER(F1524),ISNUMBER(H1524),G1524&gt;0,I1524&gt;0,SUM(V1524:W1524)&gt;0),(F1524*V1524+((H1524-1)/4*10)*W1524)/SUM(V1524:W1524),"")</x:f>
      </x:c>
      <x:c r="K1524" s="12" t="str">
        <x:f>IF(ISNUMBER(J1524),(X1524*J1524+'Method'!$B$10*'Method'!$B$11)/(X1524+'Method'!$B$10),"")</x:f>
      </x:c>
      <x:c r="L1524" s="10" t="str">
        <x:f>IF(ISNUMBER(J1524),COUNTIFS($J$7:$J$1929,"&gt;"&amp;J1524)+1,"")</x:f>
      </x:c>
      <x:c r="M1524" s="9" t="str">
        <x:v>Review required</x:v>
      </x:c>
      <x:c r="N1524" s="9" t="str">
        <x:v>Concentration not explicit on both saved identities</x:v>
      </x:c>
      <x:c r="O1524" s="9" t="str">
        <x:v>https://www.parfumo.com/Perfumes/Dior/Higher_Eau_de_Toilette</x:v>
      </x:c>
      <x:c r="P1524" s="9" t="str">
        <x:v>https://www.fragrantica.com/perfume/Dior/Higher-233.html</x:v>
      </x:c>
      <x:c r="Q1524" s="9" t="str">
        <x:v>https://media.parfumo.com/perfumes/1f/1f4f02-higher-eau-de-toilette-dior_1200.jpg?width=720&amp;aspect_ratio=1:1</x:v>
      </x:c>
      <x:c r="R1524" s="9" t="str">
        <x:v>https://fimgs.net/mdimg/perfume-thumbs/375x500.233.jpg</x:v>
      </x:c>
      <x:c r="S1524" s="9" t="str">
        <x:v>Higher</x:v>
      </x:c>
      <x:c r="T1524" s="11" t="str">
        <x:v>2001</x:v>
      </x:c>
      <x:c r="U1524" s="10" t="n">
        <x:v>1106</x:v>
      </x:c>
      <x:c r="V1524" s="14" t="n">
        <x:f>IF(AND(ISNUMBER(G1524),G1524&gt;0),LOG10(G1524)*'Method'!$B$8,"")</x:f>
        <x:v>2.97773115420276</x:v>
      </x:c>
      <x:c r="W1524" s="14" t="n">
        <x:f>IF(AND(ISNUMBER(I1524),I1524&gt;0),LOG10(I1524)*'Method'!$B$9,"")</x:f>
        <x:v>2.5283748248952325</x:v>
      </x:c>
      <x:c r="X1524" s="10" t="str">
        <x:f>IF(ISNUMBER(J1524),SUM(G1524,I1524),"")</x:f>
      </x:c>
      <x:c r="Y1524" s="10" t="str">
        <x:f>IF(ISNUMBER(K1524),COUNTIFS($K$7:$K$1929,"&gt;"&amp;K1524)+1,"")</x:f>
      </x:c>
      <x:c r="Z1524" s="9" t="str"/>
      <x:c r="AA1524" s="15" t="n">
        <x:v>46108</x:v>
      </x:c>
      <x:c r="AB1524" s="9" t="str">
        <x:v>Unknown</x:v>
      </x:c>
    </x:row>
    <x:row r="1525" ht="50" customHeight="1">
      <x:c r="A1525" s="10" t="n">
        <x:f>IF(ISNUMBER(F1525),RANK(F1525,$F$7:$F$1929,0),"")</x:f>
        <x:v>1473</x:v>
      </x:c>
      <x:c r="B1525" s="9" t="str">
        <x:v>Amouage</x:v>
      </x:c>
      <x:c r="C1525" s="9" t="str">
        <x:v>Opus V - Woods Symphony</x:v>
      </x:c>
      <x:c r="D1525" s="9" t="str">
        <x:v>Not recorded</x:v>
      </x:c>
      <x:c r="E1525" s="11" t="n">
        <x:v>2011</x:v>
      </x:c>
      <x:c r="F1525" s="13" t="n">
        <x:v>7.4</x:v>
      </x:c>
      <x:c r="G1525" s="10" t="n">
        <x:v>303</x:v>
      </x:c>
      <x:c r="H1525" s="12" t="n">
        <x:v>3.97</x:v>
      </x:c>
      <x:c r="I1525" s="10" t="n">
        <x:v>755</x:v>
      </x:c>
      <x:c r="J1525" s="12" t="str">
        <x:f>IF(AND(M1525="URL identity aligns",ISNUMBER(F1525),ISNUMBER(H1525),G1525&gt;0,I1525&gt;0,SUM(V1525:W1525)&gt;0),(F1525*V1525+((H1525-1)/4*10)*W1525)/SUM(V1525:W1525),"")</x:f>
      </x:c>
      <x:c r="K1525" s="12" t="str">
        <x:f>IF(ISNUMBER(J1525),(X1525*J1525+'Method'!$B$10*'Method'!$B$11)/(X1525+'Method'!$B$10),"")</x:f>
      </x:c>
      <x:c r="L1525" s="10" t="str">
        <x:f>IF(ISNUMBER(J1525),COUNTIFS($J$7:$J$1929,"&gt;"&amp;J1525)+1,"")</x:f>
      </x:c>
      <x:c r="M1525" s="9" t="str">
        <x:v>Review required</x:v>
      </x:c>
      <x:c r="N1525" s="9" t="str">
        <x:v>Concentration not explicit on both saved identities</x:v>
      </x:c>
      <x:c r="O1525" s="9" t="str">
        <x:v>https://www.parfumo.com/Perfumes/Amouage/opus-v-woods-symphony</x:v>
      </x:c>
      <x:c r="P1525" s="9" t="str">
        <x:v>https://www.fragrantica.com/perfume/Amouage/Opus-V-Woods-Symphony-74283.html</x:v>
      </x:c>
      <x:c r="Q1525" s="9" t="str">
        <x:v>https://media.parfumo.com/perfumes/bc/bceb3c-opus-v-woods-symphony-amouage_1200.jpg?width=720&amp;aspect_ratio=1:1</x:v>
      </x:c>
      <x:c r="R1525" s="9" t="str">
        <x:v>https://fimgs.net/mdimg/perfume-thumbs/375x500.74283.jpg</x:v>
      </x:c>
      <x:c r="S1525" s="9" t="str">
        <x:v>Opus V - Woods Symphony</x:v>
      </x:c>
      <x:c r="T1525" s="11" t="str">
        <x:v>2011</x:v>
      </x:c>
      <x:c r="U1525" s="10" t="n">
        <x:v>1077</x:v>
      </x:c>
      <x:c r="V1525" s="14" t="n">
        <x:f>IF(AND(ISNUMBER(G1525),G1525&gt;0),LOG10(G1525)*'Method'!$B$8,"")</x:f>
        <x:v>2.97773115420276</x:v>
      </x:c>
      <x:c r="W1525" s="14" t="n">
        <x:f>IF(AND(ISNUMBER(I1525),I1525&gt;0),LOG10(I1525)*'Method'!$B$9,"")</x:f>
        <x:v>2.302357561303352</x:v>
      </x:c>
      <x:c r="X1525" s="10" t="str">
        <x:f>IF(ISNUMBER(J1525),SUM(G1525,I1525),"")</x:f>
      </x:c>
      <x:c r="Y1525" s="10" t="str">
        <x:f>IF(ISNUMBER(K1525),COUNTIFS($K$7:$K$1929,"&gt;"&amp;K1525)+1,"")</x:f>
      </x:c>
      <x:c r="Z1525" s="9" t="str"/>
      <x:c r="AA1525" s="15" t="n">
        <x:v>46108</x:v>
      </x:c>
      <x:c r="AB1525" s="9" t="str">
        <x:v>Unknown</x:v>
      </x:c>
    </x:row>
    <x:row r="1526" ht="50" customHeight="1">
      <x:c r="A1526" s="10" t="n">
        <x:f>IF(ISNUMBER(F1526),RANK(F1526,$F$7:$F$1929,0),"")</x:f>
        <x:v>1473</x:v>
      </x:c>
      <x:c r="B1526" s="9" t="str">
        <x:v>Pernoire</x:v>
      </x:c>
      <x:c r="C1526" s="9" t="str">
        <x:v>Naki</x:v>
      </x:c>
      <x:c r="D1526" s="9" t="str">
        <x:v>Not recorded</x:v>
      </x:c>
      <x:c r="E1526" s="11" t="n">
        <x:v>2023</x:v>
      </x:c>
      <x:c r="F1526" s="13" t="n">
        <x:v>7.4</x:v>
      </x:c>
      <x:c r="G1526" s="10" t="n">
        <x:v>284</x:v>
      </x:c>
      <x:c r="H1526" s="12" t="n">
        <x:v>3.8</x:v>
      </x:c>
      <x:c r="I1526" s="10" t="n">
        <x:v>188</x:v>
      </x:c>
      <x:c r="J1526" s="12" t="str">
        <x:f>IF(AND(M1526="URL identity aligns",ISNUMBER(F1526),ISNUMBER(H1526),G1526&gt;0,I1526&gt;0,SUM(V1526:W1526)&gt;0),(F1526*V1526+((H1526-1)/4*10)*W1526)/SUM(V1526:W1526),"")</x:f>
      </x:c>
      <x:c r="K1526" s="12" t="str">
        <x:f>IF(ISNUMBER(J1526),(X1526*J1526+'Method'!$B$10*'Method'!$B$11)/(X1526+'Method'!$B$10),"")</x:f>
      </x:c>
      <x:c r="L1526" s="10" t="str">
        <x:f>IF(ISNUMBER(J1526),COUNTIFS($J$7:$J$1929,"&gt;"&amp;J1526)+1,"")</x:f>
      </x:c>
      <x:c r="M1526" s="9" t="str">
        <x:v>Review required</x:v>
      </x:c>
      <x:c r="N1526" s="9" t="str">
        <x:v>Concentration not explicit on both saved identities</x:v>
      </x:c>
      <x:c r="O1526" s="9" t="str">
        <x:v>https://www.parfumo.com/Perfumes/pernoire/naki</x:v>
      </x:c>
      <x:c r="P1526" s="9" t="str">
        <x:v>https://www.fragrantica.com/perfume/Pernoire/Naki-81285.html</x:v>
      </x:c>
      <x:c r="Q1526" s="9" t="str">
        <x:v>https://media.parfumo.com/perfumes/51/51f2da-naki-pernoire_1200.jpg?width=720&amp;aspect_ratio=1:1</x:v>
      </x:c>
      <x:c r="R1526" s="9" t="str">
        <x:v>https://fimgs.net/mdimg/perfume-thumbs/375x500.81285.jpg</x:v>
      </x:c>
      <x:c r="S1526" s="9" t="str">
        <x:v>Naki</x:v>
      </x:c>
      <x:c r="T1526" s="11" t="str">
        <x:v>2023</x:v>
      </x:c>
      <x:c r="U1526" s="10" t="n">
        <x:v>383</x:v>
      </x:c>
      <x:c r="V1526" s="14" t="n">
        <x:f>IF(AND(ISNUMBER(G1526),G1526&gt;0),LOG10(G1526)*'Method'!$B$8,"")</x:f>
        <x:v>2.943982008056448</x:v>
      </x:c>
      <x:c r="W1526" s="14" t="n">
        <x:f>IF(AND(ISNUMBER(I1526),I1526&gt;0),LOG10(I1526)*'Method'!$B$9,"")</x:f>
        <x:v>1.8193262794109442</x:v>
      </x:c>
      <x:c r="X1526" s="10" t="str">
        <x:f>IF(ISNUMBER(J1526),SUM(G1526,I1526),"")</x:f>
      </x:c>
      <x:c r="Y1526" s="10" t="str">
        <x:f>IF(ISNUMBER(K1526),COUNTIFS($K$7:$K$1929,"&gt;"&amp;K1526)+1,"")</x:f>
      </x:c>
      <x:c r="Z1526" s="9" t="str"/>
      <x:c r="AA1526" s="15" t="n">
        <x:v>46108</x:v>
      </x:c>
      <x:c r="AB1526" s="9" t="str">
        <x:v>Unknown</x:v>
      </x:c>
    </x:row>
    <x:row r="1527" ht="50" customHeight="1">
      <x:c r="A1527" s="10" t="n">
        <x:f>IF(ISNUMBER(F1527),RANK(F1527,$F$7:$F$1929,0),"")</x:f>
        <x:v>1473</x:v>
      </x:c>
      <x:c r="B1527" s="9" t="str">
        <x:v>Acqua di Parma</x:v>
      </x:c>
      <x:c r="C1527" s="9" t="str">
        <x:v>Colonia Futura</x:v>
      </x:c>
      <x:c r="D1527" s="9" t="str">
        <x:v>Not recorded</x:v>
      </x:c>
      <x:c r="E1527" s="11" t="n">
        <x:v>2020</x:v>
      </x:c>
      <x:c r="F1527" s="13" t="n">
        <x:v>7.4</x:v>
      </x:c>
      <x:c r="G1527" s="10" t="n">
        <x:v>272</x:v>
      </x:c>
      <x:c r="H1527" s="12" t="n">
        <x:v>3.85</x:v>
      </x:c>
      <x:c r="I1527" s="10" t="n">
        <x:v>797</x:v>
      </x:c>
      <x:c r="J1527" s="12" t="str">
        <x:f>IF(AND(M1527="URL identity aligns",ISNUMBER(F1527),ISNUMBER(H1527),G1527&gt;0,I1527&gt;0,SUM(V1527:W1527)&gt;0),(F1527*V1527+((H1527-1)/4*10)*W1527)/SUM(V1527:W1527),"")</x:f>
      </x:c>
      <x:c r="K1527" s="12" t="str">
        <x:f>IF(ISNUMBER(J1527),(X1527*J1527+'Method'!$B$10*'Method'!$B$11)/(X1527+'Method'!$B$10),"")</x:f>
      </x:c>
      <x:c r="L1527" s="10" t="str">
        <x:f>IF(ISNUMBER(J1527),COUNTIFS($J$7:$J$1929,"&gt;"&amp;J1527)+1,"")</x:f>
      </x:c>
      <x:c r="M1527" s="9" t="str">
        <x:v>Review required</x:v>
      </x:c>
      <x:c r="N1527" s="9" t="str">
        <x:v>Concentration not explicit on both saved identities</x:v>
      </x:c>
      <x:c r="O1527" s="9" t="str">
        <x:v>https://www.parfumo.com/Perfumes/Acqua_di_Parma/colonia-futura</x:v>
      </x:c>
      <x:c r="P1527" s="9" t="str">
        <x:v>https://www.fragrantica.com/perfume/Acqua-di-Parma/Colonia-Futura-62332.html</x:v>
      </x:c>
      <x:c r="Q1527" s="9" t="str">
        <x:v>https://media.parfumo.com/perfumes/25/258a8f-colonia-futura-acqua-di-parma_1200.jpg?width=720&amp;aspect_ratio=1:1</x:v>
      </x:c>
      <x:c r="R1527" s="9" t="str">
        <x:v>https://fimgs.net/mdimg/perfume-thumbs/375x500.62332.jpg</x:v>
      </x:c>
      <x:c r="S1527" s="9" t="str">
        <x:v>Colonia Futura</x:v>
      </x:c>
      <x:c r="T1527" s="11" t="str">
        <x:v>2020</x:v>
      </x:c>
      <x:c r="U1527" s="10" t="n">
        <x:v>30</x:v>
      </x:c>
      <x:c r="V1527" s="14" t="n">
        <x:f>IF(AND(ISNUMBER(G1527),G1527&gt;0),LOG10(G1527)*'Method'!$B$8,"")</x:f>
        <x:v>2.92148268484104</x:v>
      </x:c>
      <x:c r="W1527" s="14" t="n">
        <x:f>IF(AND(ISNUMBER(I1527),I1527&gt;0),LOG10(I1527)*'Method'!$B$9,"")</x:f>
        <x:v>2.3211666571168883</x:v>
      </x:c>
      <x:c r="X1527" s="10" t="str">
        <x:f>IF(ISNUMBER(J1527),SUM(G1527,I1527),"")</x:f>
      </x:c>
      <x:c r="Y1527" s="10" t="str">
        <x:f>IF(ISNUMBER(K1527),COUNTIFS($K$7:$K$1929,"&gt;"&amp;K1527)+1,"")</x:f>
      </x:c>
      <x:c r="Z1527" s="9" t="str"/>
      <x:c r="AA1527" s="15" t="n">
        <x:v>46108</x:v>
      </x:c>
      <x:c r="AB1527" s="9" t="str">
        <x:v>Unknown</x:v>
      </x:c>
    </x:row>
    <x:row r="1528" ht="50" customHeight="1">
      <x:c r="A1528" s="10" t="n">
        <x:f>IF(ISNUMBER(F1528),RANK(F1528,$F$7:$F$1929,0),"")</x:f>
        <x:v>1473</x:v>
      </x:c>
      <x:c r="B1528" s="9" t="str">
        <x:v>Editions de Parfums Frédéric Malle</x:v>
      </x:c>
      <x:c r="C1528" s="9" t="str">
        <x:v>Synthetic Nature Synthetic Jungle</x:v>
      </x:c>
      <x:c r="D1528" s="9" t="str">
        <x:v>Parfum</x:v>
      </x:c>
      <x:c r="E1528" s="11" t="n">
        <x:v>2021</x:v>
      </x:c>
      <x:c r="F1528" s="13" t="n">
        <x:v>7.4</x:v>
      </x:c>
      <x:c r="G1528" s="10" t="n">
        <x:v>267</x:v>
      </x:c>
      <x:c r="H1528" s="12" t="n">
        <x:v>3.83</x:v>
      </x:c>
      <x:c r="I1528" s="10" t="n">
        <x:v>1781</x:v>
      </x:c>
      <x:c r="J1528" s="12" t="str">
        <x:f>IF(AND(M1528="URL identity aligns",ISNUMBER(F1528),ISNUMBER(H1528),G1528&gt;0,I1528&gt;0,SUM(V1528:W1528)&gt;0),(F1528*V1528+((H1528-1)/4*10)*W1528)/SUM(V1528:W1528),"")</x:f>
      </x:c>
      <x:c r="K1528" s="12" t="str">
        <x:f>IF(ISNUMBER(J1528),(X1528*J1528+'Method'!$B$10*'Method'!$B$11)/(X1528+'Method'!$B$10),"")</x:f>
      </x:c>
      <x:c r="L1528" s="10" t="str">
        <x:f>IF(ISNUMBER(J1528),COUNTIFS($J$7:$J$1929,"&gt;"&amp;J1528)+1,"")</x:f>
      </x:c>
      <x:c r="M1528" s="9" t="str">
        <x:v>Review required</x:v>
      </x:c>
      <x:c r="N1528" s="9" t="str">
        <x:v>Brand differs between product URLs; Export brand differs from Parfumo URL; Product, variant, gender or year terms differ between URLs; Concentration not explicit on both saved identities</x:v>
      </x:c>
      <x:c r="O1528" s="9" t="str">
        <x:v>https://www.parfumo.com/Perfumes/Editions_de_Parfum_Frederic_Malle/synthetic-nature-synthetic-jungle</x:v>
      </x:c>
      <x:c r="P1528" s="9" t="str">
        <x:v>https://www.fragrantica.com/perfume/Frederic-Malle/Synthetic-Jungle-68794.html</x:v>
      </x:c>
      <x:c r="Q1528" s="9" t="str">
        <x:v>https://media.parfumo.com/perfumes/a4/a4fde4-synthetic-nature-synthetic-jungle-editions-de-parfums-frederic-malle_1200.jpg?width=720&amp;aspect_ratio=1:1</x:v>
      </x:c>
      <x:c r="R1528" s="9" t="str">
        <x:v>https://fimgs.net/mdimg/perfume-thumbs/375x500.68794.jpg</x:v>
      </x:c>
      <x:c r="S1528" s="9" t="str">
        <x:v>Synthetic Nature Synthetic Jungle</x:v>
      </x:c>
      <x:c r="T1528" s="11" t="str">
        <x:v>2021</x:v>
      </x:c>
      <x:c r="U1528" s="10" t="n">
        <x:v>685</x:v>
      </x:c>
      <x:c r="V1528" s="14" t="n">
        <x:f>IF(AND(ISNUMBER(G1528),G1528&gt;0),LOG10(G1528)*'Method'!$B$8,"")</x:f>
        <x:v>2.911813513637484</x:v>
      </x:c>
      <x:c r="W1528" s="14" t="n">
        <x:f>IF(AND(ISNUMBER(I1528),I1528&gt;0),LOG10(I1528)*'Method'!$B$9,"")</x:f>
        <x:v>2.6005311355705922</x:v>
      </x:c>
      <x:c r="X1528" s="10" t="str">
        <x:f>IF(ISNUMBER(J1528),SUM(G1528,I1528),"")</x:f>
      </x:c>
      <x:c r="Y1528" s="10" t="str">
        <x:f>IF(ISNUMBER(K1528),COUNTIFS($K$7:$K$1929,"&gt;"&amp;K1528)+1,"")</x:f>
      </x:c>
      <x:c r="Z1528" s="9" t="str"/>
      <x:c r="AA1528" s="15" t="n">
        <x:v>46108</x:v>
      </x:c>
      <x:c r="AB1528" s="9" t="str">
        <x:v>Unknown</x:v>
      </x:c>
    </x:row>
    <x:row r="1529" ht="50" customHeight="1">
      <x:c r="A1529" s="10" t="n">
        <x:f>IF(ISNUMBER(F1529),RANK(F1529,$F$7:$F$1929,0),"")</x:f>
        <x:v>1473</x:v>
      </x:c>
      <x:c r="B1529" s="9" t="str">
        <x:v>Montale</x:v>
      </x:c>
      <x:c r="C1529" s="9" t="str">
        <x:v>Oudmazing</x:v>
      </x:c>
      <x:c r="D1529" s="9" t="str">
        <x:v>Not recorded</x:v>
      </x:c>
      <x:c r="E1529" s="11" t="n">
        <x:v>2016</x:v>
      </x:c>
      <x:c r="F1529" s="13" t="n">
        <x:v>7.4</x:v>
      </x:c>
      <x:c r="G1529" s="10" t="n">
        <x:v>264</x:v>
      </x:c>
      <x:c r="H1529" s="12" t="n">
        <x:v>3.85</x:v>
      </x:c>
      <x:c r="I1529" s="10" t="n">
        <x:v>1495</x:v>
      </x:c>
      <x:c r="J1529" s="12" t="str">
        <x:f>IF(AND(M1529="URL identity aligns",ISNUMBER(F1529),ISNUMBER(H1529),G1529&gt;0,I1529&gt;0,SUM(V1529:W1529)&gt;0),(F1529*V1529+((H1529-1)/4*10)*W1529)/SUM(V1529:W1529),"")</x:f>
      </x:c>
      <x:c r="K1529" s="12" t="str">
        <x:f>IF(ISNUMBER(J1529),(X1529*J1529+'Method'!$B$10*'Method'!$B$11)/(X1529+'Method'!$B$10),"")</x:f>
      </x:c>
      <x:c r="L1529" s="10" t="str">
        <x:f>IF(ISNUMBER(J1529),COUNTIFS($J$7:$J$1929,"&gt;"&amp;J1529)+1,"")</x:f>
      </x:c>
      <x:c r="M1529" s="9" t="str">
        <x:v>Review required</x:v>
      </x:c>
      <x:c r="N1529" s="9" t="str">
        <x:v>Concentration not explicit on both saved identities</x:v>
      </x:c>
      <x:c r="O1529" s="9" t="str">
        <x:v>https://www.parfumo.com/Perfumes/Montale/Oudmazing</x:v>
      </x:c>
      <x:c r="P1529" s="9" t="str">
        <x:v>https://www.fragrantica.com/perfume/Montale/Oudmazing-36827.html</x:v>
      </x:c>
      <x:c r="Q1529" s="9" t="str">
        <x:v>https://media.parfumo.com/perfumes/3c/3cc791-oudmazing-montale_1200.jpg?width=720&amp;aspect_ratio=1:1</x:v>
      </x:c>
      <x:c r="R1529" s="9" t="str">
        <x:v>https://fimgs.net/mdimg/perfume-thumbs/375x500.36827.jpg</x:v>
      </x:c>
      <x:c r="S1529" s="9" t="str">
        <x:v>Oudmazing</x:v>
      </x:c>
      <x:c r="T1529" s="11" t="str">
        <x:v>2016</x:v>
      </x:c>
      <x:c r="U1529" s="10" t="n">
        <x:v>809</x:v>
      </x:c>
      <x:c r="V1529" s="14" t="n">
        <x:f>IF(AND(ISNUMBER(G1529),G1529&gt;0),LOG10(G1529)*'Method'!$B$8,"")</x:f>
        <x:v>2.9059247122437957</x:v>
      </x:c>
      <x:c r="W1529" s="14" t="n">
        <x:f>IF(AND(ISNUMBER(I1529),I1529&gt;0),LOG10(I1529)*'Method'!$B$9,"")</x:f>
        <x:v>2.53971295412836</x:v>
      </x:c>
      <x:c r="X1529" s="10" t="str">
        <x:f>IF(ISNUMBER(J1529),SUM(G1529,I1529),"")</x:f>
      </x:c>
      <x:c r="Y1529" s="10" t="str">
        <x:f>IF(ISNUMBER(K1529),COUNTIFS($K$7:$K$1929,"&gt;"&amp;K1529)+1,"")</x:f>
      </x:c>
      <x:c r="Z1529" s="9" t="str"/>
      <x:c r="AA1529" s="15" t="n">
        <x:v>46108</x:v>
      </x:c>
      <x:c r="AB1529" s="9" t="str">
        <x:v>Unknown</x:v>
      </x:c>
    </x:row>
    <x:row r="1530" ht="50" customHeight="1">
      <x:c r="A1530" s="10" t="n">
        <x:f>IF(ISNUMBER(F1530),RANK(F1530,$F$7:$F$1929,0),"")</x:f>
        <x:v>1473</x:v>
      </x:c>
      <x:c r="B1530" s="9" t="str">
        <x:v>Kenzo</x:v>
      </x:c>
      <x:c r="C1530" s="9" t="str">
        <x:v>L'Eau par Kenzo pour Homme</x:v>
      </x:c>
      <x:c r="D1530" s="9" t="str">
        <x:v>Eau de Toilette</x:v>
      </x:c>
      <x:c r="E1530" s="11" t="n">
        <x:v>1999</x:v>
      </x:c>
      <x:c r="F1530" s="13" t="n">
        <x:v>7.4</x:v>
      </x:c>
      <x:c r="G1530" s="10" t="n">
        <x:v>260</x:v>
      </x:c>
      <x:c r="H1530" s="12" t="n">
        <x:v>4.08</x:v>
      </x:c>
      <x:c r="I1530" s="10" t="n">
        <x:v>3704</x:v>
      </x:c>
      <x:c r="J1530" s="12" t="str">
        <x:f>IF(AND(M1530="URL identity aligns",ISNUMBER(F1530),ISNUMBER(H1530),G1530&gt;0,I1530&gt;0,SUM(V1530:W1530)&gt;0),(F1530*V1530+((H1530-1)/4*10)*W1530)/SUM(V1530:W1530),"")</x:f>
      </x:c>
      <x:c r="K1530" s="12" t="str">
        <x:f>IF(ISNUMBER(J1530),(X1530*J1530+'Method'!$B$10*'Method'!$B$11)/(X1530+'Method'!$B$10),"")</x:f>
      </x:c>
      <x:c r="L1530" s="10" t="str">
        <x:f>IF(ISNUMBER(J1530),COUNTIFS($J$7:$J$1929,"&gt;"&amp;J1530)+1,"")</x:f>
      </x:c>
      <x:c r="M1530" s="9" t="str">
        <x:v>Review required</x:v>
      </x:c>
      <x:c r="N1530" s="9" t="str">
        <x:v>Concentration not explicit on both saved identities</x:v>
      </x:c>
      <x:c r="O1530" s="9" t="str">
        <x:v>https://www.parfumo.com/Perfumes/Kenzo/L_Eau_par_Kenzo_pour_Homme_Eau_de_Toilette</x:v>
      </x:c>
      <x:c r="P1530" s="9" t="str">
        <x:v>https://www.fragrantica.com/perfume/Kenzo/L-Eau-par-Kenzo-pour-Homme-79.html</x:v>
      </x:c>
      <x:c r="Q1530" s="9" t="str">
        <x:v>https://media.parfumo.com/perfumes/dc/dc4704_l-eau-par-kenzo-pour-homme-eau-de-toilette-kenzo_1200.jpg?width=720&amp;aspect_ratio=1:1</x:v>
      </x:c>
      <x:c r="R1530" s="9" t="str">
        <x:v>https://fimgs.net/mdimg/perfume-thumbs/375x500.79.jpg</x:v>
      </x:c>
      <x:c r="S1530" s="9" t="str">
        <x:v>L'Eau par Kenzo pour Homme</x:v>
      </x:c>
      <x:c r="T1530" s="11" t="str">
        <x:v>1999</x:v>
      </x:c>
      <x:c r="U1530" s="10" t="n">
        <x:v>581</x:v>
      </x:c>
      <x:c r="V1530" s="14" t="n">
        <x:f>IF(AND(ISNUMBER(G1530),G1530&gt;0),LOG10(G1530)*'Method'!$B$8,"")</x:f>
        <x:v>2.897968017564984</x:v>
      </x:c>
      <x:c r="W1530" s="14" t="n">
        <x:f>IF(AND(ISNUMBER(I1530),I1530&gt;0),LOG10(I1530)*'Method'!$B$9,"")</x:f>
        <x:v>2.85493678240792</x:v>
      </x:c>
      <x:c r="X1530" s="10" t="str">
        <x:f>IF(ISNUMBER(J1530),SUM(G1530,I1530),"")</x:f>
      </x:c>
      <x:c r="Y1530" s="10" t="str">
        <x:f>IF(ISNUMBER(K1530),COUNTIFS($K$7:$K$1929,"&gt;"&amp;K1530)+1,"")</x:f>
      </x:c>
      <x:c r="Z1530" s="9" t="str"/>
      <x:c r="AA1530" s="15" t="n">
        <x:v>46108</x:v>
      </x:c>
      <x:c r="AB1530" s="9" t="str">
        <x:v>Unknown</x:v>
      </x:c>
    </x:row>
    <x:row r="1531" ht="50" customHeight="1">
      <x:c r="A1531" s="10" t="n">
        <x:f>IF(ISNUMBER(F1531),RANK(F1531,$F$7:$F$1929,0),"")</x:f>
        <x:v>1473</x:v>
      </x:c>
      <x:c r="B1531" s="9" t="str">
        <x:v>Pernoire</x:v>
      </x:c>
      <x:c r="C1531" s="9" t="str">
        <x:v>Masar</x:v>
      </x:c>
      <x:c r="D1531" s="9" t="str">
        <x:v>Not recorded</x:v>
      </x:c>
      <x:c r="E1531" s="11" t="n">
        <x:v>2020</x:v>
      </x:c>
      <x:c r="F1531" s="13" t="n">
        <x:v>7.4</x:v>
      </x:c>
      <x:c r="G1531" s="10" t="n">
        <x:v>260</x:v>
      </x:c>
      <x:c r="H1531" s="12" t="n">
        <x:v>3.46</x:v>
      </x:c>
      <x:c r="I1531" s="10" t="n">
        <x:v>167</x:v>
      </x:c>
      <x:c r="J1531" s="12" t="str">
        <x:f>IF(AND(M1531="URL identity aligns",ISNUMBER(F1531),ISNUMBER(H1531),G1531&gt;0,I1531&gt;0,SUM(V1531:W1531)&gt;0),(F1531*V1531+((H1531-1)/4*10)*W1531)/SUM(V1531:W1531),"")</x:f>
      </x:c>
      <x:c r="K1531" s="12" t="str">
        <x:f>IF(ISNUMBER(J1531),(X1531*J1531+'Method'!$B$10*'Method'!$B$11)/(X1531+'Method'!$B$10),"")</x:f>
      </x:c>
      <x:c r="L1531" s="10" t="str">
        <x:f>IF(ISNUMBER(J1531),COUNTIFS($J$7:$J$1929,"&gt;"&amp;J1531)+1,"")</x:f>
      </x:c>
      <x:c r="M1531" s="9" t="str">
        <x:v>Review required</x:v>
      </x:c>
      <x:c r="N1531" s="9" t="str">
        <x:v>Concentration not explicit on both saved identities</x:v>
      </x:c>
      <x:c r="O1531" s="9" t="str">
        <x:v>https://www.parfumo.com/Perfumes/pernoire/masar</x:v>
      </x:c>
      <x:c r="P1531" s="9" t="str">
        <x:v>https://www.fragrantica.com/perfume/Pernoire/Masar-73346.html</x:v>
      </x:c>
      <x:c r="Q1531" s="9" t="str">
        <x:v>https://media.parfumo.com/perfumes/53/532464-masar-pernoire_1200.jpg?width=720&amp;aspect_ratio=1:1</x:v>
      </x:c>
      <x:c r="R1531" s="9" t="str">
        <x:v>https://fimgs.net/mdimg/perfume-thumbs/375x500.73346.jpg</x:v>
      </x:c>
      <x:c r="S1531" s="9" t="str">
        <x:v>Masar</x:v>
      </x:c>
      <x:c r="T1531" s="11" t="str">
        <x:v>2020</x:v>
      </x:c>
      <x:c r="U1531" s="10" t="n">
        <x:v>1017</x:v>
      </x:c>
      <x:c r="V1531" s="14" t="n">
        <x:f>IF(AND(ISNUMBER(G1531),G1531&gt;0),LOG10(G1531)*'Method'!$B$8,"")</x:f>
        <x:v>2.897968017564984</x:v>
      </x:c>
      <x:c r="W1531" s="14" t="n">
        <x:f>IF(AND(ISNUMBER(I1531),I1531&gt;0),LOG10(I1531)*'Method'!$B$9,"")</x:f>
        <x:v>1.7781731769180642</x:v>
      </x:c>
      <x:c r="X1531" s="10" t="str">
        <x:f>IF(ISNUMBER(J1531),SUM(G1531,I1531),"")</x:f>
      </x:c>
      <x:c r="Y1531" s="10" t="str">
        <x:f>IF(ISNUMBER(K1531),COUNTIFS($K$7:$K$1929,"&gt;"&amp;K1531)+1,"")</x:f>
      </x:c>
      <x:c r="Z1531" s="9" t="str"/>
      <x:c r="AA1531" s="15" t="n">
        <x:v>46108</x:v>
      </x:c>
      <x:c r="AB1531" s="9" t="str">
        <x:v>Unknown</x:v>
      </x:c>
    </x:row>
    <x:row r="1532" ht="50" customHeight="1">
      <x:c r="A1532" s="10" t="n">
        <x:f>IF(ISNUMBER(F1532),RANK(F1532,$F$7:$F$1929,0),"")</x:f>
        <x:v>1473</x:v>
      </x:c>
      <x:c r="B1532" s="9" t="str">
        <x:v>Montale</x:v>
      </x:c>
      <x:c r="C1532" s="9" t="str">
        <x:v>Arabians Musk</x:v>
      </x:c>
      <x:c r="D1532" s="9" t="str">
        <x:v>Not recorded</x:v>
      </x:c>
      <x:c r="E1532" s="11" t="n">
        <x:v>2024</x:v>
      </x:c>
      <x:c r="F1532" s="13" t="n">
        <x:v>7.4</x:v>
      </x:c>
      <x:c r="G1532" s="10" t="n">
        <x:v>248</x:v>
      </x:c>
      <x:c r="H1532" s="12" t="n">
        <x:v>4</x:v>
      </x:c>
      <x:c r="I1532" s="10" t="n">
        <x:v>486</x:v>
      </x:c>
      <x:c r="J1532" s="12" t="str">
        <x:f>IF(AND(M1532="URL identity aligns",ISNUMBER(F1532),ISNUMBER(H1532),G1532&gt;0,I1532&gt;0,SUM(V1532:W1532)&gt;0),(F1532*V1532+((H1532-1)/4*10)*W1532)/SUM(V1532:W1532),"")</x:f>
      </x:c>
      <x:c r="K1532" s="12" t="str">
        <x:f>IF(ISNUMBER(J1532),(X1532*J1532+'Method'!$B$10*'Method'!$B$11)/(X1532+'Method'!$B$10),"")</x:f>
      </x:c>
      <x:c r="L1532" s="10" t="str">
        <x:f>IF(ISNUMBER(J1532),COUNTIFS($J$7:$J$1929,"&gt;"&amp;J1532)+1,"")</x:f>
      </x:c>
      <x:c r="M1532" s="9" t="str">
        <x:v>Review required</x:v>
      </x:c>
      <x:c r="N1532" s="9" t="str">
        <x:v>Concentration not explicit on both saved identities</x:v>
      </x:c>
      <x:c r="O1532" s="9" t="str">
        <x:v>https://www.parfumo.com/Perfumes/Montale/arabians-musk</x:v>
      </x:c>
      <x:c r="P1532" s="9" t="str">
        <x:v>https://www.fragrantica.com/perfume/Montale/Arabians-Musk-97829.html</x:v>
      </x:c>
      <x:c r="Q1532" s="9" t="str">
        <x:v>https://media.parfumo.com/perfumes/5f/5f122f-arabians-musk-montale_1200.jpg?width=240&amp;aspect_ratio=1:1</x:v>
      </x:c>
      <x:c r="R1532" s="9" t="str">
        <x:v>https://fimgs.net/mdimg/perfume-thumbs/375x500.97829.jpg</x:v>
      </x:c>
      <x:c r="S1532" s="9" t="str">
        <x:v>Arabians Musk</x:v>
      </x:c>
      <x:c r="T1532" s="11" t="str">
        <x:v>2024</x:v>
      </x:c>
      <x:c r="U1532" s="10" t="n">
        <x:v>1767</x:v>
      </x:c>
      <x:c r="V1532" s="14" t="n">
        <x:f>IF(AND(ISNUMBER(G1532),G1532&gt;0),LOG10(G1532)*'Method'!$B$8,"")</x:f>
        <x:v>2.873342016991464</x:v>
      </x:c>
      <x:c r="W1532" s="14" t="n">
        <x:f>IF(AND(ISNUMBER(I1532),I1532&gt;0),LOG10(I1532)*'Method'!$B$9,"")</x:f>
        <x:v>2.1493090154098318</x:v>
      </x:c>
      <x:c r="X1532" s="10" t="str">
        <x:f>IF(ISNUMBER(J1532),SUM(G1532,I1532),"")</x:f>
      </x:c>
      <x:c r="Y1532" s="10" t="str">
        <x:f>IF(ISNUMBER(K1532),COUNTIFS($K$7:$K$1929,"&gt;"&amp;K1532)+1,"")</x:f>
      </x:c>
      <x:c r="Z1532" s="9" t="str"/>
      <x:c r="AA1532" s="15" t="n">
        <x:v>46108</x:v>
      </x:c>
      <x:c r="AB1532" s="9" t="str">
        <x:v>Unknown</x:v>
      </x:c>
    </x:row>
    <x:row r="1533" ht="50" customHeight="1">
      <x:c r="A1533" s="10" t="n">
        <x:f>IF(ISNUMBER(F1533),RANK(F1533,$F$7:$F$1929,0),"")</x:f>
        <x:v>1473</x:v>
      </x:c>
      <x:c r="B1533" s="9" t="str">
        <x:v>Etat Libre d'Orange</x:v>
      </x:c>
      <x:c r="C1533" s="9" t="str">
        <x:v>The Afternoon of a Faun</x:v>
      </x:c>
      <x:c r="D1533" s="9" t="str">
        <x:v>Not recorded</x:v>
      </x:c>
      <x:c r="E1533" s="11" t="n">
        <x:v>2012</x:v>
      </x:c>
      <x:c r="F1533" s="13" t="n">
        <x:v>7.4</x:v>
      </x:c>
      <x:c r="G1533" s="10" t="n">
        <x:v>243</x:v>
      </x:c>
      <x:c r="H1533" s="12" t="n">
        <x:v>3.96</x:v>
      </x:c>
      <x:c r="I1533" s="10" t="n">
        <x:v>1387</x:v>
      </x:c>
      <x:c r="J1533" s="12" t="str">
        <x:f>IF(AND(M1533="URL identity aligns",ISNUMBER(F1533),ISNUMBER(H1533),G1533&gt;0,I1533&gt;0,SUM(V1533:W1533)&gt;0),(F1533*V1533+((H1533-1)/4*10)*W1533)/SUM(V1533:W1533),"")</x:f>
      </x:c>
      <x:c r="K1533" s="12" t="str">
        <x:f>IF(ISNUMBER(J1533),(X1533*J1533+'Method'!$B$10*'Method'!$B$11)/(X1533+'Method'!$B$10),"")</x:f>
      </x:c>
      <x:c r="L1533" s="10" t="str">
        <x:f>IF(ISNUMBER(J1533),COUNTIFS($J$7:$J$1929,"&gt;"&amp;J1533)+1,"")</x:f>
      </x:c>
      <x:c r="M1533" s="9" t="str">
        <x:v>Review required</x:v>
      </x:c>
      <x:c r="N1533" s="9" t="str">
        <x:v>Concentration not explicit on both saved identities</x:v>
      </x:c>
      <x:c r="O1533" s="9" t="str">
        <x:v>https://www.parfumo.com/Perfumes/Etat_Libre_d_Orange/The_Afternoon_of_a_Faun</x:v>
      </x:c>
      <x:c r="P1533" s="9" t="str">
        <x:v>https://www.fragrantica.com/perfume/Etat-Libre-d-Orange/The-Afternoon-of-a-Faun-15948.html</x:v>
      </x:c>
      <x:c r="Q1533" s="9" t="str">
        <x:v>https://media.parfumo.com/perfumes/22/220ee3-the-afternoon-of-a-faun-etat-libre-d-orange_1200.jpg?width=480&amp;aspect_ratio=1:1</x:v>
      </x:c>
      <x:c r="R1533" s="9" t="str">
        <x:v>https://fimgs.net/mdimg/perfume-thumbs/375x500.15948.jpg</x:v>
      </x:c>
      <x:c r="S1533" s="9" t="str">
        <x:v>The Afternoon of a Faun</x:v>
      </x:c>
      <x:c r="T1533" s="11" t="str">
        <x:v>2012</x:v>
      </x:c>
      <x:c r="U1533" s="10" t="n">
        <x:v>1273</x:v>
      </x:c>
      <x:c r="V1533" s="14" t="n">
        <x:f>IF(AND(ISNUMBER(G1533),G1533&gt;0),LOG10(G1533)*'Method'!$B$8,"")</x:f>
        <x:v>2.8627275283179716</x:v>
      </x:c>
      <x:c r="W1533" s="14" t="n">
        <x:f>IF(AND(ISNUMBER(I1533),I1533&gt;0),LOG10(I1533)*'Method'!$B$9,"")</x:f>
        <x:v>2.513661168858624</x:v>
      </x:c>
      <x:c r="X1533" s="10" t="str">
        <x:f>IF(ISNUMBER(J1533),SUM(G1533,I1533),"")</x:f>
      </x:c>
      <x:c r="Y1533" s="10" t="str">
        <x:f>IF(ISNUMBER(K1533),COUNTIFS($K$7:$K$1929,"&gt;"&amp;K1533)+1,"")</x:f>
      </x:c>
      <x:c r="Z1533" s="9" t="str"/>
      <x:c r="AA1533" s="15" t="n">
        <x:v>46108</x:v>
      </x:c>
      <x:c r="AB1533" s="9" t="str">
        <x:v>Unknown</x:v>
      </x:c>
    </x:row>
    <x:row r="1534" ht="50" customHeight="1">
      <x:c r="A1534" s="10" t="n">
        <x:f>IF(ISNUMBER(F1534),RANK(F1534,$F$7:$F$1929,0),"")</x:f>
        <x:v>1473</x:v>
      </x:c>
      <x:c r="B1534" s="9" t="str">
        <x:v>Maison Margiela</x:v>
      </x:c>
      <x:c r="C1534" s="9" t="str">
        <x:v>Never-ending Summer</x:v>
      </x:c>
      <x:c r="D1534" s="9" t="str">
        <x:v>Not recorded</x:v>
      </x:c>
      <x:c r="E1534" s="11" t="n">
        <x:v>2025</x:v>
      </x:c>
      <x:c r="F1534" s="13" t="n">
        <x:v>7.4</x:v>
      </x:c>
      <x:c r="G1534" s="10" t="n">
        <x:v>230</x:v>
      </x:c>
      <x:c r="H1534" s="12" t="n">
        <x:v>4.01</x:v>
      </x:c>
      <x:c r="I1534" s="10" t="n">
        <x:v>1590</x:v>
      </x:c>
      <x:c r="J1534" s="12" t="str">
        <x:f>IF(AND(M1534="URL identity aligns",ISNUMBER(F1534),ISNUMBER(H1534),G1534&gt;0,I1534&gt;0,SUM(V1534:W1534)&gt;0),(F1534*V1534+((H1534-1)/4*10)*W1534)/SUM(V1534:W1534),"")</x:f>
      </x:c>
      <x:c r="K1534" s="12" t="str">
        <x:f>IF(ISNUMBER(J1534),(X1534*J1534+'Method'!$B$10*'Method'!$B$11)/(X1534+'Method'!$B$10),"")</x:f>
      </x:c>
      <x:c r="L1534" s="10" t="str">
        <x:f>IF(ISNUMBER(J1534),COUNTIFS($J$7:$J$1929,"&gt;"&amp;J1534)+1,"")</x:f>
      </x:c>
      <x:c r="M1534" s="9" t="str">
        <x:v>Review required</x:v>
      </x:c>
      <x:c r="N1534" s="9" t="str">
        <x:v>Brand differs between product URLs; Concentration not explicit on both saved identities</x:v>
      </x:c>
      <x:c r="O1534" s="9" t="str">
        <x:v>https://www.parfumo.com/Perfumes/Maison_Margiela/never-ending-summer</x:v>
      </x:c>
      <x:c r="P1534" s="9" t="str">
        <x:v>https://www.fragrantica.com/perfume/Maison-Martin-Margiela/Never-ending-Summer-103564.html</x:v>
      </x:c>
      <x:c r="Q1534" s="9" t="str">
        <x:v>https://media.parfumo.com/perfumes/b4/b43688_never-ending-summer-maison-margiela_1200.jpg?width=720&amp;aspect_ratio=1:1</x:v>
      </x:c>
      <x:c r="R1534" s="9" t="str">
        <x:v>https://fimgs.net/mdimg/perfume-thumbs/375x500.103564.jpg</x:v>
      </x:c>
      <x:c r="S1534" s="9" t="str">
        <x:v>Never-ending Summer</x:v>
      </x:c>
      <x:c r="T1534" s="11" t="str">
        <x:v>2025</x:v>
      </x:c>
      <x:c r="U1534" s="10" t="n">
        <x:v>527</x:v>
      </x:c>
      <x:c r="V1534" s="14" t="n">
        <x:f>IF(AND(ISNUMBER(G1534),G1534&gt;0),LOG10(G1534)*'Method'!$B$8,"")</x:f>
        <x:v>2.8340734032211077</x:v>
      </x:c>
      <x:c r="W1534" s="14" t="n">
        <x:f>IF(AND(ISNUMBER(I1534),I1534&gt;0),LOG10(I1534)*'Method'!$B$9,"")</x:f>
        <x:v>2.5611176994563603</x:v>
      </x:c>
      <x:c r="X1534" s="10" t="str">
        <x:f>IF(ISNUMBER(J1534),SUM(G1534,I1534),"")</x:f>
      </x:c>
      <x:c r="Y1534" s="10" t="str">
        <x:f>IF(ISNUMBER(K1534),COUNTIFS($K$7:$K$1929,"&gt;"&amp;K1534)+1,"")</x:f>
      </x:c>
      <x:c r="Z1534" s="9" t="str"/>
      <x:c r="AA1534" s="15" t="n">
        <x:v>46108</x:v>
      </x:c>
      <x:c r="AB1534" s="9" t="str">
        <x:v>Unknown</x:v>
      </x:c>
    </x:row>
    <x:row r="1535" ht="50" customHeight="1">
      <x:c r="A1535" s="10" t="n">
        <x:f>IF(ISNUMBER(F1535),RANK(F1535,$F$7:$F$1929,0),"")</x:f>
        <x:v>1473</x:v>
      </x:c>
      <x:c r="B1535" s="9" t="str">
        <x:v>Xerjoff</x:v>
      </x:c>
      <x:c r="C1535" s="9" t="str">
        <x:v>Ether</x:v>
      </x:c>
      <x:c r="D1535" s="9" t="str">
        <x:v>Not recorded</x:v>
      </x:c>
      <x:c r="E1535" s="11" t="n">
        <x:v>2023</x:v>
      </x:c>
      <x:c r="F1535" s="13" t="n">
        <x:v>7.4</x:v>
      </x:c>
      <x:c r="G1535" s="10" t="n">
        <x:v>228</x:v>
      </x:c>
      <x:c r="H1535" s="12" t="n">
        <x:v>3.98</x:v>
      </x:c>
      <x:c r="I1535" s="10" t="n">
        <x:v>239</x:v>
      </x:c>
      <x:c r="J1535" s="12" t="str">
        <x:f>IF(AND(M1535="URL identity aligns",ISNUMBER(F1535),ISNUMBER(H1535),G1535&gt;0,I1535&gt;0,SUM(V1535:W1535)&gt;0),(F1535*V1535+((H1535-1)/4*10)*W1535)/SUM(V1535:W1535),"")</x:f>
      </x:c>
      <x:c r="K1535" s="12" t="str">
        <x:f>IF(ISNUMBER(J1535),(X1535*J1535+'Method'!$B$10*'Method'!$B$11)/(X1535+'Method'!$B$10),"")</x:f>
      </x:c>
      <x:c r="L1535" s="10" t="str">
        <x:f>IF(ISNUMBER(J1535),COUNTIFS($J$7:$J$1929,"&gt;"&amp;J1535)+1,"")</x:f>
      </x:c>
      <x:c r="M1535" s="9" t="str">
        <x:v>Review required</x:v>
      </x:c>
      <x:c r="N1535" s="9" t="str">
        <x:v>Concentration not explicit on both saved identities</x:v>
      </x:c>
      <x:c r="O1535" s="9" t="str">
        <x:v>https://www.parfumo.com/Perfumes/Xerjoff/ether</x:v>
      </x:c>
      <x:c r="P1535" s="9" t="str">
        <x:v>https://www.fragrantica.com/perfume/Xerjoff/Ether-80263.html</x:v>
      </x:c>
      <x:c r="Q1535" s="9" t="str">
        <x:v>https://media.parfumo.com/perfumes/a1/a178c5-ether-xerjoff_1200.jpg?width=720&amp;aspect_ratio=1:1</x:v>
      </x:c>
      <x:c r="R1535" s="9" t="str">
        <x:v>https://fimgs.net/mdimg/perfume-thumbs/375x500.80263.jpg</x:v>
      </x:c>
      <x:c r="S1535" s="9" t="str">
        <x:v>Ether</x:v>
      </x:c>
      <x:c r="T1535" s="11" t="str">
        <x:v>2023</x:v>
      </x:c>
      <x:c r="U1535" s="10" t="n">
        <x:v>967</x:v>
      </x:c>
      <x:c r="V1535" s="14" t="n">
        <x:f>IF(AND(ISNUMBER(G1535),G1535&gt;0),LOG10(G1535)*'Method'!$B$8,"")</x:f>
        <x:v>2.82952181640054</x:v>
      </x:c>
      <x:c r="W1535" s="14" t="n">
        <x:f>IF(AND(ISNUMBER(I1535),I1535&gt;0),LOG10(I1535)*'Method'!$B$9,"")</x:f>
        <x:v>1.9027183207585123</x:v>
      </x:c>
      <x:c r="X1535" s="10" t="str">
        <x:f>IF(ISNUMBER(J1535),SUM(G1535,I1535),"")</x:f>
      </x:c>
      <x:c r="Y1535" s="10" t="str">
        <x:f>IF(ISNUMBER(K1535),COUNTIFS($K$7:$K$1929,"&gt;"&amp;K1535)+1,"")</x:f>
      </x:c>
      <x:c r="Z1535" s="9" t="str"/>
      <x:c r="AA1535" s="15" t="n">
        <x:v>46108</x:v>
      </x:c>
      <x:c r="AB1535" s="9" t="str">
        <x:v>Unknown</x:v>
      </x:c>
    </x:row>
    <x:row r="1536" ht="50" customHeight="1">
      <x:c r="A1536" s="10" t="n">
        <x:f>IF(ISNUMBER(F1536),RANK(F1536,$F$7:$F$1929,0),"")</x:f>
        <x:v>1473</x:v>
      </x:c>
      <x:c r="B1536" s="9" t="str">
        <x:v>Jo Malone</x:v>
      </x:c>
      <x:c r="C1536" s="9" t="str">
        <x:v>Earl Grey &amp; Cucumber</x:v>
      </x:c>
      <x:c r="D1536" s="9" t="str">
        <x:v>Not recorded</x:v>
      </x:c>
      <x:c r="E1536" s="11" t="n">
        <x:v>2011</x:v>
      </x:c>
      <x:c r="F1536" s="13" t="n">
        <x:v>7.4</x:v>
      </x:c>
      <x:c r="G1536" s="10" t="n">
        <x:v>214</x:v>
      </x:c>
      <x:c r="H1536" s="12" t="n">
        <x:v>3.98</x:v>
      </x:c>
      <x:c r="I1536" s="10" t="n">
        <x:v>1525</x:v>
      </x:c>
      <x:c r="J1536" s="12" t="str">
        <x:f>IF(AND(M1536="URL identity aligns",ISNUMBER(F1536),ISNUMBER(H1536),G1536&gt;0,I1536&gt;0,SUM(V1536:W1536)&gt;0),(F1536*V1536+((H1536-1)/4*10)*W1536)/SUM(V1536:W1536),"")</x:f>
      </x:c>
      <x:c r="K1536" s="12" t="str">
        <x:f>IF(ISNUMBER(J1536),(X1536*J1536+'Method'!$B$10*'Method'!$B$11)/(X1536+'Method'!$B$10),"")</x:f>
      </x:c>
      <x:c r="L1536" s="10" t="str">
        <x:f>IF(ISNUMBER(J1536),COUNTIFS($J$7:$J$1929,"&gt;"&amp;J1536)+1,"")</x:f>
      </x:c>
      <x:c r="M1536" s="9" t="str">
        <x:v>Review required</x:v>
      </x:c>
      <x:c r="N1536" s="9" t="str">
        <x:v>Brand differs between product URLs; Concentration not explicit on both saved identities</x:v>
      </x:c>
      <x:c r="O1536" s="9" t="str">
        <x:v>https://www.parfumo.com/Perfumes/Jo_Malone/Earl_Grey__Cucumber</x:v>
      </x:c>
      <x:c r="P1536" s="9" t="str">
        <x:v>https://www.fragrantica.com/perfume/Jo-Malone-London/Earl-Grey-Cucumber-11488.html</x:v>
      </x:c>
      <x:c r="Q1536" s="9" t="str">
        <x:v>https://media.parfumo.com/perfumes/04/043c32-earl-grey-cucumber-jo-malone_1200.jpg?width=240&amp;aspect_ratio=1:1</x:v>
      </x:c>
      <x:c r="R1536" s="9" t="str">
        <x:v>https://fimgs.net/mdimg/perfume-thumbs/375x500.11488.jpg</x:v>
      </x:c>
      <x:c r="S1536" s="9" t="str">
        <x:v>Earl Grey &amp; Cucumber</x:v>
      </x:c>
      <x:c r="T1536" s="11" t="str">
        <x:v>2011</x:v>
      </x:c>
      <x:c r="U1536" s="10" t="n">
        <x:v>875</x:v>
      </x:c>
      <x:c r="V1536" s="14" t="n">
        <x:f>IF(AND(ISNUMBER(G1536),G1536&gt;0),LOG10(G1536)*'Method'!$B$8,"")</x:f>
        <x:v>2.796496528019028</x:v>
      </x:c>
      <x:c r="W1536" s="14" t="n">
        <x:f>IF(AND(ISNUMBER(I1536),I1536&gt;0),LOG10(I1536)*'Method'!$B$9,"")</x:f>
        <x:v>2.5466158749462404</x:v>
      </x:c>
      <x:c r="X1536" s="10" t="str">
        <x:f>IF(ISNUMBER(J1536),SUM(G1536,I1536),"")</x:f>
      </x:c>
      <x:c r="Y1536" s="10" t="str">
        <x:f>IF(ISNUMBER(K1536),COUNTIFS($K$7:$K$1929,"&gt;"&amp;K1536)+1,"")</x:f>
      </x:c>
      <x:c r="Z1536" s="9" t="str"/>
      <x:c r="AA1536" s="15" t="n">
        <x:v>46108</x:v>
      </x:c>
      <x:c r="AB1536" s="9" t="str">
        <x:v>Unknown</x:v>
      </x:c>
    </x:row>
    <x:row r="1537" ht="50" customHeight="1">
      <x:c r="A1537" s="10" t="n">
        <x:f>IF(ISNUMBER(F1537),RANK(F1537,$F$7:$F$1929,0),"")</x:f>
        <x:v>1473</x:v>
      </x:c>
      <x:c r="B1537" s="9" t="str">
        <x:v>Jo Malone</x:v>
      </x:c>
      <x:c r="C1537" s="9" t="str">
        <x:v>Cypress &amp; Grapevine Jo Malone  Cologne Intense</x:v>
      </x:c>
      <x:c r="D1537" s="9" t="str">
        <x:v>Cologne Intense</x:v>
      </x:c>
      <x:c r="E1537" s="11" t="n">
        <x:v>2020</x:v>
      </x:c>
      <x:c r="F1537" s="13" t="n">
        <x:v>7.4</x:v>
      </x:c>
      <x:c r="G1537" s="10" t="n">
        <x:v>209</x:v>
      </x:c>
      <x:c r="H1537" s="12" t="n">
        <x:v>4.06</x:v>
      </x:c>
      <x:c r="I1537" s="10" t="n">
        <x:v>1457</x:v>
      </x:c>
      <x:c r="J1537" s="12" t="str">
        <x:f>IF(AND(M1537="URL identity aligns",ISNUMBER(F1537),ISNUMBER(H1537),G1537&gt;0,I1537&gt;0,SUM(V1537:W1537)&gt;0),(F1537*V1537+((H1537-1)/4*10)*W1537)/SUM(V1537:W1537),"")</x:f>
      </x:c>
      <x:c r="K1537" s="12" t="str">
        <x:f>IF(ISNUMBER(J1537),(X1537*J1537+'Method'!$B$10*'Method'!$B$11)/(X1537+'Method'!$B$10),"")</x:f>
      </x:c>
      <x:c r="L1537" s="10" t="str">
        <x:f>IF(ISNUMBER(J1537),COUNTIFS($J$7:$J$1929,"&gt;"&amp;J1537)+1,"")</x:f>
      </x:c>
      <x:c r="M1537" s="9" t="str">
        <x:v>Review required</x:v>
      </x:c>
      <x:c r="N1537" s="9" t="str">
        <x:v>Brand differs between product URLs</x:v>
      </x:c>
      <x:c r="O1537" s="9" t="str">
        <x:v>https://www.parfumo.com/Perfumes/Jo_Malone/cypress-grapevine-cologne-intense</x:v>
      </x:c>
      <x:c r="P1537" s="9" t="str">
        <x:v>https://www.fragrantica.com/perfume/Jo-Malone-London/Cypress-Grapevine-Cologne-Intense-61928.html</x:v>
      </x:c>
      <x:c r="Q1537" s="9" t="str">
        <x:v>https://media.parfumo.com/perfumes/5c/5cca84-cypress-grapevine-jo-malone_1200.jpg?width=720&amp;aspect_ratio=1:1</x:v>
      </x:c>
      <x:c r="R1537" s="9" t="str">
        <x:v>https://fimgs.net/mdimg/perfume-thumbs/375x500.61928.jpg</x:v>
      </x:c>
      <x:c r="S1537" s="9" t="str">
        <x:v>Cypress &amp; Grapevine Jo Malone  Cologne Intense</x:v>
      </x:c>
      <x:c r="T1537" s="11" t="str">
        <x:v>2020</x:v>
      </x:c>
      <x:c r="U1537" s="10" t="n">
        <x:v>302</x:v>
      </x:c>
      <x:c r="V1537" s="14" t="n">
        <x:f>IF(AND(ISNUMBER(G1537),G1537&gt;0),LOG10(G1537)*'Method'!$B$8,"")</x:f>
        <x:v>2.7841755433332596</x:v>
      </x:c>
      <x:c r="W1537" s="14" t="n">
        <x:f>IF(AND(ISNUMBER(I1537),I1537&gt;0),LOG10(I1537)*'Method'!$B$9,"")</x:f>
        <x:v>2.5307676414159923</x:v>
      </x:c>
      <x:c r="X1537" s="10" t="str">
        <x:f>IF(ISNUMBER(J1537),SUM(G1537,I1537),"")</x:f>
      </x:c>
      <x:c r="Y1537" s="10" t="str">
        <x:f>IF(ISNUMBER(K1537),COUNTIFS($K$7:$K$1929,"&gt;"&amp;K1537)+1,"")</x:f>
      </x:c>
      <x:c r="Z1537" s="9" t="str"/>
      <x:c r="AA1537" s="15" t="n">
        <x:v>46108</x:v>
      </x:c>
      <x:c r="AB1537" s="9" t="str">
        <x:v>Unknown</x:v>
      </x:c>
    </x:row>
    <x:row r="1538" ht="50" customHeight="1">
      <x:c r="A1538" s="10" t="n">
        <x:f>IF(ISNUMBER(F1538),RANK(F1538,$F$7:$F$1929,0),"")</x:f>
        <x:v>1473</x:v>
      </x:c>
      <x:c r="B1538" s="9" t="str">
        <x:v>Afnan</x:v>
      </x:c>
      <x:c r="C1538" s="9" t="str">
        <x:v>9am Dive Afnan Perfumes</x:v>
      </x:c>
      <x:c r="D1538" s="9" t="str">
        <x:v>Parfum</x:v>
      </x:c>
      <x:c r="E1538" s="11" t="n">
        <x:v>2022</x:v>
      </x:c>
      <x:c r="F1538" s="13" t="n">
        <x:v>7.4</x:v>
      </x:c>
      <x:c r="G1538" s="10" t="n">
        <x:v>197</x:v>
      </x:c>
      <x:c r="H1538" s="12" t="n">
        <x:v>4.19</x:v>
      </x:c>
      <x:c r="I1538" s="10" t="n">
        <x:v>2862</x:v>
      </x:c>
      <x:c r="J1538" s="12" t="str">
        <x:f>IF(AND(M1538="URL identity aligns",ISNUMBER(F1538),ISNUMBER(H1538),G1538&gt;0,I1538&gt;0,SUM(V1538:W1538)&gt;0),(F1538*V1538+((H1538-1)/4*10)*W1538)/SUM(V1538:W1538),"")</x:f>
      </x:c>
      <x:c r="K1538" s="12" t="str">
        <x:f>IF(ISNUMBER(J1538),(X1538*J1538+'Method'!$B$10*'Method'!$B$11)/(X1538+'Method'!$B$10),"")</x:f>
      </x:c>
      <x:c r="L1538" s="10" t="str">
        <x:f>IF(ISNUMBER(J1538),COUNTIFS($J$7:$J$1929,"&gt;"&amp;J1538)+1,"")</x:f>
      </x:c>
      <x:c r="M1538" s="9" t="str">
        <x:v>Review required</x:v>
      </x:c>
      <x:c r="N1538" s="9" t="str">
        <x:v>Brand differs between product URLs; Export brand differs from Parfumo URL; Concentration not explicit on both saved identities</x:v>
      </x:c>
      <x:c r="O1538" s="9" t="str">
        <x:v>https://www.parfumo.com/Perfumes/Afnan_Perfumes/9am-dive</x:v>
      </x:c>
      <x:c r="P1538" s="9" t="str">
        <x:v>https://www.fragrantica.com/perfume/Afnan/9am-Dive-78611.html</x:v>
      </x:c>
      <x:c r="Q1538" s="9" t="str">
        <x:v>https://media.parfumo.com/perfumes/85/8505a0-9am-dive-afnan-perfumes_1200.jpg?width=720&amp;aspect_ratio=1:1</x:v>
      </x:c>
      <x:c r="R1538" s="9" t="str">
        <x:v>https://fimgs.net/mdimg/perfume-thumbs/375x500.78611.jpg</x:v>
      </x:c>
      <x:c r="S1538" s="9" t="str">
        <x:v>9am Dive Afnan Perfumes</x:v>
      </x:c>
      <x:c r="T1538" s="11" t="str">
        <x:v>2022</x:v>
      </x:c>
      <x:c r="U1538" s="10" t="n">
        <x:v>1525</x:v>
      </x:c>
      <x:c r="V1538" s="14" t="n">
        <x:f>IF(AND(ISNUMBER(G1538),G1538&gt;0),LOG10(G1538)*'Method'!$B$8,"")</x:f>
        <x:v>2.7533594713939076</x:v>
      </x:c>
      <x:c r="W1538" s="14" t="n">
        <x:f>IF(AND(ISNUMBER(I1538),I1538&gt;0),LOG10(I1538)*'Method'!$B$9,"")</x:f>
        <x:v>2.7653357035390083</x:v>
      </x:c>
      <x:c r="X1538" s="10" t="str">
        <x:f>IF(ISNUMBER(J1538),SUM(G1538,I1538),"")</x:f>
      </x:c>
      <x:c r="Y1538" s="10" t="str">
        <x:f>IF(ISNUMBER(K1538),COUNTIFS($K$7:$K$1929,"&gt;"&amp;K1538)+1,"")</x:f>
      </x:c>
      <x:c r="Z1538" s="9" t="str"/>
      <x:c r="AA1538" s="15" t="n">
        <x:v>46108</x:v>
      </x:c>
      <x:c r="AB1538" s="9" t="str">
        <x:v>Unknown</x:v>
      </x:c>
    </x:row>
    <x:row r="1539" ht="50" customHeight="1">
      <x:c r="A1539" s="10" t="n">
        <x:f>IF(ISNUMBER(F1539),RANK(F1539,$F$7:$F$1929,0),"")</x:f>
        <x:v>1473</x:v>
      </x:c>
      <x:c r="B1539" s="9" t="str">
        <x:v>Guerlain</x:v>
      </x:c>
      <x:c r="C1539" s="9" t="str">
        <x:v>Aqua Allegoria Forte Nerolia Vetiver</x:v>
      </x:c>
      <x:c r="D1539" s="9" t="str">
        <x:v>Not recorded</x:v>
      </x:c>
      <x:c r="E1539" s="11" t="n">
        <x:v>2023</x:v>
      </x:c>
      <x:c r="F1539" s="13" t="n">
        <x:v>7.4</x:v>
      </x:c>
      <x:c r="G1539" s="10" t="n">
        <x:v>197</x:v>
      </x:c>
      <x:c r="H1539" s="12" t="n">
        <x:v>3.97</x:v>
      </x:c>
      <x:c r="I1539" s="10" t="n">
        <x:v>962</x:v>
      </x:c>
      <x:c r="J1539" s="12" t="str">
        <x:f>IF(AND(M1539="URL identity aligns",ISNUMBER(F1539),ISNUMBER(H1539),G1539&gt;0,I1539&gt;0,SUM(V1539:W1539)&gt;0),(F1539*V1539+((H1539-1)/4*10)*W1539)/SUM(V1539:W1539),"")</x:f>
      </x:c>
      <x:c r="K1539" s="12" t="str">
        <x:f>IF(ISNUMBER(J1539),(X1539*J1539+'Method'!$B$10*'Method'!$B$11)/(X1539+'Method'!$B$10),"")</x:f>
      </x:c>
      <x:c r="L1539" s="10" t="str">
        <x:f>IF(ISNUMBER(J1539),COUNTIFS($J$7:$J$1929,"&gt;"&amp;J1539)+1,"")</x:f>
      </x:c>
      <x:c r="M1539" s="9" t="str">
        <x:v>Review required</x:v>
      </x:c>
      <x:c r="N1539" s="9" t="str">
        <x:v>Concentration not explicit on both saved identities</x:v>
      </x:c>
      <x:c r="O1539" s="9" t="str">
        <x:v>https://www.parfumo.com/Perfumes/Guerlain/aqua-allegoria-forte-nerolia-vetiver</x:v>
      </x:c>
      <x:c r="P1539" s="9" t="str">
        <x:v>https://www.fragrantica.com/perfume/Guerlain/Aqua-Allegoria-Forte-Nerolia-Vetiver-79228.html</x:v>
      </x:c>
      <x:c r="Q1539" s="9" t="str">
        <x:v>https://media.parfumo.com/perfumes/a1/a11f31-aqua-allegoria-forte-nerolia-vetiver-guerlain_1200.jpg?width=720&amp;aspect_ratio=1:1</x:v>
      </x:c>
      <x:c r="R1539" s="9" t="str">
        <x:v>https://fimgs.net/mdimg/perfume-thumbs/375x500.79228.jpg</x:v>
      </x:c>
      <x:c r="S1539" s="9" t="str">
        <x:v>Aqua Allegoria Forte Nerolia Vetiver</x:v>
      </x:c>
      <x:c r="T1539" s="11" t="str">
        <x:v>2023</x:v>
      </x:c>
      <x:c r="U1539" s="10" t="n">
        <x:v>1578</x:v>
      </x:c>
      <x:c r="V1539" s="14" t="n">
        <x:f>IF(AND(ISNUMBER(G1539),G1539&gt;0),LOG10(G1539)*'Method'!$B$8,"")</x:f>
        <x:v>2.7533594713939076</x:v>
      </x:c>
      <x:c r="W1539" s="14" t="n">
        <x:f>IF(AND(ISNUMBER(I1539),I1539&gt;0),LOG10(I1539)*'Method'!$B$9,"")</x:f>
        <x:v>2.3865400576302482</x:v>
      </x:c>
      <x:c r="X1539" s="10" t="str">
        <x:f>IF(ISNUMBER(J1539),SUM(G1539,I1539),"")</x:f>
      </x:c>
      <x:c r="Y1539" s="10" t="str">
        <x:f>IF(ISNUMBER(K1539),COUNTIFS($K$7:$K$1929,"&gt;"&amp;K1539)+1,"")</x:f>
      </x:c>
      <x:c r="Z1539" s="9" t="str"/>
      <x:c r="AA1539" s="15" t="n">
        <x:v>46108</x:v>
      </x:c>
      <x:c r="AB1539" s="9" t="str">
        <x:v>Unknown</x:v>
      </x:c>
    </x:row>
    <x:row r="1540" ht="50" customHeight="1">
      <x:c r="A1540" s="10" t="n">
        <x:f>IF(ISNUMBER(F1540),RANK(F1540,$F$7:$F$1929,0),"")</x:f>
        <x:v>1473</x:v>
      </x:c>
      <x:c r="B1540" s="9" t="str">
        <x:v>Memo Paris</x:v>
      </x:c>
      <x:c r="C1540" s="9" t="str">
        <x:v>Cappadocia</x:v>
      </x:c>
      <x:c r="D1540" s="9" t="str">
        <x:v>Not recorded</x:v>
      </x:c>
      <x:c r="E1540" s="11" t="n">
        <x:v>2023</x:v>
      </x:c>
      <x:c r="F1540" s="13" t="n">
        <x:v>7.4</x:v>
      </x:c>
      <x:c r="G1540" s="10" t="n">
        <x:v>193</x:v>
      </x:c>
      <x:c r="H1540" s="12" t="n">
        <x:v>3.86</x:v>
      </x:c>
      <x:c r="I1540" s="10" t="n">
        <x:v>548</x:v>
      </x:c>
      <x:c r="J1540" s="12" t="str">
        <x:f>IF(AND(M1540="URL identity aligns",ISNUMBER(F1540),ISNUMBER(H1540),G1540&gt;0,I1540&gt;0,SUM(V1540:W1540)&gt;0),(F1540*V1540+((H1540-1)/4*10)*W1540)/SUM(V1540:W1540),"")</x:f>
      </x:c>
      <x:c r="K1540" s="12" t="str">
        <x:f>IF(ISNUMBER(J1540),(X1540*J1540+'Method'!$B$10*'Method'!$B$11)/(X1540+'Method'!$B$10),"")</x:f>
      </x:c>
      <x:c r="L1540" s="10" t="str">
        <x:f>IF(ISNUMBER(J1540),COUNTIFS($J$7:$J$1929,"&gt;"&amp;J1540)+1,"")</x:f>
      </x:c>
      <x:c r="M1540" s="9" t="str">
        <x:v>Review required</x:v>
      </x:c>
      <x:c r="N1540" s="9" t="str">
        <x:v>Concentration not explicit on both saved identities</x:v>
      </x:c>
      <x:c r="O1540" s="9" t="str">
        <x:v>https://www.parfumo.com/Perfumes/memo-paris/cappadocia</x:v>
      </x:c>
      <x:c r="P1540" s="9" t="str">
        <x:v>https://www.fragrantica.com/perfume/Memo-Paris/Cappadocia-88771.html</x:v>
      </x:c>
      <x:c r="Q1540" s="9" t="str">
        <x:v>https://media.parfumo.com/perfumes/d7/d7da0b-cappadocia-memo-paris_1200.jpg?width=720&amp;aspect_ratio=1:1</x:v>
      </x:c>
      <x:c r="R1540" s="9" t="str">
        <x:v>https://fimgs.net/mdimg/perfume-thumbs/375x500.88771.jpg</x:v>
      </x:c>
      <x:c r="S1540" s="9" t="str">
        <x:v>Cappadocia</x:v>
      </x:c>
      <x:c r="T1540" s="11" t="str">
        <x:v>2023</x:v>
      </x:c>
      <x:c r="U1540" s="10" t="n">
        <x:v>1550</x:v>
      </x:c>
      <x:c r="V1540" s="14" t="n">
        <x:f>IF(AND(ISNUMBER(G1540),G1540&gt;0),LOG10(G1540)*'Method'!$B$8,"")</x:f>
        <x:v>2.7426687708093236</x:v>
      </x:c>
      <x:c r="W1540" s="14" t="n">
        <x:f>IF(AND(ISNUMBER(I1540),I1540&gt;0),LOG10(I1540)*'Method'!$B$9,"")</x:f>
        <x:v>2.191024446787496</x:v>
      </x:c>
      <x:c r="X1540" s="10" t="str">
        <x:f>IF(ISNUMBER(J1540),SUM(G1540,I1540),"")</x:f>
      </x:c>
      <x:c r="Y1540" s="10" t="str">
        <x:f>IF(ISNUMBER(K1540),COUNTIFS($K$7:$K$1929,"&gt;"&amp;K1540)+1,"")</x:f>
      </x:c>
      <x:c r="Z1540" s="9" t="str"/>
      <x:c r="AA1540" s="15" t="n">
        <x:v>46108</x:v>
      </x:c>
      <x:c r="AB1540" s="9" t="str">
        <x:v>Unknown</x:v>
      </x:c>
    </x:row>
    <x:row r="1541" ht="50" customHeight="1">
      <x:c r="A1541" s="10" t="n">
        <x:f>IF(ISNUMBER(F1541),RANK(F1541,$F$7:$F$1929,0),"")</x:f>
        <x:v>1473</x:v>
      </x:c>
      <x:c r="B1541" s="9" t="str">
        <x:v>Jo Malone</x:v>
      </x:c>
      <x:c r="C1541" s="9" t="str">
        <x:v>Poppy &amp; Barley</x:v>
      </x:c>
      <x:c r="D1541" s="9" t="str">
        <x:v>Not recorded</x:v>
      </x:c>
      <x:c r="E1541" s="11" t="n">
        <x:v>2018</x:v>
      </x:c>
      <x:c r="F1541" s="13" t="n">
        <x:v>7.4</x:v>
      </x:c>
      <x:c r="G1541" s="10" t="n">
        <x:v>189</x:v>
      </x:c>
      <x:c r="H1541" s="12" t="n">
        <x:v>3.96</x:v>
      </x:c>
      <x:c r="I1541" s="10" t="n">
        <x:v>294</x:v>
      </x:c>
      <x:c r="J1541" s="12" t="str">
        <x:f>IF(AND(M1541="URL identity aligns",ISNUMBER(F1541),ISNUMBER(H1541),G1541&gt;0,I1541&gt;0,SUM(V1541:W1541)&gt;0),(F1541*V1541+((H1541-1)/4*10)*W1541)/SUM(V1541:W1541),"")</x:f>
      </x:c>
      <x:c r="K1541" s="12" t="str">
        <x:f>IF(ISNUMBER(J1541),(X1541*J1541+'Method'!$B$10*'Method'!$B$11)/(X1541+'Method'!$B$10),"")</x:f>
      </x:c>
      <x:c r="L1541" s="10" t="str">
        <x:f>IF(ISNUMBER(J1541),COUNTIFS($J$7:$J$1929,"&gt;"&amp;J1541)+1,"")</x:f>
      </x:c>
      <x:c r="M1541" s="9" t="str">
        <x:v>Review required</x:v>
      </x:c>
      <x:c r="N1541" s="9" t="str">
        <x:v>Brand differs between product URLs; Product, variant, gender or year terms differ between URLs; Concentration not explicit on both saved identities</x:v>
      </x:c>
      <x:c r="O1541" s="9" t="str">
        <x:v>https://www.parfumo.com/Perfumes/Jo_Malone/English_Fields__Poppy__Barley</x:v>
      </x:c>
      <x:c r="P1541" s="9" t="str">
        <x:v>https://www.fragrantica.com/perfume/Jo-Malone-London/Poppy-Barley-48316.html</x:v>
      </x:c>
      <x:c r="Q1541" s="9" t="str">
        <x:v>https://media.parfumo.com/perfumes/09/09f4f3-poppy-barley-jo-malone_1200.jpg?width=720&amp;aspect_ratio=1:1</x:v>
      </x:c>
      <x:c r="R1541" s="9" t="str">
        <x:v>https://fimgs.net/mdimg/perfume-thumbs/375x500.48316.jpg</x:v>
      </x:c>
      <x:c r="S1541" s="9" t="str">
        <x:v>Poppy &amp; Barley</x:v>
      </x:c>
      <x:c r="T1541" s="11" t="str">
        <x:v>2018</x:v>
      </x:c>
      <x:c r="U1541" s="10" t="n">
        <x:v>1187</x:v>
      </x:c>
      <x:c r="V1541" s="14" t="n">
        <x:f>IF(AND(ISNUMBER(G1541),G1541&gt;0),LOG10(G1541)*'Method'!$B$8,"")</x:f>
        <x:v>2.731754165007888</x:v>
      </x:c>
      <x:c r="W1541" s="14" t="n">
        <x:f>IF(AND(ISNUMBER(I1541),I1541&gt;0),LOG10(I1541)*'Method'!$B$9,"")</x:f>
        <x:v>1.974677864329728</x:v>
      </x:c>
      <x:c r="X1541" s="10" t="str">
        <x:f>IF(ISNUMBER(J1541),SUM(G1541,I1541),"")</x:f>
      </x:c>
      <x:c r="Y1541" s="10" t="str">
        <x:f>IF(ISNUMBER(K1541),COUNTIFS($K$7:$K$1929,"&gt;"&amp;K1541)+1,"")</x:f>
      </x:c>
      <x:c r="Z1541" s="9" t="str"/>
      <x:c r="AA1541" s="15" t="n">
        <x:v>46108</x:v>
      </x:c>
      <x:c r="AB1541" s="9" t="str">
        <x:v>Unknown</x:v>
      </x:c>
    </x:row>
    <x:row r="1542" ht="50" customHeight="1">
      <x:c r="A1542" s="10" t="n">
        <x:f>IF(ISNUMBER(F1542),RANK(F1542,$F$7:$F$1929,0),"")</x:f>
        <x:v>1473</x:v>
      </x:c>
      <x:c r="B1542" s="9" t="str">
        <x:v>Yves Saint Laurent</x:v>
      </x:c>
      <x:c r="C1542" s="9" t="str">
        <x:v>Y</x:v>
      </x:c>
      <x:c r="D1542" s="9" t="str">
        <x:v>Eau de Toilette</x:v>
      </x:c>
      <x:c r="E1542" s="11" t="n">
        <x:v>2022</x:v>
      </x:c>
      <x:c r="F1542" s="13" t="n">
        <x:v>7.4</x:v>
      </x:c>
      <x:c r="G1542" s="10" t="n">
        <x:v>185</x:v>
      </x:c>
      <x:c r="H1542" s="12" t="n">
        <x:v>4.23</x:v>
      </x:c>
      <x:c r="I1542" s="10" t="n">
        <x:v>2030</x:v>
      </x:c>
      <x:c r="J1542" s="12" t="str">
        <x:f>IF(AND(M1542="URL identity aligns",ISNUMBER(F1542),ISNUMBER(H1542),G1542&gt;0,I1542&gt;0,SUM(V1542:W1542)&gt;0),(F1542*V1542+((H1542-1)/4*10)*W1542)/SUM(V1542:W1542),"")</x:f>
      </x:c>
      <x:c r="K1542" s="12" t="str">
        <x:f>IF(ISNUMBER(J1542),(X1542*J1542+'Method'!$B$10*'Method'!$B$11)/(X1542+'Method'!$B$10),"")</x:f>
      </x:c>
      <x:c r="L1542" s="10" t="str">
        <x:f>IF(ISNUMBER(J1542),COUNTIFS($J$7:$J$1929,"&gt;"&amp;J1542)+1,"")</x:f>
      </x:c>
      <x:c r="M1542" s="9" t="str">
        <x:v>Review required</x:v>
      </x:c>
      <x:c r="N1542" s="9" t="str">
        <x:v>Product, variant, gender or year terms differ between URLs</x:v>
      </x:c>
      <x:c r="O1542" s="9" t="str">
        <x:v>https://www.parfumo.com/Perfumes/Yves_Saint_Laurent/y-2022-eau-de-toilette</x:v>
      </x:c>
      <x:c r="P1542" s="9" t="str">
        <x:v>https://www.fragrantica.com/perfume/Yves-Saint-Laurent/Y-Eau-de-Toilette-73440.html</x:v>
      </x:c>
      <x:c r="Q1542" s="9" t="str">
        <x:v>https://media.parfumo.com/perfumes/a8/a84cef-y-2022-eau-de-toilette-yves-saint-laurent_1200.jpg?width=720&amp;aspect_ratio=1:1</x:v>
      </x:c>
      <x:c r="R1542" s="9" t="str">
        <x:v>https://fimgs.net/mdimg/perfume-thumbs/375x500.73440.jpg</x:v>
      </x:c>
      <x:c r="S1542" s="9" t="str">
        <x:v>Y</x:v>
      </x:c>
      <x:c r="T1542" s="11" t="str">
        <x:v>2022</x:v>
      </x:c>
      <x:c r="U1542" s="10" t="n">
        <x:v>973</x:v>
      </x:c>
      <x:c r="V1542" s="14" t="n">
        <x:f>IF(AND(ISNUMBER(G1542),G1542&gt;0),LOG10(G1542)*'Method'!$B$8,"")</x:f>
        <x:v>2.720606074083612</x:v>
      </x:c>
      <x:c r="W1542" s="14" t="n">
        <x:f>IF(AND(ISNUMBER(I1542),I1542&gt;0),LOG10(I1542)*'Method'!$B$9,"")</x:f>
        <x:v>2.645996830330568</x:v>
      </x:c>
      <x:c r="X1542" s="10" t="str">
        <x:f>IF(ISNUMBER(J1542),SUM(G1542,I1542),"")</x:f>
      </x:c>
      <x:c r="Y1542" s="10" t="str">
        <x:f>IF(ISNUMBER(K1542),COUNTIFS($K$7:$K$1929,"&gt;"&amp;K1542)+1,"")</x:f>
      </x:c>
      <x:c r="Z1542" s="9" t="str"/>
      <x:c r="AA1542" s="15" t="n">
        <x:v>46108</x:v>
      </x:c>
      <x:c r="AB1542" s="9" t="str">
        <x:v>Unknown</x:v>
      </x:c>
    </x:row>
    <x:row r="1543" ht="50" customHeight="1">
      <x:c r="A1543" s="10" t="n">
        <x:f>IF(ISNUMBER(F1543),RANK(F1543,$F$7:$F$1929,0),"")</x:f>
        <x:v>1473</x:v>
      </x:c>
      <x:c r="B1543" s="9" t="str">
        <x:v>Lattafa</x:v>
      </x:c>
      <x:c r="C1543" s="9" t="str">
        <x:v>Ejaazi إعجازي</x:v>
      </x:c>
      <x:c r="D1543" s="9" t="str">
        <x:v>Parfum</x:v>
      </x:c>
      <x:c r="E1543" s="11" t="n">
        <x:v>2018</x:v>
      </x:c>
      <x:c r="F1543" s="13" t="n">
        <x:v>7.4</x:v>
      </x:c>
      <x:c r="G1543" s="10" t="n">
        <x:v>180</x:v>
      </x:c>
      <x:c r="H1543" s="12" t="n">
        <x:v>3.9</x:v>
      </x:c>
      <x:c r="I1543" s="10" t="n">
        <x:v>1039</x:v>
      </x:c>
      <x:c r="J1543" s="12" t="str">
        <x:f>IF(AND(M1543="URL identity aligns",ISNUMBER(F1543),ISNUMBER(H1543),G1543&gt;0,I1543&gt;0,SUM(V1543:W1543)&gt;0),(F1543*V1543+((H1543-1)/4*10)*W1543)/SUM(V1543:W1543),"")</x:f>
      </x:c>
      <x:c r="K1543" s="12" t="str">
        <x:f>IF(ISNUMBER(J1543),(X1543*J1543+'Method'!$B$10*'Method'!$B$11)/(X1543+'Method'!$B$10),"")</x:f>
      </x:c>
      <x:c r="L1543" s="10" t="str">
        <x:f>IF(ISNUMBER(J1543),COUNTIFS($J$7:$J$1929,"&gt;"&amp;J1543)+1,"")</x:f>
      </x:c>
      <x:c r="M1543" s="9" t="str">
        <x:v>Review required</x:v>
      </x:c>
      <x:c r="N1543" s="9" t="str">
        <x:v>Brand differs between product URLs; Product, variant, gender or year terms differ between URLs; Concentration not explicit on both saved identities</x:v>
      </x:c>
      <x:c r="O1543" s="9" t="str">
        <x:v>https://www.parfumo.com/Perfumes/Lattafa/ejaazi-1</x:v>
      </x:c>
      <x:c r="P1543" s="9" t="str">
        <x:v>https://www.fragrantica.com/perfume/Lattafa-Perfumes/Ejaazi-68228.html</x:v>
      </x:c>
      <x:c r="Q1543" s="9" t="str">
        <x:v>https://media.parfumo.com/perfumes/7e/7ecee9_ejaazi-lattafa_1200.jpg?width=720&amp;aspect_ratio=1:1</x:v>
      </x:c>
      <x:c r="R1543" s="9" t="str">
        <x:v>https://fimgs.net/mdimg/perfume-thumbs/375x500.68228.jpg</x:v>
      </x:c>
      <x:c r="S1543" s="9" t="str">
        <x:v>Ejaazi إعجازي</x:v>
      </x:c>
      <x:c r="T1543" s="11" t="str">
        <x:v>2018</x:v>
      </x:c>
      <x:c r="U1543" s="10" t="n">
        <x:v>753</x:v>
      </x:c>
      <x:c r="V1543" s="14" t="n">
        <x:f>IF(AND(ISNUMBER(G1543),G1543&gt;0),LOG10(G1543)*'Method'!$B$8,"")</x:f>
        <x:v>2.706327006123972</x:v>
      </x:c>
      <x:c r="W1543" s="14" t="n">
        <x:f>IF(AND(ISNUMBER(I1543),I1543&gt;0),LOG10(I1543)*'Method'!$B$9,"")</x:f>
        <x:v>2.413292438045744</x:v>
      </x:c>
      <x:c r="X1543" s="10" t="str">
        <x:f>IF(ISNUMBER(J1543),SUM(G1543,I1543),"")</x:f>
      </x:c>
      <x:c r="Y1543" s="10" t="str">
        <x:f>IF(ISNUMBER(K1543),COUNTIFS($K$7:$K$1929,"&gt;"&amp;K1543)+1,"")</x:f>
      </x:c>
      <x:c r="Z1543" s="9" t="str"/>
      <x:c r="AA1543" s="15" t="n">
        <x:v>46108</x:v>
      </x:c>
      <x:c r="AB1543" s="9" t="str">
        <x:v>Unknown</x:v>
      </x:c>
    </x:row>
    <x:row r="1544" ht="50" customHeight="1">
      <x:c r="A1544" s="10" t="n">
        <x:f>IF(ISNUMBER(F1544),RANK(F1544,$F$7:$F$1929,0),"")</x:f>
        <x:v>1473</x:v>
      </x:c>
      <x:c r="B1544" s="9" t="str">
        <x:v>Editions de Parfums Frédéric Malle</x:v>
      </x:c>
      <x:c r="C1544" s="9" t="str">
        <x:v>Heaven Can Wait</x:v>
      </x:c>
      <x:c r="D1544" s="9" t="str">
        <x:v>Parfum</x:v>
      </x:c>
      <x:c r="E1544" s="11" t="n">
        <x:v>2023</x:v>
      </x:c>
      <x:c r="F1544" s="13" t="n">
        <x:v>7.4</x:v>
      </x:c>
      <x:c r="G1544" s="10" t="n">
        <x:v>175</x:v>
      </x:c>
      <x:c r="H1544" s="12" t="n">
        <x:v>3.76</x:v>
      </x:c>
      <x:c r="I1544" s="10" t="n">
        <x:v>953</x:v>
      </x:c>
      <x:c r="J1544" s="12" t="str">
        <x:f>IF(AND(M1544="URL identity aligns",ISNUMBER(F1544),ISNUMBER(H1544),G1544&gt;0,I1544&gt;0,SUM(V1544:W1544)&gt;0),(F1544*V1544+((H1544-1)/4*10)*W1544)/SUM(V1544:W1544),"")</x:f>
      </x:c>
      <x:c r="K1544" s="12" t="str">
        <x:f>IF(ISNUMBER(J1544),(X1544*J1544+'Method'!$B$10*'Method'!$B$11)/(X1544+'Method'!$B$10),"")</x:f>
      </x:c>
      <x:c r="L1544" s="10" t="str">
        <x:f>IF(ISNUMBER(J1544),COUNTIFS($J$7:$J$1929,"&gt;"&amp;J1544)+1,"")</x:f>
      </x:c>
      <x:c r="M1544" s="9" t="str">
        <x:v>Review required</x:v>
      </x:c>
      <x:c r="N1544" s="9" t="str">
        <x:v>Brand differs between product URLs; Export brand differs from Parfumo URL; Concentration not explicit on both saved identities</x:v>
      </x:c>
      <x:c r="O1544" s="9" t="str">
        <x:v>https://www.parfumo.com/Perfumes/Editions_de_Parfum_Frederic_Malle/heaven-can-wait</x:v>
      </x:c>
      <x:c r="P1544" s="9" t="str">
        <x:v>https://www.fragrantica.com/perfume/Frederic-Malle/Heaven-Can-Wait-83297.html</x:v>
      </x:c>
      <x:c r="Q1544" s="9" t="str">
        <x:v>https://media.parfumo.com/perfumes/21/2172fd-heaven-can-wait-editions-de-parfums-frederic-malle_1200.jpg?width=720&amp;aspect_ratio=1:1</x:v>
      </x:c>
      <x:c r="R1544" s="9" t="str">
        <x:v>https://fimgs.net/mdimg/perfume-thumbs/375x500.83297.jpg?t=1772749562</x:v>
      </x:c>
      <x:c r="S1544" s="9" t="str">
        <x:v>Heaven Can Wait</x:v>
      </x:c>
      <x:c r="T1544" s="11" t="str">
        <x:v>2023</x:v>
      </x:c>
      <x:c r="U1544" s="10" t="n">
        <x:v>1019</x:v>
      </x:c>
      <x:c r="V1544" s="14" t="n">
        <x:f>IF(AND(ISNUMBER(G1544),G1544&gt;0),LOG10(G1544)*'Method'!$B$8,"")</x:f>
        <x:v>2.691645658423548</x:v>
      </x:c>
      <x:c r="W1544" s="14" t="n">
        <x:f>IF(AND(ISNUMBER(I1544),I1544&gt;0),LOG10(I1544)*'Method'!$B$9,"")</x:f>
        <x:v>2.3832743205106643</x:v>
      </x:c>
      <x:c r="X1544" s="10" t="str">
        <x:f>IF(ISNUMBER(J1544),SUM(G1544,I1544),"")</x:f>
      </x:c>
      <x:c r="Y1544" s="10" t="str">
        <x:f>IF(ISNUMBER(K1544),COUNTIFS($K$7:$K$1929,"&gt;"&amp;K1544)+1,"")</x:f>
      </x:c>
      <x:c r="Z1544" s="9" t="str"/>
      <x:c r="AA1544" s="15" t="n">
        <x:v>46108</x:v>
      </x:c>
      <x:c r="AB1544" s="9" t="str">
        <x:v>Unknown</x:v>
      </x:c>
    </x:row>
    <x:row r="1545" ht="50" customHeight="1">
      <x:c r="A1545" s="10" t="n">
        <x:f>IF(ISNUMBER(F1545),RANK(F1545,$F$7:$F$1929,0),"")</x:f>
        <x:v>1473</x:v>
      </x:c>
      <x:c r="B1545" s="9" t="str">
        <x:v>Penhaligon’s</x:v>
      </x:c>
      <x:c r="C1545" s="9" t="str">
        <x:v>A London Dandy The Dandy</x:v>
      </x:c>
      <x:c r="D1545" s="9" t="str">
        <x:v>Not recorded</x:v>
      </x:c>
      <x:c r="E1545" s="11" t="n">
        <x:v>2024</x:v>
      </x:c>
      <x:c r="F1545" s="13" t="n">
        <x:v>7.4</x:v>
      </x:c>
      <x:c r="G1545" s="10" t="n">
        <x:v>166</x:v>
      </x:c>
      <x:c r="H1545" s="12" t="n">
        <x:v>4.09</x:v>
      </x:c>
      <x:c r="I1545" s="10" t="n">
        <x:v>708</x:v>
      </x:c>
      <x:c r="J1545" s="12" t="str">
        <x:f>IF(AND(M1545="URL identity aligns",ISNUMBER(F1545),ISNUMBER(H1545),G1545&gt;0,I1545&gt;0,SUM(V1545:W1545)&gt;0),(F1545*V1545+((H1545-1)/4*10)*W1545)/SUM(V1545:W1545),"")</x:f>
      </x:c>
      <x:c r="K1545" s="12" t="str">
        <x:f>IF(ISNUMBER(J1545),(X1545*J1545+'Method'!$B$10*'Method'!$B$11)/(X1545+'Method'!$B$10),"")</x:f>
      </x:c>
      <x:c r="L1545" s="10" t="str">
        <x:f>IF(ISNUMBER(J1545),COUNTIFS($J$7:$J$1929,"&gt;"&amp;J1545)+1,"")</x:f>
      </x:c>
      <x:c r="M1545" s="9" t="str">
        <x:v>Review required</x:v>
      </x:c>
      <x:c r="N1545" s="9" t="str">
        <x:v>Brand differs between product URLs; Export brand differs from Parfumo URL; Product, variant, gender or year terms differ between URLs; Concentration not explicit on both saved identities</x:v>
      </x:c>
      <x:c r="O1545" s="9" t="str">
        <x:v>https://www.parfumo.com/Perfumes/Penhaligons/a-london-dandy-the-dandy</x:v>
      </x:c>
      <x:c r="P1545" s="9" t="str">
        <x:v>https://www.fragrantica.com/perfume/Penhaligon-s/The-Dandy-95396.html</x:v>
      </x:c>
      <x:c r="Q1545" s="9" t="str">
        <x:v>https://media.parfumo.com/perfumes/af/af8aae-the-dandy-penhaligon-s_1200.jpg?width=720&amp;aspect_ratio=1:1</x:v>
      </x:c>
      <x:c r="R1545" s="9" t="str">
        <x:v>https://fimgs.net/mdimg/perfume-thumbs/375x500.95396.jpg</x:v>
      </x:c>
      <x:c r="S1545" s="9" t="str">
        <x:v>A London Dandy The Dandy Penhaligon's</x:v>
      </x:c>
      <x:c r="T1545" s="11" t="str">
        <x:v>2024</x:v>
      </x:c>
      <x:c r="U1545" s="10" t="n">
        <x:v>329</x:v>
      </x:c>
      <x:c r="V1545" s="14" t="n">
        <x:f>IF(AND(ISNUMBER(G1545),G1545&gt;0),LOG10(G1545)*'Method'!$B$8,"")</x:f>
        <x:v>2.66412970564806</x:v>
      </x:c>
      <x:c r="W1545" s="14" t="n">
        <x:f>IF(AND(ISNUMBER(I1545),I1545&gt;0),LOG10(I1545)*'Method'!$B$9,"")</x:f>
        <x:v>2.2800266061518157</x:v>
      </x:c>
      <x:c r="X1545" s="10" t="str">
        <x:f>IF(ISNUMBER(J1545),SUM(G1545,I1545),"")</x:f>
      </x:c>
      <x:c r="Y1545" s="10" t="str">
        <x:f>IF(ISNUMBER(K1545),COUNTIFS($K$7:$K$1929,"&gt;"&amp;K1545)+1,"")</x:f>
      </x:c>
      <x:c r="Z1545" s="9" t="str">
        <x:v>Removed repeated brand suffix from display name</x:v>
      </x:c>
      <x:c r="AA1545" s="15" t="n">
        <x:v>46108</x:v>
      </x:c>
      <x:c r="AB1545" s="9" t="str">
        <x:v>Unknown</x:v>
      </x:c>
    </x:row>
    <x:row r="1546" ht="50" customHeight="1">
      <x:c r="A1546" s="10" t="n">
        <x:f>IF(ISNUMBER(F1546),RANK(F1546,$F$7:$F$1929,0),"")</x:f>
        <x:v>1473</x:v>
      </x:c>
      <x:c r="B1546" s="9" t="str">
        <x:v>Acqua di Parma</x:v>
      </x:c>
      <x:c r="C1546" s="9" t="str">
        <x:v>Colonia Il Profumo</x:v>
      </x:c>
      <x:c r="D1546" s="9" t="str">
        <x:v>Not recorded</x:v>
      </x:c>
      <x:c r="E1546" s="11" t="n">
        <x:v>2024</x:v>
      </x:c>
      <x:c r="F1546" s="13" t="n">
        <x:v>7.4</x:v>
      </x:c>
      <x:c r="G1546" s="10" t="n">
        <x:v>154</x:v>
      </x:c>
      <x:c r="H1546" s="12" t="n">
        <x:v>4.24</x:v>
      </x:c>
      <x:c r="I1546" s="10" t="n">
        <x:v>420</x:v>
      </x:c>
      <x:c r="J1546" s="12" t="str">
        <x:f>IF(AND(M1546="URL identity aligns",ISNUMBER(F1546),ISNUMBER(H1546),G1546&gt;0,I1546&gt;0,SUM(V1546:W1546)&gt;0),(F1546*V1546+((H1546-1)/4*10)*W1546)/SUM(V1546:W1546),"")</x:f>
      </x:c>
      <x:c r="K1546" s="12" t="str">
        <x:f>IF(ISNUMBER(J1546),(X1546*J1546+'Method'!$B$10*'Method'!$B$11)/(X1546+'Method'!$B$10),"")</x:f>
      </x:c>
      <x:c r="L1546" s="10" t="str">
        <x:f>IF(ISNUMBER(J1546),COUNTIFS($J$7:$J$1929,"&gt;"&amp;J1546)+1,"")</x:f>
      </x:c>
      <x:c r="M1546" s="9" t="str">
        <x:v>Review required</x:v>
      </x:c>
      <x:c r="N1546" s="9" t="str">
        <x:v>Concentration not explicit on both saved identities</x:v>
      </x:c>
      <x:c r="O1546" s="9" t="str">
        <x:v>https://www.parfumo.com/Perfumes/Acqua_di_Parma/colonia-il-profumo</x:v>
      </x:c>
      <x:c r="P1546" s="9" t="str">
        <x:v>https://www.fragrantica.com/perfume/Acqua-di-Parma/Colonia-Il-Profumo-100793.html</x:v>
      </x:c>
      <x:c r="Q1546" s="9" t="str">
        <x:v>https://media.parfumo.com/perfumes/db/db6221-colonia-il-profumo-acqua-di-parma_1200.jpg?width=720&amp;aspect_ratio=1:1</x:v>
      </x:c>
      <x:c r="R1546" s="9" t="str">
        <x:v>https://fimgs.net/mdimg/perfume-thumbs/375x500.100793.jpg</x:v>
      </x:c>
      <x:c r="S1546" s="9" t="str">
        <x:v>Colonia Il Profumo</x:v>
      </x:c>
      <x:c r="T1546" s="11" t="str">
        <x:v>2024</x:v>
      </x:c>
      <x:c r="U1546" s="10" t="n">
        <x:v>905</x:v>
      </x:c>
      <x:c r="V1546" s="14" t="n">
        <x:f>IF(AND(ISNUMBER(G1546),G1546&gt;0),LOG10(G1546)*'Method'!$B$8,"")</x:f>
        <x:v>2.625024865003752</x:v>
      </x:c>
      <x:c r="W1546" s="14" t="n">
        <x:f>IF(AND(ISNUMBER(I1546),I1546&gt;0),LOG10(I1546)*'Method'!$B$9,"")</x:f>
        <x:v>2.09859943231832</x:v>
      </x:c>
      <x:c r="X1546" s="10" t="str">
        <x:f>IF(ISNUMBER(J1546),SUM(G1546,I1546),"")</x:f>
      </x:c>
      <x:c r="Y1546" s="10" t="str">
        <x:f>IF(ISNUMBER(K1546),COUNTIFS($K$7:$K$1929,"&gt;"&amp;K1546)+1,"")</x:f>
      </x:c>
      <x:c r="Z1546" s="9" t="str"/>
      <x:c r="AA1546" s="15" t="n">
        <x:v>46108</x:v>
      </x:c>
      <x:c r="AB1546" s="9" t="str">
        <x:v>Unknown</x:v>
      </x:c>
    </x:row>
    <x:row r="1547" ht="50" customHeight="1">
      <x:c r="A1547" s="10" t="n">
        <x:f>IF(ISNUMBER(F1547),RANK(F1547,$F$7:$F$1929,0),"")</x:f>
        <x:v>1473</x:v>
      </x:c>
      <x:c r="B1547" s="9" t="str">
        <x:v>Jo Malone</x:v>
      </x:c>
      <x:c r="C1547" s="9" t="str">
        <x:v>Red Hibiscus</x:v>
      </x:c>
      <x:c r="D1547" s="9" t="str">
        <x:v>Not recorded</x:v>
      </x:c>
      <x:c r="E1547" s="11" t="n">
        <x:v>2021</x:v>
      </x:c>
      <x:c r="F1547" s="13" t="n">
        <x:v>7.4</x:v>
      </x:c>
      <x:c r="G1547" s="10" t="n">
        <x:v>143</x:v>
      </x:c>
      <x:c r="H1547" s="12" t="n">
        <x:v>4.1</x:v>
      </x:c>
      <x:c r="I1547" s="10" t="n">
        <x:v>633</x:v>
      </x:c>
      <x:c r="J1547" s="12" t="str">
        <x:f>IF(AND(M1547="URL identity aligns",ISNUMBER(F1547),ISNUMBER(H1547),G1547&gt;0,I1547&gt;0,SUM(V1547:W1547)&gt;0),(F1547*V1547+((H1547-1)/4*10)*W1547)/SUM(V1547:W1547),"")</x:f>
      </x:c>
      <x:c r="K1547" s="12" t="str">
        <x:f>IF(ISNUMBER(J1547),(X1547*J1547+'Method'!$B$10*'Method'!$B$11)/(X1547+'Method'!$B$10),"")</x:f>
      </x:c>
      <x:c r="L1547" s="10" t="str">
        <x:f>IF(ISNUMBER(J1547),COUNTIFS($J$7:$J$1929,"&gt;"&amp;J1547)+1,"")</x:f>
      </x:c>
      <x:c r="M1547" s="9" t="str">
        <x:v>Review required</x:v>
      </x:c>
      <x:c r="N1547" s="9" t="str">
        <x:v>Brand differs between product URLs; Concentration not explicit on both saved identities</x:v>
      </x:c>
      <x:c r="O1547" s="9" t="str">
        <x:v>https://www.parfumo.com/Perfumes/Jo_Malone/red-hibiscus</x:v>
      </x:c>
      <x:c r="P1547" s="9" t="str">
        <x:v>https://www.fragrantica.com/perfume/Jo-Malone-London/Red-Hibiscus-89314.html</x:v>
      </x:c>
      <x:c r="Q1547" s="9" t="str">
        <x:v>https://media.parfumo.com/perfumes/49/49c963-red-hibiscus-jo-malone_1200.jpg?width=720&amp;aspect_ratio=1:1</x:v>
      </x:c>
      <x:c r="R1547" s="9" t="str">
        <x:v>https://fimgs.net/mdimg/perfume-thumbs/375x500.89314.jpg</x:v>
      </x:c>
      <x:c r="S1547" s="9" t="str">
        <x:v>Red Hibiscus</x:v>
      </x:c>
      <x:c r="T1547" s="11" t="str">
        <x:v>2021</x:v>
      </x:c>
      <x:c r="U1547" s="10" t="n">
        <x:v>144</x:v>
      </x:c>
      <x:c r="V1547" s="14" t="n">
        <x:f>IF(AND(ISNUMBER(G1547),G1547&gt;0),LOG10(G1547)*'Method'!$B$8,"")</x:f>
        <x:v>2.586403244958072</x:v>
      </x:c>
      <x:c r="W1547" s="14" t="n">
        <x:f>IF(AND(ISNUMBER(I1547),I1547&gt;0),LOG10(I1547)*'Method'!$B$9,"")</x:f>
        <x:v>2.24112296801388</x:v>
      </x:c>
      <x:c r="X1547" s="10" t="str">
        <x:f>IF(ISNUMBER(J1547),SUM(G1547,I1547),"")</x:f>
      </x:c>
      <x:c r="Y1547" s="10" t="str">
        <x:f>IF(ISNUMBER(K1547),COUNTIFS($K$7:$K$1929,"&gt;"&amp;K1547)+1,"")</x:f>
      </x:c>
      <x:c r="Z1547" s="9" t="str"/>
      <x:c r="AA1547" s="15" t="n">
        <x:v>46108</x:v>
      </x:c>
      <x:c r="AB1547" s="9" t="str">
        <x:v>Unknown</x:v>
      </x:c>
    </x:row>
    <x:row r="1548" ht="50" customHeight="1">
      <x:c r="A1548" s="10" t="n">
        <x:f>IF(ISNUMBER(F1548),RANK(F1548,$F$7:$F$1929,0),"")</x:f>
        <x:v>1473</x:v>
      </x:c>
      <x:c r="B1548" s="9" t="str">
        <x:v>Mancera</x:v>
      </x:c>
      <x:c r="C1548" s="9" t="str">
        <x:v>Jardin Exclusif</x:v>
      </x:c>
      <x:c r="D1548" s="9" t="str">
        <x:v>Not recorded</x:v>
      </x:c>
      <x:c r="E1548" s="11" t="n">
        <x:v>2018</x:v>
      </x:c>
      <x:c r="F1548" s="13" t="n">
        <x:v>7.4</x:v>
      </x:c>
      <x:c r="G1548" s="10" t="n">
        <x:v>137</x:v>
      </x:c>
      <x:c r="H1548" s="12" t="n">
        <x:v>3.77</x:v>
      </x:c>
      <x:c r="I1548" s="10" t="n">
        <x:v>1746</x:v>
      </x:c>
      <x:c r="J1548" s="12" t="str">
        <x:f>IF(AND(M1548="URL identity aligns",ISNUMBER(F1548),ISNUMBER(H1548),G1548&gt;0,I1548&gt;0,SUM(V1548:W1548)&gt;0),(F1548*V1548+((H1548-1)/4*10)*W1548)/SUM(V1548:W1548),"")</x:f>
      </x:c>
      <x:c r="K1548" s="12" t="str">
        <x:f>IF(ISNUMBER(J1548),(X1548*J1548+'Method'!$B$10*'Method'!$B$11)/(X1548+'Method'!$B$10),"")</x:f>
      </x:c>
      <x:c r="L1548" s="10" t="str">
        <x:f>IF(ISNUMBER(J1548),COUNTIFS($J$7:$J$1929,"&gt;"&amp;J1548)+1,"")</x:f>
      </x:c>
      <x:c r="M1548" s="9" t="str">
        <x:v>Review required</x:v>
      </x:c>
      <x:c r="N1548" s="9" t="str">
        <x:v>Concentration not explicit on both saved identities</x:v>
      </x:c>
      <x:c r="O1548" s="9" t="str">
        <x:v>https://www.parfumo.com/Perfumes/Mancera/Jardin_Exclusif</x:v>
      </x:c>
      <x:c r="P1548" s="9" t="str">
        <x:v>https://www.fragrantica.com/perfume/Mancera/Jardin-Exclusif-51490.html</x:v>
      </x:c>
      <x:c r="Q1548" s="9" t="str">
        <x:v>https://media.parfumo.com/perfumes/a8/a87f1c-jardin-exclusif-mancera_1200.jpg?width=720&amp;aspect_ratio=1:1</x:v>
      </x:c>
      <x:c r="R1548" s="9" t="str">
        <x:v>https://fimgs.net/mdimg/perfume-thumbs/375x500.51490.jpg</x:v>
      </x:c>
      <x:c r="S1548" s="9" t="str">
        <x:v>Jardin Exclusif</x:v>
      </x:c>
      <x:c r="T1548" s="11" t="str">
        <x:v>2018</x:v>
      </x:c>
      <x:c r="U1548" s="10" t="n">
        <x:v>423</x:v>
      </x:c>
      <x:c r="V1548" s="14" t="n">
        <x:f>IF(AND(ISNUMBER(G1548),G1548&gt;0),LOG10(G1548)*'Method'!$B$8,"")</x:f>
        <x:v>2.5640646805876917</x:v>
      </x:c>
      <x:c r="W1548" s="14" t="n">
        <x:f>IF(AND(ISNUMBER(I1548),I1548&gt;0),LOG10(I1548)*'Method'!$B$9,"")</x:f>
        <x:v>2.5936353914956403</x:v>
      </x:c>
      <x:c r="X1548" s="10" t="str">
        <x:f>IF(ISNUMBER(J1548),SUM(G1548,I1548),"")</x:f>
      </x:c>
      <x:c r="Y1548" s="10" t="str">
        <x:f>IF(ISNUMBER(K1548),COUNTIFS($K$7:$K$1929,"&gt;"&amp;K1548)+1,"")</x:f>
      </x:c>
      <x:c r="Z1548" s="9" t="str"/>
      <x:c r="AA1548" s="15" t="n">
        <x:v>46108</x:v>
      </x:c>
      <x:c r="AB1548" s="9" t="str">
        <x:v>Unknown</x:v>
      </x:c>
    </x:row>
    <x:row r="1549" ht="50" customHeight="1">
      <x:c r="A1549" s="10" t="n">
        <x:f>IF(ISNUMBER(F1549),RANK(F1549,$F$7:$F$1929,0),"")</x:f>
        <x:v>1473</x:v>
      </x:c>
      <x:c r="B1549" s="9" t="str">
        <x:v>Dolce &amp; Gabbana</x:v>
      </x:c>
      <x:c r="C1549" s="9" t="str">
        <x:v>Light Blue pour Homme Sun</x:v>
      </x:c>
      <x:c r="D1549" s="9" t="str">
        <x:v>Not recorded</x:v>
      </x:c>
      <x:c r="E1549" s="11" t="n">
        <x:v>2019</x:v>
      </x:c>
      <x:c r="F1549" s="13" t="n">
        <x:v>7.4</x:v>
      </x:c>
      <x:c r="G1549" s="10" t="n">
        <x:v>137</x:v>
      </x:c>
      <x:c r="H1549" s="12" t="n">
        <x:v>4.04</x:v>
      </x:c>
      <x:c r="I1549" s="10" t="n">
        <x:v>774</x:v>
      </x:c>
      <x:c r="J1549" s="12" t="str">
        <x:f>IF(AND(M1549="URL identity aligns",ISNUMBER(F1549),ISNUMBER(H1549),G1549&gt;0,I1549&gt;0,SUM(V1549:W1549)&gt;0),(F1549*V1549+((H1549-1)/4*10)*W1549)/SUM(V1549:W1549),"")</x:f>
      </x:c>
      <x:c r="K1549" s="12" t="str">
        <x:f>IF(ISNUMBER(J1549),(X1549*J1549+'Method'!$B$10*'Method'!$B$11)/(X1549+'Method'!$B$10),"")</x:f>
      </x:c>
      <x:c r="L1549" s="10" t="str">
        <x:f>IF(ISNUMBER(J1549),COUNTIFS($J$7:$J$1929,"&gt;"&amp;J1549)+1,"")</x:f>
      </x:c>
      <x:c r="M1549" s="9" t="str">
        <x:v>Review required</x:v>
      </x:c>
      <x:c r="N1549" s="9" t="str">
        <x:v>Product, variant, gender or year terms differ between URLs; Concentration not explicit on both saved identities</x:v>
      </x:c>
      <x:c r="O1549" s="9" t="str">
        <x:v>https://www.parfumo.com/Perfumes/Dolce_Gabbana/Light_Blue_pour_Homme_Sun</x:v>
      </x:c>
      <x:c r="P1549" s="9" t="str">
        <x:v>https://www.fragrantica.com/perfume/Dolce-Gabbana/Light-Blue-Sun-Pour-Homme-54494.html</x:v>
      </x:c>
      <x:c r="Q1549" s="9" t="str">
        <x:v>https://media.parfumo.com/perfumes/b9/b939e0-light-blue-pour-homme-sun-dolce-gabbana_1200.jpg?width=720&amp;aspect_ratio=1:1</x:v>
      </x:c>
      <x:c r="R1549" s="9" t="str">
        <x:v>https://fimgs.net/mdimg/perfume-thumbs/375x500.54494.jpg</x:v>
      </x:c>
      <x:c r="S1549" s="9" t="str">
        <x:v>Light Blue pour Homme Sun</x:v>
      </x:c>
      <x:c r="T1549" s="11" t="str">
        <x:v>2019</x:v>
      </x:c>
      <x:c r="U1549" s="10" t="n">
        <x:v>1163</x:v>
      </x:c>
      <x:c r="V1549" s="14" t="n">
        <x:f>IF(AND(ISNUMBER(G1549),G1549&gt;0),LOG10(G1549)*'Method'!$B$8,"")</x:f>
        <x:v>2.5640646805876917</x:v>
      </x:c>
      <x:c r="W1549" s="14" t="n">
        <x:f>IF(AND(ISNUMBER(I1549),I1549&gt;0),LOG10(I1549)*'Method'!$B$9,"")</x:f>
        <x:v>2.310992768546312</x:v>
      </x:c>
      <x:c r="X1549" s="10" t="str">
        <x:f>IF(ISNUMBER(J1549),SUM(G1549,I1549),"")</x:f>
      </x:c>
      <x:c r="Y1549" s="10" t="str">
        <x:f>IF(ISNUMBER(K1549),COUNTIFS($K$7:$K$1929,"&gt;"&amp;K1549)+1,"")</x:f>
      </x:c>
      <x:c r="Z1549" s="9" t="str"/>
      <x:c r="AA1549" s="15" t="n">
        <x:v>46108</x:v>
      </x:c>
      <x:c r="AB1549" s="9" t="str">
        <x:v>Unknown</x:v>
      </x:c>
    </x:row>
    <x:row r="1550" ht="50" customHeight="1">
      <x:c r="A1550" s="10" t="n">
        <x:f>IF(ISNUMBER(F1550),RANK(F1550,$F$7:$F$1929,0),"")</x:f>
        <x:v>1473</x:v>
      </x:c>
      <x:c r="B1550" s="9" t="str">
        <x:v>Lattafa</x:v>
      </x:c>
      <x:c r="C1550" s="9" t="str">
        <x:v>Emeer</x:v>
      </x:c>
      <x:c r="D1550" s="9" t="str">
        <x:v>Parfum</x:v>
      </x:c>
      <x:c r="E1550" s="11" t="n">
        <x:v>2023</x:v>
      </x:c>
      <x:c r="F1550" s="13" t="n">
        <x:v>7.4</x:v>
      </x:c>
      <x:c r="G1550" s="10" t="n">
        <x:v>128</x:v>
      </x:c>
      <x:c r="H1550" s="12" t="n">
        <x:v>4.11</x:v>
      </x:c>
      <x:c r="I1550" s="10" t="n">
        <x:v>1023</x:v>
      </x:c>
      <x:c r="J1550" s="12" t="str">
        <x:f>IF(AND(M1550="URL identity aligns",ISNUMBER(F1550),ISNUMBER(H1550),G1550&gt;0,I1550&gt;0,SUM(V1550:W1550)&gt;0),(F1550*V1550+((H1550-1)/4*10)*W1550)/SUM(V1550:W1550),"")</x:f>
      </x:c>
      <x:c r="K1550" s="12" t="str">
        <x:f>IF(ISNUMBER(J1550),(X1550*J1550+'Method'!$B$10*'Method'!$B$11)/(X1550+'Method'!$B$10),"")</x:f>
      </x:c>
      <x:c r="L1550" s="10" t="str">
        <x:f>IF(ISNUMBER(J1550),COUNTIFS($J$7:$J$1929,"&gt;"&amp;J1550)+1,"")</x:f>
      </x:c>
      <x:c r="M1550" s="9" t="str">
        <x:v>Review required</x:v>
      </x:c>
      <x:c r="N1550" s="9" t="str">
        <x:v>Brand differs between product URLs; Concentration not explicit on both saved identities</x:v>
      </x:c>
      <x:c r="O1550" s="9" t="str">
        <x:v>https://www.parfumo.com/Perfumes/Lattafa/emeer</x:v>
      </x:c>
      <x:c r="P1550" s="9" t="str">
        <x:v>https://www.fragrantica.com/perfume/Lattafa-Perfumes/Emeer-89761.html</x:v>
      </x:c>
      <x:c r="Q1550" s="9" t="str">
        <x:v>https://media.parfumo.com/perfumes/97/97ad20-emeer-lattafa_1200.jpg?width=720&amp;aspect_ratio=1:1</x:v>
      </x:c>
      <x:c r="R1550" s="9" t="str">
        <x:v>https://fimgs.net/mdimg/perfume-thumbs/375x500.89761.jpg</x:v>
      </x:c>
      <x:c r="S1550" s="9" t="str">
        <x:v>Emeer</x:v>
      </x:c>
      <x:c r="T1550" s="11" t="str">
        <x:v>2023</x:v>
      </x:c>
      <x:c r="U1550" s="10" t="n">
        <x:v>1201</x:v>
      </x:c>
      <x:c r="V1550" s="14" t="n">
        <x:f>IF(AND(ISNUMBER(G1550),G1550&gt;0),LOG10(G1550)*'Method'!$B$8,"")</x:f>
        <x:v>2.528651963577444</x:v>
      </x:c>
      <x:c r="W1550" s="14" t="n">
        <x:f>IF(AND(ISNUMBER(I1550),I1550&gt;0),LOG10(I1550)*'Method'!$B$9,"")</x:f>
        <x:v>2.407900506969728</x:v>
      </x:c>
      <x:c r="X1550" s="10" t="str">
        <x:f>IF(ISNUMBER(J1550),SUM(G1550,I1550),"")</x:f>
      </x:c>
      <x:c r="Y1550" s="10" t="str">
        <x:f>IF(ISNUMBER(K1550),COUNTIFS($K$7:$K$1929,"&gt;"&amp;K1550)+1,"")</x:f>
      </x:c>
      <x:c r="Z1550" s="9" t="str"/>
      <x:c r="AA1550" s="15" t="n">
        <x:v>46108</x:v>
      </x:c>
      <x:c r="AB1550" s="9" t="str">
        <x:v>Unknown</x:v>
      </x:c>
    </x:row>
    <x:row r="1551" ht="50" customHeight="1">
      <x:c r="A1551" s="10" t="n">
        <x:f>IF(ISNUMBER(F1551),RANK(F1551,$F$7:$F$1929,0),"")</x:f>
        <x:v>1473</x:v>
      </x:c>
      <x:c r="B1551" s="9" t="str">
        <x:v>Lattafa</x:v>
      </x:c>
      <x:c r="C1551" s="9" t="str">
        <x:v>Ajayeb Dubai Portrait</x:v>
      </x:c>
      <x:c r="D1551" s="9" t="str">
        <x:v>Parfum</x:v>
      </x:c>
      <x:c r="E1551" s="11" t="n">
        <x:v>2023</x:v>
      </x:c>
      <x:c r="F1551" s="13" t="n">
        <x:v>7.4</x:v>
      </x:c>
      <x:c r="G1551" s="10" t="n">
        <x:v>126</x:v>
      </x:c>
      <x:c r="H1551" s="12" t="n">
        <x:v>3.83</x:v>
      </x:c>
      <x:c r="I1551" s="10" t="n">
        <x:v>1362</x:v>
      </x:c>
      <x:c r="J1551" s="12" t="str">
        <x:f>IF(AND(M1551="URL identity aligns",ISNUMBER(F1551),ISNUMBER(H1551),G1551&gt;0,I1551&gt;0,SUM(V1551:W1551)&gt;0),(F1551*V1551+((H1551-1)/4*10)*W1551)/SUM(V1551:W1551),"")</x:f>
      </x:c>
      <x:c r="K1551" s="12" t="str">
        <x:f>IF(ISNUMBER(J1551),(X1551*J1551+'Method'!$B$10*'Method'!$B$11)/(X1551+'Method'!$B$10),"")</x:f>
      </x:c>
      <x:c r="L1551" s="10" t="str">
        <x:f>IF(ISNUMBER(J1551),COUNTIFS($J$7:$J$1929,"&gt;"&amp;J1551)+1,"")</x:f>
      </x:c>
      <x:c r="M1551" s="9" t="str">
        <x:v>Review required</x:v>
      </x:c>
      <x:c r="N1551" s="9" t="str">
        <x:v>Brand differs between product URLs; Concentration not explicit on both saved identities</x:v>
      </x:c>
      <x:c r="O1551" s="9" t="str">
        <x:v>https://www.parfumo.com/Perfumes/Lattafa/ajayeb-dubai-portrait</x:v>
      </x:c>
      <x:c r="P1551" s="9" t="str">
        <x:v>https://www.fragrantica.com/perfume/Lattafa-Perfumes/Ajayeb-Dubai-Portrait-84222.html</x:v>
      </x:c>
      <x:c r="Q1551" s="9" t="str">
        <x:v>https://media.parfumo.com/perfumes/60/6081dd-ajayeb-dubai-portrait-lattafa_1200.jpg?width=720&amp;aspect_ratio=1:1</x:v>
      </x:c>
      <x:c r="R1551" s="9" t="str">
        <x:v>https://fimgs.net/mdimg/perfume-thumbs/375x500.84222.jpg</x:v>
      </x:c>
      <x:c r="S1551" s="9" t="str">
        <x:v>Ajayeb Dubai Portrait</x:v>
      </x:c>
      <x:c r="T1551" s="11" t="str">
        <x:v>2023</x:v>
      </x:c>
      <x:c r="U1551" s="10" t="n">
        <x:v>339</x:v>
      </x:c>
      <x:c r="V1551" s="14" t="n">
        <x:f>IF(AND(ISNUMBER(G1551),G1551&gt;0),LOG10(G1551)*'Method'!$B$8,"")</x:f>
        <x:v>2.520444654141072</x:v>
      </x:c>
      <x:c r="W1551" s="14" t="n">
        <x:f>IF(AND(ISNUMBER(I1551),I1551&gt;0),LOG10(I1551)*'Method'!$B$9,"")</x:f>
        <x:v>2.507341686061416</x:v>
      </x:c>
      <x:c r="X1551" s="10" t="str">
        <x:f>IF(ISNUMBER(J1551),SUM(G1551,I1551),"")</x:f>
      </x:c>
      <x:c r="Y1551" s="10" t="str">
        <x:f>IF(ISNUMBER(K1551),COUNTIFS($K$7:$K$1929,"&gt;"&amp;K1551)+1,"")</x:f>
      </x:c>
      <x:c r="Z1551" s="9" t="str"/>
      <x:c r="AA1551" s="15" t="n">
        <x:v>46108</x:v>
      </x:c>
      <x:c r="AB1551" s="9" t="str">
        <x:v>Unknown</x:v>
      </x:c>
    </x:row>
    <x:row r="1552" ht="50" customHeight="1">
      <x:c r="A1552" s="10" t="n">
        <x:f>IF(ISNUMBER(F1552),RANK(F1552,$F$7:$F$1929,0),"")</x:f>
        <x:v>1473</x:v>
      </x:c>
      <x:c r="B1552" s="9" t="str">
        <x:v>Le Labo</x:v>
      </x:c>
      <x:c r="C1552" s="9" t="str">
        <x:v>Lavande 31</x:v>
      </x:c>
      <x:c r="D1552" s="9" t="str">
        <x:v>Not recorded</x:v>
      </x:c>
      <x:c r="E1552" s="11" t="n">
        <x:v>2023</x:v>
      </x:c>
      <x:c r="F1552" s="13" t="n">
        <x:v>7.4</x:v>
      </x:c>
      <x:c r="G1552" s="10" t="n">
        <x:v>125</x:v>
      </x:c>
      <x:c r="H1552" s="12" t="n">
        <x:v>3.99</x:v>
      </x:c>
      <x:c r="I1552" s="10" t="n">
        <x:v>899</x:v>
      </x:c>
      <x:c r="J1552" s="12" t="str">
        <x:f>IF(AND(M1552="URL identity aligns",ISNUMBER(F1552),ISNUMBER(H1552),G1552&gt;0,I1552&gt;0,SUM(V1552:W1552)&gt;0),(F1552*V1552+((H1552-1)/4*10)*W1552)/SUM(V1552:W1552),"")</x:f>
      </x:c>
      <x:c r="K1552" s="12" t="str">
        <x:f>IF(ISNUMBER(J1552),(X1552*J1552+'Method'!$B$10*'Method'!$B$11)/(X1552+'Method'!$B$10),"")</x:f>
      </x:c>
      <x:c r="L1552" s="10" t="str">
        <x:f>IF(ISNUMBER(J1552),COUNTIFS($J$7:$J$1929,"&gt;"&amp;J1552)+1,"")</x:f>
      </x:c>
      <x:c r="M1552" s="9" t="str">
        <x:v>Review required</x:v>
      </x:c>
      <x:c r="N1552" s="9" t="str">
        <x:v>Concentration not explicit on both saved identities</x:v>
      </x:c>
      <x:c r="O1552" s="9" t="str">
        <x:v>https://www.parfumo.com/Perfumes/Le_Labo/lavande-31</x:v>
      </x:c>
      <x:c r="P1552" s="9" t="str">
        <x:v>https://www.fragrantica.com/perfume/Le-Labo/Lavande-31-84249.html</x:v>
      </x:c>
      <x:c r="Q1552" s="9" t="str">
        <x:v>https://media.parfumo.com/perfumes/40/40b15b-lavande-31-le-labo_1200.jpg?width=720&amp;aspect_ratio=1:1</x:v>
      </x:c>
      <x:c r="R1552" s="9" t="str">
        <x:v>https://fimgs.net/mdimg/perfume-thumbs/375x500.84249.jpg</x:v>
      </x:c>
      <x:c r="S1552" s="9" t="str">
        <x:v>Lavande 31</x:v>
      </x:c>
      <x:c r="T1552" s="11" t="str">
        <x:v>2023</x:v>
      </x:c>
      <x:c r="U1552" s="10" t="n">
        <x:v>315</x:v>
      </x:c>
      <x:c r="V1552" s="14" t="n">
        <x:f>IF(AND(ISNUMBER(G1552),G1552&gt;0),LOG10(G1552)*'Method'!$B$8,"")</x:f>
        <x:v>2.5162920156096718</x:v>
      </x:c>
      <x:c r="W1552" s="14" t="n">
        <x:f>IF(AND(ISNUMBER(I1552),I1552&gt;0),LOG10(I1552)*'Method'!$B$9,"")</x:f>
        <x:v>2.3630077533865843</x:v>
      </x:c>
      <x:c r="X1552" s="10" t="str">
        <x:f>IF(ISNUMBER(J1552),SUM(G1552,I1552),"")</x:f>
      </x:c>
      <x:c r="Y1552" s="10" t="str">
        <x:f>IF(ISNUMBER(K1552),COUNTIFS($K$7:$K$1929,"&gt;"&amp;K1552)+1,"")</x:f>
      </x:c>
      <x:c r="Z1552" s="9" t="str"/>
      <x:c r="AA1552" s="15" t="n">
        <x:v>46108</x:v>
      </x:c>
      <x:c r="AB1552" s="9" t="str">
        <x:v>Unknown</x:v>
      </x:c>
    </x:row>
    <x:row r="1553" ht="50" customHeight="1">
      <x:c r="A1553" s="10" t="n">
        <x:f>IF(ISNUMBER(F1553),RANK(F1553,$F$7:$F$1929,0),"")</x:f>
        <x:v>1473</x:v>
      </x:c>
      <x:c r="B1553" s="9" t="str">
        <x:v>Montale</x:v>
      </x:c>
      <x:c r="C1553" s="9" t="str">
        <x:v>Oudyssee</x:v>
      </x:c>
      <x:c r="D1553" s="9" t="str">
        <x:v>Not recorded</x:v>
      </x:c>
      <x:c r="E1553" s="11" t="n">
        <x:v>2023</x:v>
      </x:c>
      <x:c r="F1553" s="13" t="n">
        <x:v>7.4</x:v>
      </x:c>
      <x:c r="G1553" s="10" t="n">
        <x:v>102</x:v>
      </x:c>
      <x:c r="H1553" s="12" t="n">
        <x:v>4.01</x:v>
      </x:c>
      <x:c r="I1553" s="10" t="n">
        <x:v>247</x:v>
      </x:c>
      <x:c r="J1553" s="12" t="str">
        <x:f>IF(AND(M1553="URL identity aligns",ISNUMBER(F1553),ISNUMBER(H1553),G1553&gt;0,I1553&gt;0,SUM(V1553:W1553)&gt;0),(F1553*V1553+((H1553-1)/4*10)*W1553)/SUM(V1553:W1553),"")</x:f>
      </x:c>
      <x:c r="K1553" s="12" t="str">
        <x:f>IF(ISNUMBER(J1553),(X1553*J1553+'Method'!$B$10*'Method'!$B$11)/(X1553+'Method'!$B$10),"")</x:f>
      </x:c>
      <x:c r="L1553" s="10" t="str">
        <x:f>IF(ISNUMBER(J1553),COUNTIFS($J$7:$J$1929,"&gt;"&amp;J1553)+1,"")</x:f>
      </x:c>
      <x:c r="M1553" s="9" t="str">
        <x:v>Review required</x:v>
      </x:c>
      <x:c r="N1553" s="9" t="str">
        <x:v>Concentration not explicit on both saved identities</x:v>
      </x:c>
      <x:c r="O1553" s="9" t="str">
        <x:v>https://www.parfumo.com/Perfumes/Montale/oudyssee</x:v>
      </x:c>
      <x:c r="P1553" s="9" t="str">
        <x:v>https://www.fragrantica.com/perfume/Montale/Oudyssee-81772.html</x:v>
      </x:c>
      <x:c r="Q1553" s="9" t="str">
        <x:v>https://media.parfumo.com/perfumes/68/68a7aa-oudyssee-montale_1200.jpg?width=720&amp;aspect_ratio=1:1</x:v>
      </x:c>
      <x:c r="R1553" s="9" t="str">
        <x:v>https://fimgs.net/mdimg/perfume-thumbs/375x500.81772.jpg</x:v>
      </x:c>
      <x:c r="S1553" s="9" t="str">
        <x:v>Oudyssee</x:v>
      </x:c>
      <x:c r="T1553" s="11" t="str">
        <x:v>2023</x:v>
      </x:c>
      <x:c r="U1553" s="10" t="n">
        <x:v>253</x:v>
      </x:c>
      <x:c r="V1553" s="14" t="n">
        <x:f>IF(AND(ISNUMBER(G1553),G1553&gt;0),LOG10(G1553)*'Method'!$B$8,"")</x:f>
        <x:v>2.4103202061143043</x:v>
      </x:c>
      <x:c r="W1553" s="14" t="n">
        <x:f>IF(AND(ISNUMBER(I1553),I1553&gt;0),LOG10(I1553)*'Method'!$B$9,"")</x:f>
        <x:v>1.9141575626077358</x:v>
      </x:c>
      <x:c r="X1553" s="10" t="str">
        <x:f>IF(ISNUMBER(J1553),SUM(G1553,I1553),"")</x:f>
      </x:c>
      <x:c r="Y1553" s="10" t="str">
        <x:f>IF(ISNUMBER(K1553),COUNTIFS($K$7:$K$1929,"&gt;"&amp;K1553)+1,"")</x:f>
      </x:c>
      <x:c r="Z1553" s="9" t="str"/>
      <x:c r="AA1553" s="15" t="n">
        <x:v>46108</x:v>
      </x:c>
      <x:c r="AB1553" s="9" t="str">
        <x:v>Unknown</x:v>
      </x:c>
    </x:row>
    <x:row r="1554" ht="50" customHeight="1">
      <x:c r="A1554" s="10" t="n">
        <x:f>IF(ISNUMBER(F1554),RANK(F1554,$F$7:$F$1929,0),"")</x:f>
        <x:v>1473</x:v>
      </x:c>
      <x:c r="B1554" s="9" t="str">
        <x:v>French Avenue</x:v>
      </x:c>
      <x:c r="C1554" s="9" t="str">
        <x:v>X Xandal</x:v>
      </x:c>
      <x:c r="D1554" s="9" t="str">
        <x:v>Not recorded</x:v>
      </x:c>
      <x:c r="E1554" s="11" t="n">
        <x:v>2025</x:v>
      </x:c>
      <x:c r="F1554" s="13" t="n">
        <x:v>7.4</x:v>
      </x:c>
      <x:c r="G1554" s="10" t="n">
        <x:v>91</x:v>
      </x:c>
      <x:c r="H1554" s="12" t="n">
        <x:v>4.17</x:v>
      </x:c>
      <x:c r="I1554" s="10" t="n">
        <x:v>510</x:v>
      </x:c>
      <x:c r="J1554" s="12" t="str">
        <x:f>IF(AND(M1554="URL identity aligns",ISNUMBER(F1554),ISNUMBER(H1554),G1554&gt;0,I1554&gt;0,SUM(V1554:W1554)&gt;0),(F1554*V1554+((H1554-1)/4*10)*W1554)/SUM(V1554:W1554),"")</x:f>
      </x:c>
      <x:c r="K1554" s="12" t="str">
        <x:f>IF(ISNUMBER(J1554),(X1554*J1554+'Method'!$B$10*'Method'!$B$11)/(X1554+'Method'!$B$10),"")</x:f>
      </x:c>
      <x:c r="L1554" s="10" t="str">
        <x:f>IF(ISNUMBER(J1554),COUNTIFS($J$7:$J$1929,"&gt;"&amp;J1554)+1,"")</x:f>
      </x:c>
      <x:c r="M1554" s="9" t="str">
        <x:v>Review required</x:v>
      </x:c>
      <x:c r="N1554" s="9" t="str">
        <x:v>Brand differs between product URLs; Concentration not explicit on both saved identities</x:v>
      </x:c>
      <x:c r="O1554" s="9" t="str">
        <x:v>https://www.parfumo.com/Perfumes/french-avenue/x-xandal</x:v>
      </x:c>
      <x:c r="P1554" s="9" t="str">
        <x:v>https://www.fragrantica.com/perfume/Aromatix-X-French-Avenue/X-Xandal-104625.html</x:v>
      </x:c>
      <x:c r="Q1554" s="9" t="str">
        <x:v>https://media.parfumo.com/perfumes/68/684b95_x-xandal-french-avenue_1200.jpg?width=720&amp;aspect_ratio=1:1</x:v>
      </x:c>
      <x:c r="R1554" s="9" t="str">
        <x:v>https://fimgs.net/mdimg/perfume-thumbs/375x500.104625.jpg</x:v>
      </x:c>
      <x:c r="S1554" s="9" t="str">
        <x:v>X Xandal</x:v>
      </x:c>
      <x:c r="T1554" s="11" t="str">
        <x:v>2025</x:v>
      </x:c>
      <x:c r="U1554" s="10" t="n">
        <x:v>1599</x:v>
      </x:c>
      <x:c r="V1554" s="14" t="n">
        <x:f>IF(AND(ISNUMBER(G1554),G1554&gt;0),LOG10(G1554)*'Method'!$B$8,"")</x:f>
        <x:v>2.350849670785308</x:v>
      </x:c>
      <x:c r="W1554" s="14" t="n">
        <x:f>IF(AND(ISNUMBER(I1554),I1554&gt;0),LOG10(I1554)*'Method'!$B$9,"")</x:f>
        <x:v>2.166056140878352</x:v>
      </x:c>
      <x:c r="X1554" s="10" t="str">
        <x:f>IF(ISNUMBER(J1554),SUM(G1554,I1554),"")</x:f>
      </x:c>
      <x:c r="Y1554" s="10" t="str">
        <x:f>IF(ISNUMBER(K1554),COUNTIFS($K$7:$K$1929,"&gt;"&amp;K1554)+1,"")</x:f>
      </x:c>
      <x:c r="Z1554" s="9" t="str"/>
      <x:c r="AA1554" s="15" t="n">
        <x:v>46108</x:v>
      </x:c>
      <x:c r="AB1554" s="9" t="str">
        <x:v>Unknown</x:v>
      </x:c>
    </x:row>
    <x:row r="1555" ht="50" customHeight="1">
      <x:c r="A1555" s="10" t="n">
        <x:f>IF(ISNUMBER(F1555),RANK(F1555,$F$7:$F$1929,0),"")</x:f>
        <x:v>1473</x:v>
      </x:c>
      <x:c r="B1555" s="9" t="str">
        <x:v>Maison Margiela</x:v>
      </x:c>
      <x:c r="C1555" s="9" t="str">
        <x:v>Up at Dawn</x:v>
      </x:c>
      <x:c r="D1555" s="9" t="str">
        <x:v>Not recorded</x:v>
      </x:c>
      <x:c r="E1555" s="11" t="n">
        <x:v>2026</x:v>
      </x:c>
      <x:c r="F1555" s="13" t="n">
        <x:v>7.4</x:v>
      </x:c>
      <x:c r="G1555" s="10" t="n">
        <x:v>58</x:v>
      </x:c>
      <x:c r="H1555" s="12" t="n">
        <x:v>4.12</x:v>
      </x:c>
      <x:c r="I1555" s="10" t="n">
        <x:v>129</x:v>
      </x:c>
      <x:c r="J1555" s="12" t="str">
        <x:f>IF(AND(M1555="URL identity aligns",ISNUMBER(F1555),ISNUMBER(H1555),G1555&gt;0,I1555&gt;0,SUM(V1555:W1555)&gt;0),(F1555*V1555+((H1555-1)/4*10)*W1555)/SUM(V1555:W1555),"")</x:f>
      </x:c>
      <x:c r="K1555" s="12" t="str">
        <x:f>IF(ISNUMBER(J1555),(X1555*J1555+'Method'!$B$10*'Method'!$B$11)/(X1555+'Method'!$B$10),"")</x:f>
      </x:c>
      <x:c r="L1555" s="10" t="str">
        <x:f>IF(ISNUMBER(J1555),COUNTIFS($J$7:$J$1929,"&gt;"&amp;J1555)+1,"")</x:f>
      </x:c>
      <x:c r="M1555" s="9" t="str">
        <x:v>Review required</x:v>
      </x:c>
      <x:c r="N1555" s="9" t="str">
        <x:v>Brand differs between product URLs; Concentration not explicit on both saved identities</x:v>
      </x:c>
      <x:c r="O1555" s="9" t="str">
        <x:v>https://www.parfumo.com/Perfumes/Maison_Margiela/up-at-dawn</x:v>
      </x:c>
      <x:c r="P1555" s="9" t="str">
        <x:v>https://www.fragrantica.com/perfume/Maison-Martin-Margiela/Up-At-Dawn-120743.html</x:v>
      </x:c>
      <x:c r="Q1555" s="9" t="str">
        <x:v>https://media.parfumo.com/perfumes/a5/a51a78_up-at-dawn-maison-margiela_1200.jpg?width=480&amp;aspect_ratio=1:1</x:v>
      </x:c>
      <x:c r="R1555" s="9" t="str">
        <x:v>https://fimgs.net/mdimg/perfume-thumbs/375x500.120743.jpg</x:v>
      </x:c>
      <x:c r="S1555" s="9" t="str">
        <x:v>Up at Dawn</x:v>
      </x:c>
      <x:c r="T1555" s="11" t="str">
        <x:v>2026</x:v>
      </x:c>
      <x:c r="U1555" s="10" t="n">
        <x:v>968</x:v>
      </x:c>
      <x:c r="V1555" s="14" t="n">
        <x:f>IF(AND(ISNUMBER(G1555),G1555&gt;0),LOG10(G1555)*'Method'!$B$8,"")</x:f>
        <x:v>2.116113592275528</x:v>
      </x:c>
      <x:c r="W1555" s="14" t="n">
        <x:f>IF(AND(ISNUMBER(I1555),I1555&gt;0),LOG10(I1555)*'Method'!$B$9,"")</x:f>
        <x:v>1.6884717682394002</x:v>
      </x:c>
      <x:c r="X1555" s="10" t="str">
        <x:f>IF(ISNUMBER(J1555),SUM(G1555,I1555),"")</x:f>
      </x:c>
      <x:c r="Y1555" s="10" t="str">
        <x:f>IF(ISNUMBER(K1555),COUNTIFS($K$7:$K$1929,"&gt;"&amp;K1555)+1,"")</x:f>
      </x:c>
      <x:c r="Z1555" s="9" t="str"/>
      <x:c r="AA1555" s="15" t="n">
        <x:v>46108</x:v>
      </x:c>
      <x:c r="AB1555" s="9" t="str">
        <x:v>Unknown</x:v>
      </x:c>
    </x:row>
    <x:row r="1556" ht="50" customHeight="1">
      <x:c r="A1556" s="10" t="n">
        <x:f>IF(ISNUMBER(F1556),RANK(F1556,$F$7:$F$1929,0),"")</x:f>
        <x:v>1473</x:v>
      </x:c>
      <x:c r="B1556" s="9" t="str">
        <x:v>Loewe</x:v>
      </x:c>
      <x:c r="C1556" s="9" t="str">
        <x:v>Paula's Ibiza Cosmic</x:v>
      </x:c>
      <x:c r="D1556" s="9" t="str">
        <x:v>Not recorded</x:v>
      </x:c>
      <x:c r="E1556" s="11" t="n">
        <x:v>2024</x:v>
      </x:c>
      <x:c r="F1556" s="13" t="n">
        <x:v>7.4</x:v>
      </x:c>
      <x:c r="G1556" s="10" t="n">
        <x:v>50</x:v>
      </x:c>
      <x:c r="H1556" s="12" t="n">
        <x:v>4.18</x:v>
      </x:c>
      <x:c r="I1556" s="10" t="n">
        <x:v>532</x:v>
      </x:c>
      <x:c r="J1556" s="12" t="str">
        <x:f>IF(AND(M1556="URL identity aligns",ISNUMBER(F1556),ISNUMBER(H1556),G1556&gt;0,I1556&gt;0,SUM(V1556:W1556)&gt;0),(F1556*V1556+((H1556-1)/4*10)*W1556)/SUM(V1556:W1556),"")</x:f>
      </x:c>
      <x:c r="K1556" s="12" t="str">
        <x:f>IF(ISNUMBER(J1556),(X1556*J1556+'Method'!$B$10*'Method'!$B$11)/(X1556+'Method'!$B$10),"")</x:f>
      </x:c>
      <x:c r="L1556" s="10" t="str">
        <x:f>IF(ISNUMBER(J1556),COUNTIFS($J$7:$J$1929,"&gt;"&amp;J1556)+1,"")</x:f>
      </x:c>
      <x:c r="M1556" s="9" t="str">
        <x:v>Review required</x:v>
      </x:c>
      <x:c r="N1556" s="9" t="str">
        <x:v>Concentration not explicit on both saved identities</x:v>
      </x:c>
      <x:c r="O1556" s="9" t="str">
        <x:v>https://www.parfumo.com/Perfumes/Loewe/paula-s-ibiza-cosmic</x:v>
      </x:c>
      <x:c r="P1556" s="9" t="str">
        <x:v>https://www.fragrantica.com/perfume/Loewe/Paula-s-Ibiza-Cosmic-94908.html</x:v>
      </x:c>
      <x:c r="Q1556" s="9" t="str">
        <x:v>https://media.parfumo.com/perfumes/37/376b93-paula-s-ibiza-cosmic-loewe_1200.jpg?width=720&amp;aspect_ratio=1:1</x:v>
      </x:c>
      <x:c r="R1556" s="9" t="str">
        <x:v>https://fimgs.net/mdimg/perfume-thumbs/375x500.94908.jpg</x:v>
      </x:c>
      <x:c r="S1556" s="9" t="str">
        <x:v>Paula's Ibiza Cosmic</x:v>
      </x:c>
      <x:c r="T1556" s="11" t="str">
        <x:v>2024</x:v>
      </x:c>
      <x:c r="U1556" s="10" t="n">
        <x:v>250</x:v>
      </x:c>
      <x:c r="V1556" s="14" t="n">
        <x:f>IF(AND(ISNUMBER(G1556),G1556&gt;0),LOG10(G1556)*'Method'!$B$8,"")</x:f>
        <x:v>2.038764005203224</x:v>
      </x:c>
      <x:c r="W1556" s="14" t="n">
        <x:f>IF(AND(ISNUMBER(I1556),I1556&gt;0),LOG10(I1556)*'Method'!$B$9,"")</x:f>
        <x:v>2.18072930583604</x:v>
      </x:c>
      <x:c r="X1556" s="10" t="str">
        <x:f>IF(ISNUMBER(J1556),SUM(G1556,I1556),"")</x:f>
      </x:c>
      <x:c r="Y1556" s="10" t="str">
        <x:f>IF(ISNUMBER(K1556),COUNTIFS($K$7:$K$1929,"&gt;"&amp;K1556)+1,"")</x:f>
      </x:c>
      <x:c r="Z1556" s="9" t="str"/>
      <x:c r="AA1556" s="15" t="n">
        <x:v>46108</x:v>
      </x:c>
      <x:c r="AB1556" s="9" t="str">
        <x:v>Unknown</x:v>
      </x:c>
    </x:row>
    <x:row r="1557" ht="50" customHeight="1">
      <x:c r="A1557" s="10" t="n">
        <x:f>IF(ISNUMBER(F1557),RANK(F1557,$F$7:$F$1929,0),"")</x:f>
        <x:v>1473</x:v>
      </x:c>
      <x:c r="B1557" s="9" t="str">
        <x:v>French Avenue</x:v>
      </x:c>
      <x:c r="C1557" s="9" t="str">
        <x:v>Royal Blend Bourbon</x:v>
      </x:c>
      <x:c r="D1557" s="9" t="str">
        <x:v>Not recorded</x:v>
      </x:c>
      <x:c r="E1557" s="11" t="n">
        <x:v>2025</x:v>
      </x:c>
      <x:c r="F1557" s="13" t="n">
        <x:v>7.4</x:v>
      </x:c>
      <x:c r="G1557" s="10" t="n">
        <x:v>49</x:v>
      </x:c>
      <x:c r="H1557" s="12" t="n">
        <x:v>3.69</x:v>
      </x:c>
      <x:c r="I1557" s="10" t="n">
        <x:v>206</x:v>
      </x:c>
      <x:c r="J1557" s="12" t="str">
        <x:f>IF(AND(M1557="URL identity aligns",ISNUMBER(F1557),ISNUMBER(H1557),G1557&gt;0,I1557&gt;0,SUM(V1557:W1557)&gt;0),(F1557*V1557+((H1557-1)/4*10)*W1557)/SUM(V1557:W1557),"")</x:f>
      </x:c>
      <x:c r="K1557" s="12" t="str">
        <x:f>IF(ISNUMBER(J1557),(X1557*J1557+'Method'!$B$10*'Method'!$B$11)/(X1557+'Method'!$B$10),"")</x:f>
      </x:c>
      <x:c r="L1557" s="10" t="str">
        <x:f>IF(ISNUMBER(J1557),COUNTIFS($J$7:$J$1929,"&gt;"&amp;J1557)+1,"")</x:f>
      </x:c>
      <x:c r="M1557" s="9" t="str">
        <x:v>Review required</x:v>
      </x:c>
      <x:c r="N1557" s="9" t="str">
        <x:v>Concentration not explicit on both saved identities</x:v>
      </x:c>
      <x:c r="O1557" s="9" t="str">
        <x:v>https://www.parfumo.com/Perfumes/french-avenue/royal-blend-bourbon</x:v>
      </x:c>
      <x:c r="P1557" s="9" t="str">
        <x:v>https://www.fragrantica.com/perfume/French-Avenue/Royal-Blend-Bourbon-103478.html</x:v>
      </x:c>
      <x:c r="Q1557" s="9" t="str">
        <x:v>https://media.parfumo.com/perfumes/00/003b90_royal-blend-bourbon-french-avenue_1200.jpg?width=480&amp;aspect_ratio=1:1</x:v>
      </x:c>
      <x:c r="R1557" s="9" t="str">
        <x:v>https://fimgs.net/mdimg/perfume-thumbs/375x500.103478.jpg</x:v>
      </x:c>
      <x:c r="S1557" s="9" t="str">
        <x:v>Royal Blend Bourbon</x:v>
      </x:c>
      <x:c r="T1557" s="11" t="str">
        <x:v>2025</x:v>
      </x:c>
      <x:c r="U1557" s="10" t="n">
        <x:v>163</x:v>
      </x:c>
      <x:c r="V1557" s="14" t="n">
        <x:f>IF(AND(ISNUMBER(G1557),G1557&gt;0),LOG10(G1557)*'Method'!$B$8,"")</x:f>
        <x:v>2.028235296034212</x:v>
      </x:c>
      <x:c r="W1557" s="14" t="n">
        <x:f>IF(AND(ISNUMBER(I1557),I1557&gt;0),LOG10(I1557)*'Method'!$B$9,"")</x:f>
        <x:v>1.8510937762953201</x:v>
      </x:c>
      <x:c r="X1557" s="10" t="str">
        <x:f>IF(ISNUMBER(J1557),SUM(G1557,I1557),"")</x:f>
      </x:c>
      <x:c r="Y1557" s="10" t="str">
        <x:f>IF(ISNUMBER(K1557),COUNTIFS($K$7:$K$1929,"&gt;"&amp;K1557)+1,"")</x:f>
      </x:c>
      <x:c r="Z1557" s="9" t="str"/>
      <x:c r="AA1557" s="15" t="n">
        <x:v>46108</x:v>
      </x:c>
      <x:c r="AB1557" s="9" t="str">
        <x:v>Unknown</x:v>
      </x:c>
    </x:row>
    <x:row r="1558" ht="50" customHeight="1">
      <x:c r="A1558" s="10" t="n">
        <x:f>IF(ISNUMBER(F1558),RANK(F1558,$F$7:$F$1929,0),"")</x:f>
        <x:v>1473</x:v>
      </x:c>
      <x:c r="B1558" s="9" t="str">
        <x:v>French Avenue</x:v>
      </x:c>
      <x:c r="C1558" s="9" t="str">
        <x:v>Nectaré Extradose</x:v>
      </x:c>
      <x:c r="D1558" s="9" t="str">
        <x:v>Not recorded</x:v>
      </x:c>
      <x:c r="E1558" s="11" t="n">
        <x:v>2025</x:v>
      </x:c>
      <x:c r="F1558" s="13" t="n">
        <x:v>7.4</x:v>
      </x:c>
      <x:c r="G1558" s="10" t="n">
        <x:v>45</x:v>
      </x:c>
      <x:c r="H1558" s="12" t="n">
        <x:v>3.83</x:v>
      </x:c>
      <x:c r="I1558" s="10" t="n">
        <x:v>187</x:v>
      </x:c>
      <x:c r="J1558" s="12" t="str">
        <x:f>IF(AND(M1558="URL identity aligns",ISNUMBER(F1558),ISNUMBER(H1558),G1558&gt;0,I1558&gt;0,SUM(V1558:W1558)&gt;0),(F1558*V1558+((H1558-1)/4*10)*W1558)/SUM(V1558:W1558),"")</x:f>
      </x:c>
      <x:c r="K1558" s="12" t="str">
        <x:f>IF(ISNUMBER(J1558),(X1558*J1558+'Method'!$B$10*'Method'!$B$11)/(X1558+'Method'!$B$10),"")</x:f>
      </x:c>
      <x:c r="L1558" s="10" t="str">
        <x:f>IF(ISNUMBER(J1558),COUNTIFS($J$7:$J$1929,"&gt;"&amp;J1558)+1,"")</x:f>
      </x:c>
      <x:c r="M1558" s="9" t="str">
        <x:v>Review required</x:v>
      </x:c>
      <x:c r="N1558" s="9" t="str">
        <x:v>Concentration not explicit on both saved identities</x:v>
      </x:c>
      <x:c r="O1558" s="9" t="str">
        <x:v>https://www.parfumo.com/Perfumes/french-avenue/nectare-extradose</x:v>
      </x:c>
      <x:c r="P1558" s="9" t="str">
        <x:v>https://www.fragrantica.com/perfume/French-Avenue/NECTARE-Extradose-119221.html</x:v>
      </x:c>
      <x:c r="Q1558" s="9" t="str">
        <x:v>https://media.parfumo.com/perfumes/6d/6d70db_nectar-extradose-french-avenue_1200.jpg?width=720&amp;aspect_ratio=1:1</x:v>
      </x:c>
      <x:c r="R1558" s="9" t="str">
        <x:v>https://fimgs.net/mdimg/perfume-thumbs/375x500.119221.jpg</x:v>
      </x:c>
      <x:c r="S1558" s="9" t="str">
        <x:v>Nectaré Extradose</x:v>
      </x:c>
      <x:c r="T1558" s="11" t="str">
        <x:v>2025</x:v>
      </x:c>
      <x:c r="U1558" s="10" t="n">
        <x:v>1165</x:v>
      </x:c>
      <x:c r="V1558" s="14" t="n">
        <x:f>IF(AND(ISNUMBER(G1558),G1558&gt;0),LOG10(G1558)*'Method'!$B$8,"")</x:f>
        <x:v>1.9838550165304079</x:v>
      </x:c>
      <x:c r="W1558" s="14" t="n">
        <x:f>IF(AND(ISNUMBER(I1558),I1558&gt;0),LOG10(I1558)*'Method'!$B$9,"")</x:f>
        <x:v>1.8174732852292</x:v>
      </x:c>
      <x:c r="X1558" s="10" t="str">
        <x:f>IF(ISNUMBER(J1558),SUM(G1558,I1558),"")</x:f>
      </x:c>
      <x:c r="Y1558" s="10" t="str">
        <x:f>IF(ISNUMBER(K1558),COUNTIFS($K$7:$K$1929,"&gt;"&amp;K1558)+1,"")</x:f>
      </x:c>
      <x:c r="Z1558" s="9" t="str"/>
      <x:c r="AA1558" s="15" t="n">
        <x:v>46108</x:v>
      </x:c>
      <x:c r="AB1558" s="9" t="str">
        <x:v>Unknown</x:v>
      </x:c>
    </x:row>
    <x:row r="1559" ht="50" customHeight="1">
      <x:c r="A1559" s="10" t="n">
        <x:f>IF(ISNUMBER(F1559),RANK(F1559,$F$7:$F$1929,0),"")</x:f>
        <x:v>1473</x:v>
      </x:c>
      <x:c r="B1559" s="9" t="str">
        <x:v>Paris Corner</x:v>
      </x:c>
      <x:c r="C1559" s="9" t="str">
        <x:v>Date Caramel</x:v>
      </x:c>
      <x:c r="D1559" s="9" t="str">
        <x:v>Not recorded</x:v>
      </x:c>
      <x:c r="E1559" s="11" t="n">
        <x:v>2025</x:v>
      </x:c>
      <x:c r="F1559" s="13" t="n">
        <x:v>7.4</x:v>
      </x:c>
      <x:c r="G1559" s="10" t="n">
        <x:v>43</x:v>
      </x:c>
      <x:c r="H1559" s="12" t="n">
        <x:v>3.82</x:v>
      </x:c>
      <x:c r="I1559" s="10" t="n">
        <x:v>330</x:v>
      </x:c>
      <x:c r="J1559" s="12" t="str">
        <x:f>IF(AND(M1559="URL identity aligns",ISNUMBER(F1559),ISNUMBER(H1559),G1559&gt;0,I1559&gt;0,SUM(V1559:W1559)&gt;0),(F1559*V1559+((H1559-1)/4*10)*W1559)/SUM(V1559:W1559),"")</x:f>
      </x:c>
      <x:c r="K1559" s="12" t="str">
        <x:f>IF(ISNUMBER(J1559),(X1559*J1559+'Method'!$B$10*'Method'!$B$11)/(X1559+'Method'!$B$10),"")</x:f>
      </x:c>
      <x:c r="L1559" s="10" t="str">
        <x:f>IF(ISNUMBER(J1559),COUNTIFS($J$7:$J$1929,"&gt;"&amp;J1559)+1,"")</x:f>
      </x:c>
      <x:c r="M1559" s="9" t="str">
        <x:v>Review required</x:v>
      </x:c>
      <x:c r="N1559" s="9" t="str">
        <x:v>Concentration not explicit on both saved identities</x:v>
      </x:c>
      <x:c r="O1559" s="9" t="str">
        <x:v>https://www.parfumo.com/Perfumes/paris-corner/date-caramel</x:v>
      </x:c>
      <x:c r="P1559" s="9" t="str">
        <x:v>https://www.fragrantica.com/perfume/PARIS-CORNER/Date-Caramel-105237.html</x:v>
      </x:c>
      <x:c r="Q1559" s="9" t="str">
        <x:v>https://media.parfumo.com/perfumes/58/58b73b_date-caramel-paris-corner_1200.jpg?width=720&amp;aspect_ratio=1:1</x:v>
      </x:c>
      <x:c r="R1559" s="9" t="str">
        <x:v>https://fimgs.net/mdimg/perfume-thumbs/375x500.105237.jpg</x:v>
      </x:c>
      <x:c r="S1559" s="9" t="str">
        <x:v>Date Caramel</x:v>
      </x:c>
      <x:c r="T1559" s="11" t="str">
        <x:v>2025</x:v>
      </x:c>
      <x:c r="U1559" s="10" t="n">
        <x:v>381</x:v>
      </x:c>
      <x:c r="V1559" s="14" t="n">
        <x:f>IF(AND(ISNUMBER(G1559),G1559&gt;0),LOG10(G1559)*'Method'!$B$8,"")</x:f>
        <x:v>1.960162146695508</x:v>
      </x:c>
      <x:c r="W1559" s="14" t="n">
        <x:f>IF(AND(ISNUMBER(I1559),I1559&gt;0),LOG10(I1559)*'Method'!$B$9,"")</x:f>
        <x:v>2.0148111519023124</x:v>
      </x:c>
      <x:c r="X1559" s="10" t="str">
        <x:f>IF(ISNUMBER(J1559),SUM(G1559,I1559),"")</x:f>
      </x:c>
      <x:c r="Y1559" s="10" t="str">
        <x:f>IF(ISNUMBER(K1559),COUNTIFS($K$7:$K$1929,"&gt;"&amp;K1559)+1,"")</x:f>
      </x:c>
      <x:c r="Z1559" s="9" t="str"/>
      <x:c r="AA1559" s="15" t="n">
        <x:v>46108</x:v>
      </x:c>
      <x:c r="AB1559" s="9" t="str">
        <x:v>Unknown</x:v>
      </x:c>
    </x:row>
    <x:row r="1560" ht="50" customHeight="1">
      <x:c r="A1560" s="10" t="n">
        <x:f>IF(ISNUMBER(F1560),RANK(F1560,$F$7:$F$1929,0),"")</x:f>
        <x:v>1473</x:v>
      </x:c>
      <x:c r="B1560" s="9" t="str">
        <x:v>Armaf</x:v>
      </x:c>
      <x:c r="C1560" s="9" t="str">
        <x:v>Odyssey Mega</x:v>
      </x:c>
      <x:c r="D1560" s="9" t="str">
        <x:v>Not recorded</x:v>
      </x:c>
      <x:c r="E1560" s="11" t="n">
        <x:v>2023</x:v>
      </x:c>
      <x:c r="F1560" s="13" t="n">
        <x:v>7.4</x:v>
      </x:c>
      <x:c r="G1560" s="10" t="n">
        <x:v>43</x:v>
      </x:c>
      <x:c r="H1560" s="12" t="n">
        <x:v>4.27</x:v>
      </x:c>
      <x:c r="I1560" s="10" t="n">
        <x:v>1226</x:v>
      </x:c>
      <x:c r="J1560" s="12" t="str">
        <x:f>IF(AND(M1560="URL identity aligns",ISNUMBER(F1560),ISNUMBER(H1560),G1560&gt;0,I1560&gt;0,SUM(V1560:W1560)&gt;0),(F1560*V1560+((H1560-1)/4*10)*W1560)/SUM(V1560:W1560),"")</x:f>
      </x:c>
      <x:c r="K1560" s="12" t="str">
        <x:f>IF(ISNUMBER(J1560),(X1560*J1560+'Method'!$B$10*'Method'!$B$11)/(X1560+'Method'!$B$10),"")</x:f>
      </x:c>
      <x:c r="L1560" s="10" t="str">
        <x:f>IF(ISNUMBER(J1560),COUNTIFS($J$7:$J$1929,"&gt;"&amp;J1560)+1,"")</x:f>
      </x:c>
      <x:c r="M1560" s="9" t="str">
        <x:v>Review required</x:v>
      </x:c>
      <x:c r="N1560" s="9" t="str">
        <x:v>Product, variant, gender or year terms differ between URLs; Concentration not explicit on both saved identities</x:v>
      </x:c>
      <x:c r="O1560" s="9" t="str">
        <x:v>https://www.parfumo.com/Perfumes/Armaf/odyssey-mega</x:v>
      </x:c>
      <x:c r="P1560" s="9" t="str">
        <x:v>https://www.fragrantica.com/perfume/Armaf/Odyssey-Mega-Man-83133.html</x:v>
      </x:c>
      <x:c r="Q1560" s="9" t="str">
        <x:v>https://media.parfumo.com/perfumes/20/200cdc-odyssey-mega-armaf_1200.jpg?width=720&amp;aspect_ratio=1:1</x:v>
      </x:c>
      <x:c r="R1560" s="9" t="str">
        <x:v>https://fimgs.net/mdimg/perfume-thumbs/375x500.83133.jpg</x:v>
      </x:c>
      <x:c r="S1560" s="9" t="str">
        <x:v>Odyssey Mega</x:v>
      </x:c>
      <x:c r="T1560" s="11" t="str">
        <x:v>2023</x:v>
      </x:c>
      <x:c r="U1560" s="10" t="n">
        <x:v>1365</x:v>
      </x:c>
      <x:c r="V1560" s="14" t="n">
        <x:f>IF(AND(ISNUMBER(G1560),G1560&gt;0),LOG10(G1560)*'Method'!$B$8,"")</x:f>
        <x:v>1.960162146695508</x:v>
      </x:c>
      <x:c r="W1560" s="14" t="n">
        <x:f>IF(AND(ISNUMBER(I1560),I1560&gt;0),LOG10(I1560)*'Method'!$B$9,"")</x:f>
        <x:v>2.47079237614592</x:v>
      </x:c>
      <x:c r="X1560" s="10" t="str">
        <x:f>IF(ISNUMBER(J1560),SUM(G1560,I1560),"")</x:f>
      </x:c>
      <x:c r="Y1560" s="10" t="str">
        <x:f>IF(ISNUMBER(K1560),COUNTIFS($K$7:$K$1929,"&gt;"&amp;K1560)+1,"")</x:f>
      </x:c>
      <x:c r="Z1560" s="9" t="str"/>
      <x:c r="AA1560" s="15" t="n">
        <x:v>46108</x:v>
      </x:c>
      <x:c r="AB1560" s="9" t="str">
        <x:v>Unknown</x:v>
      </x:c>
    </x:row>
    <x:row r="1561" ht="50" customHeight="1">
      <x:c r="A1561" s="10" t="n">
        <x:f>IF(ISNUMBER(F1561),RANK(F1561,$F$7:$F$1929,0),"")</x:f>
        <x:v>1473</x:v>
      </x:c>
      <x:c r="B1561" s="9" t="str">
        <x:v>French Avenue</x:v>
      </x:c>
      <x:c r="C1561" s="9" t="str">
        <x:v>Aries</x:v>
      </x:c>
      <x:c r="D1561" s="9" t="str">
        <x:v>Not recorded</x:v>
      </x:c>
      <x:c r="E1561" s="11" t="n">
        <x:v>2025</x:v>
      </x:c>
      <x:c r="F1561" s="13" t="n">
        <x:v>7.4</x:v>
      </x:c>
      <x:c r="G1561" s="10" t="n">
        <x:v>13</x:v>
      </x:c>
      <x:c r="H1561" s="12" t="n">
        <x:v>4.25</x:v>
      </x:c>
      <x:c r="I1561" s="10" t="n">
        <x:v>53</x:v>
      </x:c>
      <x:c r="J1561" s="12" t="str">
        <x:f>IF(AND(M1561="URL identity aligns",ISNUMBER(F1561),ISNUMBER(H1561),G1561&gt;0,I1561&gt;0,SUM(V1561:W1561)&gt;0),(F1561*V1561+((H1561-1)/4*10)*W1561)/SUM(V1561:W1561),"")</x:f>
      </x:c>
      <x:c r="K1561" s="12" t="str">
        <x:f>IF(ISNUMBER(J1561),(X1561*J1561+'Method'!$B$10*'Method'!$B$11)/(X1561+'Method'!$B$10),"")</x:f>
      </x:c>
      <x:c r="L1561" s="10" t="str">
        <x:f>IF(ISNUMBER(J1561),COUNTIFS($J$7:$J$1929,"&gt;"&amp;J1561)+1,"")</x:f>
      </x:c>
      <x:c r="M1561" s="9" t="str">
        <x:v>Review required</x:v>
      </x:c>
      <x:c r="N1561" s="9" t="str">
        <x:v>Concentration not explicit on both saved identities</x:v>
      </x:c>
      <x:c r="O1561" s="9" t="str">
        <x:v>https://www.parfumo.com/Perfumes/french-avenue/aries</x:v>
      </x:c>
      <x:c r="P1561" s="9" t="str">
        <x:v>https://www.fragrantica.com/perfume/French-Avenue/Aries-107905.html</x:v>
      </x:c>
      <x:c r="Q1561" s="9" t="str">
        <x:v>https://media.parfumo.com/perfumes/79/79590f_aries-french-avenue_1200.jpg?width=720&amp;aspect_ratio=1:1</x:v>
      </x:c>
      <x:c r="R1561" s="9" t="str">
        <x:v>https://fimgs.net/mdimg/perfume-thumbs/375x500.107905.jpg</x:v>
      </x:c>
      <x:c r="S1561" s="9" t="str">
        <x:v>Aries</x:v>
      </x:c>
      <x:c r="T1561" s="11" t="str">
        <x:v>2025</x:v>
      </x:c>
      <x:c r="U1561" s="10" t="n">
        <x:v>1406</x:v>
      </x:c>
      <x:c r="V1561" s="14" t="n">
        <x:f>IF(AND(ISNUMBER(G1561),G1561&gt;0),LOG10(G1561)*'Method'!$B$8,"")</x:f>
        <x:v>1.336732022768208</x:v>
      </x:c>
      <x:c r="W1561" s="14" t="n">
        <x:f>IF(AND(ISNUMBER(I1561),I1561&gt;0),LOG10(I1561)*'Method'!$B$9,"")</x:f>
        <x:v>1.379420695680632</x:v>
      </x:c>
      <x:c r="X1561" s="10" t="str">
        <x:f>IF(ISNUMBER(J1561),SUM(G1561,I1561),"")</x:f>
      </x:c>
      <x:c r="Y1561" s="10" t="str">
        <x:f>IF(ISNUMBER(K1561),COUNTIFS($K$7:$K$1929,"&gt;"&amp;K1561)+1,"")</x:f>
      </x:c>
      <x:c r="Z1561" s="9" t="str"/>
      <x:c r="AA1561" s="15" t="n">
        <x:v>46108</x:v>
      </x:c>
      <x:c r="AB1561" s="9" t="str">
        <x:v>Unknown</x:v>
      </x:c>
    </x:row>
    <x:row r="1562" ht="50" customHeight="1">
      <x:c r="A1562" s="10" t="n">
        <x:f>IF(ISNUMBER(F1562),RANK(F1562,$F$7:$F$1929,0),"")</x:f>
        <x:v>1473</x:v>
      </x:c>
      <x:c r="B1562" s="9" t="str">
        <x:v>French Avenue</x:v>
      </x:c>
      <x:c r="C1562" s="9" t="str">
        <x:v>Sultan the Founder سلطان</x:v>
      </x:c>
      <x:c r="D1562" s="9" t="str">
        <x:v>Not recorded</x:v>
      </x:c>
      <x:c r="E1562" s="11" t="n">
        <x:v>2024</x:v>
      </x:c>
      <x:c r="F1562" s="13" t="n">
        <x:v>7.4</x:v>
      </x:c>
      <x:c r="G1562" s="10" t="n">
        <x:v>9</x:v>
      </x:c>
      <x:c r="H1562" s="12" t="n">
        <x:v>4.16</x:v>
      </x:c>
      <x:c r="I1562" s="10" t="n">
        <x:v>55</x:v>
      </x:c>
      <x:c r="J1562" s="12" t="str">
        <x:f>IF(AND(M1562="URL identity aligns",ISNUMBER(F1562),ISNUMBER(H1562),G1562&gt;0,I1562&gt;0,SUM(V1562:W1562)&gt;0),(F1562*V1562+((H1562-1)/4*10)*W1562)/SUM(V1562:W1562),"")</x:f>
      </x:c>
      <x:c r="K1562" s="12" t="str">
        <x:f>IF(ISNUMBER(J1562),(X1562*J1562+'Method'!$B$10*'Method'!$B$11)/(X1562+'Method'!$B$10),"")</x:f>
      </x:c>
      <x:c r="L1562" s="10" t="str">
        <x:f>IF(ISNUMBER(J1562),COUNTIFS($J$7:$J$1929,"&gt;"&amp;J1562)+1,"")</x:f>
      </x:c>
      <x:c r="M1562" s="9" t="str">
        <x:v>Review required</x:v>
      </x:c>
      <x:c r="N1562" s="9" t="str">
        <x:v>Concentration not explicit on both saved identities</x:v>
      </x:c>
      <x:c r="O1562" s="9" t="str">
        <x:v>https://www.parfumo.com/Perfumes/french-avenue/sultan-the-founder</x:v>
      </x:c>
      <x:c r="P1562" s="9" t="str">
        <x:v>https://www.fragrantica.com/perfume/French-Avenue/Sultan-The-Founder-95083.html</x:v>
      </x:c>
      <x:c r="Q1562" s="9" t="str">
        <x:v>https://media.parfumo.com/perfumes/d8/d8a287_sultan-the-founder-french-avenue_1200.jpg?width=720&amp;aspect_ratio=1:1</x:v>
      </x:c>
      <x:c r="R1562" s="9" t="str">
        <x:v>https://fimgs.net/mdimg/perfume-thumbs/375x500.95083.jpg</x:v>
      </x:c>
      <x:c r="S1562" s="9" t="str">
        <x:v>Sultan the Founder سلطان</x:v>
      </x:c>
      <x:c r="T1562" s="11" t="str">
        <x:v>2024</x:v>
      </x:c>
      <x:c r="U1562" s="10" t="n">
        <x:v>1384</x:v>
      </x:c>
      <x:c r="V1562" s="14" t="n">
        <x:f>IF(AND(ISNUMBER(G1562),G1562&gt;0),LOG10(G1562)*'Method'!$B$8,"")</x:f>
        <x:v>1.14509101132719</x:v>
      </x:c>
      <x:c r="W1562" s="14" t="n">
        <x:f>IF(AND(ISNUMBER(I1562),I1562&gt;0),LOG10(I1562)*'Method'!$B$9,"")</x:f>
        <x:v>1.392290151595392</x:v>
      </x:c>
      <x:c r="X1562" s="10" t="str">
        <x:f>IF(ISNUMBER(J1562),SUM(G1562,I1562),"")</x:f>
      </x:c>
      <x:c r="Y1562" s="10" t="str">
        <x:f>IF(ISNUMBER(K1562),COUNTIFS($K$7:$K$1929,"&gt;"&amp;K1562)+1,"")</x:f>
      </x:c>
      <x:c r="Z1562" s="9" t="str"/>
      <x:c r="AA1562" s="15" t="n">
        <x:v>46108</x:v>
      </x:c>
      <x:c r="AB1562" s="9" t="str">
        <x:v>Unknown</x:v>
      </x:c>
    </x:row>
    <x:row r="1563" ht="50" customHeight="1">
      <x:c r="A1563" s="10" t="n">
        <x:f>IF(ISNUMBER(F1563),RANK(F1563,$F$7:$F$1929,0),"")</x:f>
        <x:v>1473</x:v>
      </x:c>
      <x:c r="B1563" s="9" t="str">
        <x:v>French Avenue</x:v>
      </x:c>
      <x:c r="C1563" s="9" t="str">
        <x:v>Zenith Tobacco</x:v>
      </x:c>
      <x:c r="D1563" s="9" t="str">
        <x:v>Not recorded</x:v>
      </x:c>
      <x:c r="E1563" s="11" t="n">
        <x:v>2025</x:v>
      </x:c>
      <x:c r="F1563" s="13" t="n">
        <x:v>7.4</x:v>
      </x:c>
      <x:c r="G1563" s="10" t="n">
        <x:v>8</x:v>
      </x:c>
      <x:c r="H1563" s="12" t="n">
        <x:v>4.26</x:v>
      </x:c>
      <x:c r="I1563" s="10" t="n">
        <x:v>78</x:v>
      </x:c>
      <x:c r="J1563" s="12" t="str">
        <x:f>IF(AND(M1563="URL identity aligns",ISNUMBER(F1563),ISNUMBER(H1563),G1563&gt;0,I1563&gt;0,SUM(V1563:W1563)&gt;0),(F1563*V1563+((H1563-1)/4*10)*W1563)/SUM(V1563:W1563),"")</x:f>
      </x:c>
      <x:c r="K1563" s="12" t="str">
        <x:f>IF(ISNUMBER(J1563),(X1563*J1563+'Method'!$B$10*'Method'!$B$11)/(X1563+'Method'!$B$10),"")</x:f>
      </x:c>
      <x:c r="L1563" s="10" t="str">
        <x:f>IF(ISNUMBER(J1563),COUNTIFS($J$7:$J$1929,"&gt;"&amp;J1563)+1,"")</x:f>
      </x:c>
      <x:c r="M1563" s="9" t="str">
        <x:v>Review required</x:v>
      </x:c>
      <x:c r="N1563" s="9" t="str">
        <x:v>Concentration not explicit on both saved identities</x:v>
      </x:c>
      <x:c r="O1563" s="9" t="str">
        <x:v>https://www.parfumo.com/Perfumes/french-avenue/zenith-tobacco</x:v>
      </x:c>
      <x:c r="P1563" s="9" t="str">
        <x:v>https://www.fragrantica.com/perfume/French-Avenue/Zenith-Tobacco-106863.html</x:v>
      </x:c>
      <x:c r="Q1563" s="9" t="str">
        <x:v>https://media.parfumo.com/perfumes/05/05b1cd_zenith-tobacco-french-avenue_1200.jpg?width=720&amp;aspect_ratio=1:1</x:v>
      </x:c>
      <x:c r="R1563" s="9" t="str">
        <x:v>https://fimgs.net/mdimg/perfume-thumbs/375x500.106863.jpg</x:v>
      </x:c>
      <x:c r="S1563" s="9" t="str">
        <x:v>Zenith Tobacco</x:v>
      </x:c>
      <x:c r="T1563" s="11" t="str">
        <x:v>2025</x:v>
      </x:c>
      <x:c r="U1563" s="10" t="n">
        <x:v>1694</x:v>
      </x:c>
      <x:c r="V1563" s="14" t="n">
        <x:f>IF(AND(ISNUMBER(G1563),G1563&gt;0),LOG10(G1563)*'Method'!$B$8,"")</x:f>
        <x:v>1.0837079843903314</x:v>
      </x:c>
      <x:c r="W1563" s="14" t="n">
        <x:f>IF(AND(ISNUMBER(I1563),I1563&gt;0),LOG10(I1563)*'Method'!$B$9,"")</x:f>
        <x:v>1.513675682152384</x:v>
      </x:c>
      <x:c r="X1563" s="10" t="str">
        <x:f>IF(ISNUMBER(J1563),SUM(G1563,I1563),"")</x:f>
      </x:c>
      <x:c r="Y1563" s="10" t="str">
        <x:f>IF(ISNUMBER(K1563),COUNTIFS($K$7:$K$1929,"&gt;"&amp;K1563)+1,"")</x:f>
      </x:c>
      <x:c r="Z1563" s="9" t="str"/>
      <x:c r="AA1563" s="15" t="n">
        <x:v>46108</x:v>
      </x:c>
      <x:c r="AB1563" s="9" t="str">
        <x:v>Unknown</x:v>
      </x:c>
    </x:row>
    <x:row r="1564" ht="50" customHeight="1">
      <x:c r="A1564" s="10" t="n">
        <x:f>IF(ISNUMBER(F1564),RANK(F1564,$F$7:$F$1929,0),"")</x:f>
        <x:v>1473</x:v>
      </x:c>
      <x:c r="B1564" s="9" t="str">
        <x:v>Fragrance World</x:v>
      </x:c>
      <x:c r="C1564" s="9" t="str">
        <x:v>Star Men</x:v>
      </x:c>
      <x:c r="D1564" s="9" t="str">
        <x:v>Not recorded</x:v>
      </x:c>
      <x:c r="E1564" s="11"/>
      <x:c r="F1564" s="13" t="n">
        <x:v>7.4</x:v>
      </x:c>
      <x:c r="G1564" s="10" t="n">
        <x:v>7</x:v>
      </x:c>
      <x:c r="H1564" s="12" t="n">
        <x:v>4.23</x:v>
      </x:c>
      <x:c r="I1564" s="10" t="n">
        <x:v>71</x:v>
      </x:c>
      <x:c r="J1564" s="12" t="str">
        <x:f>IF(AND(M1564="URL identity aligns",ISNUMBER(F1564),ISNUMBER(H1564),G1564&gt;0,I1564&gt;0,SUM(V1564:W1564)&gt;0),(F1564*V1564+((H1564-1)/4*10)*W1564)/SUM(V1564:W1564),"")</x:f>
      </x:c>
      <x:c r="K1564" s="12" t="str">
        <x:f>IF(ISNUMBER(J1564),(X1564*J1564+'Method'!$B$10*'Method'!$B$11)/(X1564+'Method'!$B$10),"")</x:f>
      </x:c>
      <x:c r="L1564" s="10" t="str">
        <x:f>IF(ISNUMBER(J1564),COUNTIFS($J$7:$J$1929,"&gt;"&amp;J1564)+1,"")</x:f>
      </x:c>
      <x:c r="M1564" s="9" t="str">
        <x:v>Review required</x:v>
      </x:c>
      <x:c r="N1564" s="9" t="str">
        <x:v>Concentration not explicit on both saved identities</x:v>
      </x:c>
      <x:c r="O1564" s="9" t="str">
        <x:v>https://www.parfumo.com/Perfumes/fragrance-world/star-men</x:v>
      </x:c>
      <x:c r="P1564" s="9" t="str">
        <x:v>https://www.fragrantica.com/perfume/Fragrance-World/Star-Men-101350.html</x:v>
      </x:c>
      <x:c r="Q1564" s="9" t="str">
        <x:v>https://media.parfumo.com/perfumes/a7/a74f5d_star-men-fragrance-world_1200.jpg?width=720&amp;aspect_ratio=1:1</x:v>
      </x:c>
      <x:c r="R1564" s="9" t="str">
        <x:v>https://fimgs.net/mdimg/perfume-thumbs/375x500.101350.jpg</x:v>
      </x:c>
      <x:c r="S1564" s="9" t="str">
        <x:v>Star Men</x:v>
      </x:c>
      <x:c r="T1564" s="11" t="str"/>
      <x:c r="U1564" s="10" t="n">
        <x:v>78</x:v>
      </x:c>
      <x:c r="V1564" s="14" t="n">
        <x:f>IF(AND(ISNUMBER(G1564),G1564&gt;0),LOG10(G1564)*'Method'!$B$8,"")</x:f>
        <x:v>1.0141176480171084</x:v>
      </x:c>
      <x:c r="W1564" s="14" t="n">
        <x:f>IF(AND(ISNUMBER(I1564),I1564&gt;0),LOG10(I1564)*'Method'!$B$9,"")</x:f>
        <x:v>1.481006678975264</x:v>
      </x:c>
      <x:c r="X1564" s="10" t="str">
        <x:f>IF(ISNUMBER(J1564),SUM(G1564,I1564),"")</x:f>
      </x:c>
      <x:c r="Y1564" s="10" t="str">
        <x:f>IF(ISNUMBER(K1564),COUNTIFS($K$7:$K$1929,"&gt;"&amp;K1564)+1,"")</x:f>
      </x:c>
      <x:c r="Z1564" s="9" t="str"/>
      <x:c r="AA1564" s="15" t="n">
        <x:v>46108</x:v>
      </x:c>
      <x:c r="AB1564" s="9" t="str">
        <x:v>Unknown</x:v>
      </x:c>
    </x:row>
    <x:row r="1565" ht="50" customHeight="1">
      <x:c r="A1565" s="10" t="n">
        <x:f>IF(ISNUMBER(F1565),RANK(F1565,$F$7:$F$1929,0),"")</x:f>
        <x:v>1473</x:v>
      </x:c>
      <x:c r="B1565" s="9" t="str">
        <x:v>Fragrance World</x:v>
      </x:c>
      <x:c r="C1565" s="9" t="str">
        <x:v>Supreme L'Homme</x:v>
      </x:c>
      <x:c r="D1565" s="9" t="str">
        <x:v>Not recorded</x:v>
      </x:c>
      <x:c r="E1565" s="11" t="n">
        <x:v>2023</x:v>
      </x:c>
      <x:c r="F1565" s="13" t="n">
        <x:v>7.4</x:v>
      </x:c>
      <x:c r="G1565" s="10" t="n">
        <x:v>7</x:v>
      </x:c>
      <x:c r="H1565" s="12" t="n">
        <x:v>4.39</x:v>
      </x:c>
      <x:c r="I1565" s="10" t="n">
        <x:v>41</x:v>
      </x:c>
      <x:c r="J1565" s="12" t="str">
        <x:f>IF(AND(M1565="URL identity aligns",ISNUMBER(F1565),ISNUMBER(H1565),G1565&gt;0,I1565&gt;0,SUM(V1565:W1565)&gt;0),(F1565*V1565+((H1565-1)/4*10)*W1565)/SUM(V1565:W1565),"")</x:f>
      </x:c>
      <x:c r="K1565" s="12" t="str">
        <x:f>IF(ISNUMBER(J1565),(X1565*J1565+'Method'!$B$10*'Method'!$B$11)/(X1565+'Method'!$B$10),"")</x:f>
      </x:c>
      <x:c r="L1565" s="10" t="str">
        <x:f>IF(ISNUMBER(J1565),COUNTIFS($J$7:$J$1929,"&gt;"&amp;J1565)+1,"")</x:f>
      </x:c>
      <x:c r="M1565" s="9" t="str">
        <x:v>Review required</x:v>
      </x:c>
      <x:c r="N1565" s="9" t="str">
        <x:v>Concentration not explicit on both saved identities</x:v>
      </x:c>
      <x:c r="O1565" s="9" t="str">
        <x:v>https://www.parfumo.com/Perfumes/fragrance-world/supreme-l-homme</x:v>
      </x:c>
      <x:c r="P1565" s="9" t="str">
        <x:v>https://www.fragrantica.com/perfume/Fragrance-World/Supreme-L-Homme-108749.html</x:v>
      </x:c>
      <x:c r="Q1565" s="9" t="str">
        <x:v>https://media.parfumo.com/perfumes/1c/1c9414_supreme-l-homme-fragrance-world_1200.jpg?width=720&amp;aspect_ratio=1:1</x:v>
      </x:c>
      <x:c r="R1565" s="9" t="str">
        <x:v>https://fimgs.net/mdimg/perfume-thumbs/375x500.108749.jpg</x:v>
      </x:c>
      <x:c r="S1565" s="9" t="str">
        <x:v>Supreme L'Homme</x:v>
      </x:c>
      <x:c r="T1565" s="11" t="str">
        <x:v>2023</x:v>
      </x:c>
      <x:c r="U1565" s="10" t="n">
        <x:v>165</x:v>
      </x:c>
      <x:c r="V1565" s="14" t="n">
        <x:f>IF(AND(ISNUMBER(G1565),G1565&gt;0),LOG10(G1565)*'Method'!$B$8,"")</x:f>
        <x:v>1.0141176480171084</x:v>
      </x:c>
      <x:c r="W1565" s="14" t="n">
        <x:f>IF(AND(ISNUMBER(I1565),I1565&gt;0),LOG10(I1565)*'Method'!$B$9,"")</x:f>
        <x:v>1.290227085375792</x:v>
      </x:c>
      <x:c r="X1565" s="10" t="str">
        <x:f>IF(ISNUMBER(J1565),SUM(G1565,I1565),"")</x:f>
      </x:c>
      <x:c r="Y1565" s="10" t="str">
        <x:f>IF(ISNUMBER(K1565),COUNTIFS($K$7:$K$1929,"&gt;"&amp;K1565)+1,"")</x:f>
      </x:c>
      <x:c r="Z1565" s="9" t="str"/>
      <x:c r="AA1565" s="15" t="n">
        <x:v>46108</x:v>
      </x:c>
      <x:c r="AB1565" s="9" t="str">
        <x:v>Unknown</x:v>
      </x:c>
    </x:row>
    <x:row r="1566" ht="50" customHeight="1">
      <x:c r="A1566" s="10" t="n">
        <x:f>IF(ISNUMBER(F1566),RANK(F1566,$F$7:$F$1929,0),"")</x:f>
        <x:v>1560</x:v>
      </x:c>
      <x:c r="B1566" s="9" t="str">
        <x:v>Montblanc</x:v>
      </x:c>
      <x:c r="C1566" s="9" t="str">
        <x:v>Individuel</x:v>
      </x:c>
      <x:c r="D1566" s="9" t="str">
        <x:v>Eau de Toilette</x:v>
      </x:c>
      <x:c r="E1566" s="11" t="n">
        <x:v>2003</x:v>
      </x:c>
      <x:c r="F1566" s="13" t="n">
        <x:v>7.3</x:v>
      </x:c>
      <x:c r="G1566" s="10" t="n">
        <x:v>1836</x:v>
      </x:c>
      <x:c r="H1566" s="12" t="n">
        <x:v>4</x:v>
      </x:c>
      <x:c r="I1566" s="10" t="n">
        <x:v>8319</x:v>
      </x:c>
      <x:c r="J1566" s="12" t="str">
        <x:f>IF(AND(M1566="URL identity aligns",ISNUMBER(F1566),ISNUMBER(H1566),G1566&gt;0,I1566&gt;0,SUM(V1566:W1566)&gt;0),(F1566*V1566+((H1566-1)/4*10)*W1566)/SUM(V1566:W1566),"")</x:f>
      </x:c>
      <x:c r="K1566" s="12" t="str">
        <x:f>IF(ISNUMBER(J1566),(X1566*J1566+'Method'!$B$10*'Method'!$B$11)/(X1566+'Method'!$B$10),"")</x:f>
      </x:c>
      <x:c r="L1566" s="10" t="str">
        <x:f>IF(ISNUMBER(J1566),COUNTIFS($J$7:$J$1929,"&gt;"&amp;J1566)+1,"")</x:f>
      </x:c>
      <x:c r="M1566" s="9" t="str">
        <x:v>Review required</x:v>
      </x:c>
      <x:c r="N1566" s="9" t="str">
        <x:v>Concentration not explicit on both saved identities</x:v>
      </x:c>
      <x:c r="O1566" s="9" t="str">
        <x:v>https://www.parfumo.com/Perfumes/Montblanc/Individuel_Eau_de_Toilette</x:v>
      </x:c>
      <x:c r="P1566" s="9" t="str">
        <x:v>https://www.fragrantica.com/perfume/Montblanc/Individuel-4193.html</x:v>
      </x:c>
      <x:c r="Q1566" s="9" t="str">
        <x:v>https://media.parfumo.com/perfumes/22/229027-individuel-eau-de-toilette-montblanc_1200.jpg?width=720&amp;aspect_ratio=1:1</x:v>
      </x:c>
      <x:c r="R1566" s="9" t="str">
        <x:v>https://fimgs.net/mdimg/perfume-thumbs/375x500.4193.jpg</x:v>
      </x:c>
      <x:c r="S1566" s="9" t="str">
        <x:v>Individuel</x:v>
      </x:c>
      <x:c r="T1566" s="11" t="str">
        <x:v>2003</x:v>
      </x:c>
      <x:c r="U1566" s="10" t="n">
        <x:v>766</x:v>
      </x:c>
      <x:c r="V1566" s="14" t="n">
        <x:f>IF(AND(ISNUMBER(G1566),G1566&gt;0),LOG10(G1566)*'Method'!$B$8,"")</x:f>
        <x:v>3.9166472122382636</x:v>
      </x:c>
      <x:c r="W1566" s="14" t="n">
        <x:f>IF(AND(ISNUMBER(I1566),I1566&gt;0),LOG10(I1566)*'Method'!$B$9,"")</x:f>
        <x:v>3.136056899438016</x:v>
      </x:c>
      <x:c r="X1566" s="10" t="str">
        <x:f>IF(ISNUMBER(J1566),SUM(G1566,I1566),"")</x:f>
      </x:c>
      <x:c r="Y1566" s="10" t="str">
        <x:f>IF(ISNUMBER(K1566),COUNTIFS($K$7:$K$1929,"&gt;"&amp;K1566)+1,"")</x:f>
      </x:c>
      <x:c r="Z1566" s="9" t="str"/>
      <x:c r="AA1566" s="15" t="n">
        <x:v>46108</x:v>
      </x:c>
      <x:c r="AB1566" s="9" t="str">
        <x:v>Unknown</x:v>
      </x:c>
    </x:row>
    <x:row r="1567" ht="50" customHeight="1">
      <x:c r="A1567" s="10" t="n">
        <x:f>IF(ISNUMBER(F1567),RANK(F1567,$F$7:$F$1929,0),"")</x:f>
        <x:v>1560</x:v>
      </x:c>
      <x:c r="B1567" s="9" t="str">
        <x:v>Fragrance One</x:v>
      </x:c>
      <x:c r="C1567" s="9" t="str">
        <x:v>Office for Men</x:v>
      </x:c>
      <x:c r="D1567" s="9" t="str">
        <x:v>Not recorded</x:v>
      </x:c>
      <x:c r="E1567" s="11" t="n">
        <x:v>2019</x:v>
      </x:c>
      <x:c r="F1567" s="13" t="n">
        <x:v>7.3</x:v>
      </x:c>
      <x:c r="G1567" s="10" t="n">
        <x:v>1443</x:v>
      </x:c>
      <x:c r="H1567" s="12" t="n">
        <x:v>3.52</x:v>
      </x:c>
      <x:c r="I1567" s="10" t="n">
        <x:v>3087</x:v>
      </x:c>
      <x:c r="J1567" s="12" t="str">
        <x:f>IF(AND(M1567="URL identity aligns",ISNUMBER(F1567),ISNUMBER(H1567),G1567&gt;0,I1567&gt;0,SUM(V1567:W1567)&gt;0),(F1567*V1567+((H1567-1)/4*10)*W1567)/SUM(V1567:W1567),"")</x:f>
      </x:c>
      <x:c r="K1567" s="12" t="str">
        <x:f>IF(ISNUMBER(J1567),(X1567*J1567+'Method'!$B$10*'Method'!$B$11)/(X1567+'Method'!$B$10),"")</x:f>
      </x:c>
      <x:c r="L1567" s="10" t="str">
        <x:f>IF(ISNUMBER(J1567),COUNTIFS($J$7:$J$1929,"&gt;"&amp;J1567)+1,"")</x:f>
      </x:c>
      <x:c r="M1567" s="9" t="str">
        <x:v>Review required</x:v>
      </x:c>
      <x:c r="N1567" s="9" t="str">
        <x:v>Concentration not explicit on both saved identities</x:v>
      </x:c>
      <x:c r="O1567" s="9" t="str">
        <x:v>https://www.parfumo.com/Perfumes/Fragrance_One/Office_for_Men</x:v>
      </x:c>
      <x:c r="P1567" s="9" t="str">
        <x:v>https://www.fragrantica.com/perfume/Fragrance-One/Office-For-Men-55166.html</x:v>
      </x:c>
      <x:c r="Q1567" s="9" t="str">
        <x:v>https://media.parfumo.com/perfumes/71/71dbf5-office-for-men-fragrance-one_1200.jpg?width=720&amp;aspect_ratio=1:1</x:v>
      </x:c>
      <x:c r="R1567" s="9" t="str">
        <x:v>https://fimgs.net/mdimg/perfume-thumbs/375x500.55166.jpg</x:v>
      </x:c>
      <x:c r="S1567" s="9" t="str">
        <x:v>Office for Men</x:v>
      </x:c>
      <x:c r="T1567" s="11" t="str">
        <x:v>2019</x:v>
      </x:c>
      <x:c r="U1567" s="10" t="n">
        <x:v>849</x:v>
      </x:c>
      <x:c r="V1567" s="14" t="n">
        <x:f>IF(AND(ISNUMBER(G1567),G1567&gt;0),LOG10(G1567)*'Method'!$B$8,"")</x:f>
        <x:v>3.791119597312188</x:v>
      </x:c>
      <x:c r="W1567" s="14" t="n">
        <x:f>IF(AND(ISNUMBER(I1567),I1567&gt;0),LOG10(I1567)*'Method'!$B$9,"")</x:f>
        <x:v>2.7916293035856725</x:v>
      </x:c>
      <x:c r="X1567" s="10" t="str">
        <x:f>IF(ISNUMBER(J1567),SUM(G1567,I1567),"")</x:f>
      </x:c>
      <x:c r="Y1567" s="10" t="str">
        <x:f>IF(ISNUMBER(K1567),COUNTIFS($K$7:$K$1929,"&gt;"&amp;K1567)+1,"")</x:f>
      </x:c>
      <x:c r="Z1567" s="9" t="str"/>
      <x:c r="AA1567" s="15" t="n">
        <x:v>46108</x:v>
      </x:c>
      <x:c r="AB1567" s="9" t="str">
        <x:v>Unknown</x:v>
      </x:c>
    </x:row>
    <x:row r="1568" ht="50" customHeight="1">
      <x:c r="A1568" s="10" t="n">
        <x:f>IF(ISNUMBER(F1568),RANK(F1568,$F$7:$F$1929,0),"")</x:f>
        <x:v>1560</x:v>
      </x:c>
      <x:c r="B1568" s="9" t="str">
        <x:v>Armaf</x:v>
      </x:c>
      <x:c r="C1568" s="9" t="str">
        <x:v>Club de Nuit Sillage</x:v>
      </x:c>
      <x:c r="D1568" s="9" t="str">
        <x:v>Eau de Parfum</x:v>
      </x:c>
      <x:c r="E1568" s="11" t="n">
        <x:v>2020</x:v>
      </x:c>
      <x:c r="F1568" s="13" t="n">
        <x:v>7.3</x:v>
      </x:c>
      <x:c r="G1568" s="10" t="n">
        <x:v>1025</x:v>
      </x:c>
      <x:c r="H1568" s="12" t="n">
        <x:v>3.92</x:v>
      </x:c>
      <x:c r="I1568" s="10" t="n">
        <x:v>5303</x:v>
      </x:c>
      <x:c r="J1568" s="12" t="str">
        <x:f>IF(AND(M1568="URL identity aligns",ISNUMBER(F1568),ISNUMBER(H1568),G1568&gt;0,I1568&gt;0,SUM(V1568:W1568)&gt;0),(F1568*V1568+((H1568-1)/4*10)*W1568)/SUM(V1568:W1568),"")</x:f>
      </x:c>
      <x:c r="K1568" s="12" t="str">
        <x:f>IF(ISNUMBER(J1568),(X1568*J1568+'Method'!$B$10*'Method'!$B$11)/(X1568+'Method'!$B$10),"")</x:f>
      </x:c>
      <x:c r="L1568" s="10" t="str">
        <x:f>IF(ISNUMBER(J1568),COUNTIFS($J$7:$J$1929,"&gt;"&amp;J1568)+1,"")</x:f>
      </x:c>
      <x:c r="M1568" s="9" t="str">
        <x:v>Review required</x:v>
      </x:c>
      <x:c r="N1568" s="9" t="str">
        <x:v>Concentration not explicit on both saved identities</x:v>
      </x:c>
      <x:c r="O1568" s="9" t="str">
        <x:v>https://www.parfumo.com/Perfumes/Armaf/club-de-nuit-sillage-eau-de-parfum</x:v>
      </x:c>
      <x:c r="P1568" s="9" t="str">
        <x:v>https://www.fragrantica.com/perfume/Armaf/Club-de-Nuit-Sillage-64105.html</x:v>
      </x:c>
      <x:c r="Q1568" s="9" t="str">
        <x:v>https://media.parfumo.com/perfumes/87/875b56-club-de-nuit-sillage-eau-de-parfum-armaf_1200.jpg?width=720&amp;aspect_ratio=1:1</x:v>
      </x:c>
      <x:c r="R1568" s="9" t="str">
        <x:v>https://fimgs.net/mdimg/perfume-thumbs/375x500.64105.jpg</x:v>
      </x:c>
      <x:c r="S1568" s="9" t="str">
        <x:v>Club de Nuit Sillage</x:v>
      </x:c>
      <x:c r="T1568" s="11" t="str">
        <x:v>2020</x:v>
      </x:c>
      <x:c r="U1568" s="10" t="n">
        <x:v>1174</x:v>
      </x:c>
      <x:c r="V1568" s="14" t="n">
        <x:f>IF(AND(ISNUMBER(G1568),G1568&gt;0),LOG10(G1568)*'Method'!$B$8,"")</x:f>
        <x:v>3.6128686384701236</x:v>
      </x:c>
      <x:c r="W1568" s="14" t="n">
        <x:f>IF(AND(ISNUMBER(I1568),I1568&gt;0),LOG10(I1568)*'Method'!$B$9,"")</x:f>
        <x:v>2.979617301694848</x:v>
      </x:c>
      <x:c r="X1568" s="10" t="str">
        <x:f>IF(ISNUMBER(J1568),SUM(G1568,I1568),"")</x:f>
      </x:c>
      <x:c r="Y1568" s="10" t="str">
        <x:f>IF(ISNUMBER(K1568),COUNTIFS($K$7:$K$1929,"&gt;"&amp;K1568)+1,"")</x:f>
      </x:c>
      <x:c r="Z1568" s="9" t="str"/>
      <x:c r="AA1568" s="15" t="n">
        <x:v>46108</x:v>
      </x:c>
      <x:c r="AB1568" s="9" t="str">
        <x:v>Unknown</x:v>
      </x:c>
    </x:row>
    <x:row r="1569" ht="50" customHeight="1">
      <x:c r="A1569" s="10" t="n">
        <x:f>IF(ISNUMBER(F1569),RANK(F1569,$F$7:$F$1929,0),"")</x:f>
        <x:v>1560</x:v>
      </x:c>
      <x:c r="B1569" s="9" t="str">
        <x:v>Byredo</x:v>
      </x:c>
      <x:c r="C1569" s="9" t="str">
        <x:v>Bibliothèque</x:v>
      </x:c>
      <x:c r="D1569" s="9" t="str">
        <x:v>Eau de Parfum</x:v>
      </x:c>
      <x:c r="E1569" s="11" t="n">
        <x:v>2017</x:v>
      </x:c>
      <x:c r="F1569" s="13" t="n">
        <x:v>7.3</x:v>
      </x:c>
      <x:c r="G1569" s="10" t="n">
        <x:v>701</x:v>
      </x:c>
      <x:c r="H1569" s="12" t="n">
        <x:v>3.73</x:v>
      </x:c>
      <x:c r="I1569" s="10" t="n">
        <x:v>5053</x:v>
      </x:c>
      <x:c r="J1569" s="12" t="str">
        <x:f>IF(AND(M1569="URL identity aligns",ISNUMBER(F1569),ISNUMBER(H1569),G1569&gt;0,I1569&gt;0,SUM(V1569:W1569)&gt;0),(F1569*V1569+((H1569-1)/4*10)*W1569)/SUM(V1569:W1569),"")</x:f>
      </x:c>
      <x:c r="K1569" s="12" t="str">
        <x:f>IF(ISNUMBER(J1569),(X1569*J1569+'Method'!$B$10*'Method'!$B$11)/(X1569+'Method'!$B$10),"")</x:f>
      </x:c>
      <x:c r="L1569" s="10" t="str">
        <x:f>IF(ISNUMBER(J1569),COUNTIFS($J$7:$J$1929,"&gt;"&amp;J1569)+1,"")</x:f>
      </x:c>
      <x:c r="M1569" s="9" t="str">
        <x:v>Review required</x:v>
      </x:c>
      <x:c r="N1569" s="9" t="str">
        <x:v>Concentration not explicit on both saved identities</x:v>
      </x:c>
      <x:c r="O1569" s="9" t="str">
        <x:v>https://www.parfumo.com/Perfumes/Byredo/Bibliotheque_Eau_de_Parfum</x:v>
      </x:c>
      <x:c r="P1569" s="9" t="str">
        <x:v>https://www.fragrantica.com/perfume/Byredo/Bibliotheque-43324.html</x:v>
      </x:c>
      <x:c r="Q1569" s="9" t="str">
        <x:v>https://media.parfumo.com/perfumes/35/35f448-bibliotheque-eau-de-parfum-byredo_1200.jpg?width=480&amp;aspect_ratio=1:1</x:v>
      </x:c>
      <x:c r="R1569" s="9" t="str">
        <x:v>https://fimgs.net/mdimg/perfume-thumbs/375x500.43324.jpg</x:v>
      </x:c>
      <x:c r="S1569" s="9" t="str">
        <x:v>Bibliothèque</x:v>
      </x:c>
      <x:c r="T1569" s="11" t="str">
        <x:v>2017</x:v>
      </x:c>
      <x:c r="U1569" s="10" t="n">
        <x:v>37</x:v>
      </x:c>
      <x:c r="V1569" s="14" t="n">
        <x:f>IF(AND(ISNUMBER(G1569),G1569&gt;0),LOG10(G1569)*'Method'!$B$8,"")</x:f>
        <x:v>3.4148616215599916</x:v>
      </x:c>
      <x:c r="W1569" s="14" t="n">
        <x:f>IF(AND(ISNUMBER(I1569),I1569&gt;0),LOG10(I1569)*'Method'!$B$9,"")</x:f>
        <x:v>2.962839438590584</x:v>
      </x:c>
      <x:c r="X1569" s="10" t="str">
        <x:f>IF(ISNUMBER(J1569),SUM(G1569,I1569),"")</x:f>
      </x:c>
      <x:c r="Y1569" s="10" t="str">
        <x:f>IF(ISNUMBER(K1569),COUNTIFS($K$7:$K$1929,"&gt;"&amp;K1569)+1,"")</x:f>
      </x:c>
      <x:c r="Z1569" s="9" t="str"/>
      <x:c r="AA1569" s="15" t="n">
        <x:v>46108</x:v>
      </x:c>
      <x:c r="AB1569" s="9" t="str">
        <x:v>Unknown</x:v>
      </x:c>
    </x:row>
    <x:row r="1570" ht="50" customHeight="1">
      <x:c r="A1570" s="10" t="n">
        <x:f>IF(ISNUMBER(F1570),RANK(F1570,$F$7:$F$1929,0),"")</x:f>
        <x:v>1560</x:v>
      </x:c>
      <x:c r="B1570" s="9" t="str">
        <x:v>Burberry</x:v>
      </x:c>
      <x:c r="C1570" s="9" t="str">
        <x:v>Hero</x:v>
      </x:c>
      <x:c r="D1570" s="9" t="str">
        <x:v>Eau de Parfum</x:v>
      </x:c>
      <x:c r="E1570" s="11" t="n">
        <x:v>2022</x:v>
      </x:c>
      <x:c r="F1570" s="13" t="n">
        <x:v>7.3</x:v>
      </x:c>
      <x:c r="G1570" s="10" t="n">
        <x:v>692</x:v>
      </x:c>
      <x:c r="H1570" s="12" t="n">
        <x:v>4.09</x:v>
      </x:c>
      <x:c r="I1570" s="10" t="n">
        <x:v>3237</x:v>
      </x:c>
      <x:c r="J1570" s="12" t="n">
        <x:f>IF(AND(M1570="URL identity aligns",ISNUMBER(F1570),ISNUMBER(H1570),G1570&gt;0,I1570&gt;0,SUM(V1570:W1570)&gt;0),(F1570*V1570+((H1570-1)/4*10)*W1570)/SUM(V1570:W1570),"")</x:f>
        <x:v>7.491988764111802</x:v>
      </x:c>
      <x:c r="K1570" s="12" t="n">
        <x:f>IF(ISNUMBER(J1570),(X1570*J1570+'Method'!$B$10*'Method'!$B$11)/(X1570+'Method'!$B$10),"")</x:f>
        <x:v>7.634972390452486</x:v>
      </x:c>
      <x:c r="L1570" s="10" t="n">
        <x:f>IF(ISNUMBER(J1570),COUNTIFS($J$7:$J$1929,"&gt;"&amp;J1570)+1,"")</x:f>
        <x:v>136</x:v>
      </x:c>
      <x:c r="M1570" s="9" t="str">
        <x:v>URL identity aligns</x:v>
      </x:c>
      <x:c r="N1570" s="9" t="str">
        <x:v>Brand, name tokens and concentration agree in saved URLs</x:v>
      </x:c>
      <x:c r="O1570" s="9" t="str">
        <x:v>https://www.parfumo.com/Perfumes/Burberry/hero-eau-de-parfum</x:v>
      </x:c>
      <x:c r="P1570" s="9" t="str">
        <x:v>https://www.fragrantica.com/perfume/Burberry/Hero-Eau-de-Parfum-75182.html</x:v>
      </x:c>
      <x:c r="Q1570" s="9" t="str">
        <x:v>https://media.parfumo.com/perfumes/c2/c240cd-hero-eau-de-parfum-burberry_1200.jpg?width=720&amp;aspect_ratio=1:1</x:v>
      </x:c>
      <x:c r="R1570" s="9" t="str">
        <x:v>https://fimgs.net/mdimg/perfume-thumbs/375x500.75182.jpg</x:v>
      </x:c>
      <x:c r="S1570" s="9" t="str">
        <x:v>Hero</x:v>
      </x:c>
      <x:c r="T1570" s="11" t="str">
        <x:v>2022</x:v>
      </x:c>
      <x:c r="U1570" s="10" t="n">
        <x:v>1780</x:v>
      </x:c>
      <x:c r="V1570" s="14" t="n">
        <x:f>IF(AND(ISNUMBER(G1570),G1570&gt;0),LOG10(G1570)*'Method'!$B$8,"")</x:f>
        <x:v>3.4081273133481123</x:v>
      </x:c>
      <x:c r="W1570" s="14" t="n">
        <x:f>IF(AND(ISNUMBER(I1570),I1570&gt;0),LOG10(I1570)*'Method'!$B$9,"")</x:f>
        <x:v>2.8081141595220562</x:v>
      </x:c>
      <x:c r="X1570" s="10" t="n">
        <x:f>IF(ISNUMBER(J1570),SUM(G1570,I1570),"")</x:f>
        <x:v>3929</x:v>
      </x:c>
      <x:c r="Y1570" s="10" t="n">
        <x:f>IF(ISNUMBER(K1570),COUNTIFS($K$7:$K$1929,"&gt;"&amp;K1570)+1,"")</x:f>
        <x:v>146</x:v>
      </x:c>
      <x:c r="Z1570" s="9" t="str"/>
      <x:c r="AA1570" s="15" t="n">
        <x:v>46108</x:v>
      </x:c>
      <x:c r="AB1570" s="9" t="str">
        <x:v>Unknown</x:v>
      </x:c>
    </x:row>
    <x:row r="1571" ht="50" customHeight="1">
      <x:c r="A1571" s="10" t="n">
        <x:f>IF(ISNUMBER(F1571),RANK(F1571,$F$7:$F$1929,0),"")</x:f>
        <x:v>1560</x:v>
      </x:c>
      <x:c r="B1571" s="9" t="str">
        <x:v>Maison Francis Kurkdjian</x:v>
      </x:c>
      <x:c r="C1571" s="9" t="str">
        <x:v>Aqua Universalis</x:v>
      </x:c>
      <x:c r="D1571" s="9" t="str">
        <x:v>Eau de Toilette</x:v>
      </x:c>
      <x:c r="E1571" s="11" t="n">
        <x:v>2009</x:v>
      </x:c>
      <x:c r="F1571" s="13" t="n">
        <x:v>7.3</x:v>
      </x:c>
      <x:c r="G1571" s="10" t="n">
        <x:v>638</x:v>
      </x:c>
      <x:c r="H1571" s="12" t="n">
        <x:v>3.95</x:v>
      </x:c>
      <x:c r="I1571" s="10" t="n">
        <x:v>2897</x:v>
      </x:c>
      <x:c r="J1571" s="12" t="str">
        <x:f>IF(AND(M1571="URL identity aligns",ISNUMBER(F1571),ISNUMBER(H1571),G1571&gt;0,I1571&gt;0,SUM(V1571:W1571)&gt;0),(F1571*V1571+((H1571-1)/4*10)*W1571)/SUM(V1571:W1571),"")</x:f>
      </x:c>
      <x:c r="K1571" s="12" t="str">
        <x:f>IF(ISNUMBER(J1571),(X1571*J1571+'Method'!$B$10*'Method'!$B$11)/(X1571+'Method'!$B$10),"")</x:f>
      </x:c>
      <x:c r="L1571" s="10" t="str">
        <x:f>IF(ISNUMBER(J1571),COUNTIFS($J$7:$J$1929,"&gt;"&amp;J1571)+1,"")</x:f>
      </x:c>
      <x:c r="M1571" s="9" t="str">
        <x:v>Review required</x:v>
      </x:c>
      <x:c r="N1571" s="9" t="str">
        <x:v>Concentration not explicit on both saved identities</x:v>
      </x:c>
      <x:c r="O1571" s="9" t="str">
        <x:v>https://www.parfumo.com/Perfumes/Maison_Francis_Kurkdjian/Aqua_Universalis_Eau_de_Toilette</x:v>
      </x:c>
      <x:c r="P1571" s="9" t="str">
        <x:v>https://www.fragrantica.com/perfume/Maison-Francis-Kurkdjian/Aqua-Universalis-6804.html</x:v>
      </x:c>
      <x:c r="Q1571" s="9" t="str">
        <x:v>https://media.parfumo.com/perfumes/f7/f74cb7-aqua-universalis-eau-de-toilette-maison-francis-kurkdjian_1200.jpg?width=720&amp;aspect_ratio=1:1</x:v>
      </x:c>
      <x:c r="R1571" s="9" t="str">
        <x:v>https://fimgs.net/mdimg/perfume-thumbs/375x500.6804.jpg</x:v>
      </x:c>
      <x:c r="S1571" s="9" t="str">
        <x:v>Aqua Universalis</x:v>
      </x:c>
      <x:c r="T1571" s="11" t="str">
        <x:v>2009</x:v>
      </x:c>
      <x:c r="U1571" s="10" t="n">
        <x:v>971</x:v>
      </x:c>
      <x:c r="V1571" s="14" t="n">
        <x:f>IF(AND(ISNUMBER(G1571),G1571&gt;0),LOG10(G1571)*'Method'!$B$8,"")</x:f>
        <x:v>3.365784814465392</x:v>
      </x:c>
      <x:c r="W1571" s="14" t="n">
        <x:f>IF(AND(ISNUMBER(I1571),I1571&gt;0),LOG10(I1571)*'Method'!$B$9,"")</x:f>
        <x:v>2.769558796163008</x:v>
      </x:c>
      <x:c r="X1571" s="10" t="str">
        <x:f>IF(ISNUMBER(J1571),SUM(G1571,I1571),"")</x:f>
      </x:c>
      <x:c r="Y1571" s="10" t="str">
        <x:f>IF(ISNUMBER(K1571),COUNTIFS($K$7:$K$1929,"&gt;"&amp;K1571)+1,"")</x:f>
      </x:c>
      <x:c r="Z1571" s="9" t="str"/>
      <x:c r="AA1571" s="15" t="n">
        <x:v>46108</x:v>
      </x:c>
      <x:c r="AB1571" s="9" t="str">
        <x:v>Unknown</x:v>
      </x:c>
    </x:row>
    <x:row r="1572" ht="50" customHeight="1">
      <x:c r="A1572" s="10" t="n">
        <x:f>IF(ISNUMBER(F1572),RANK(F1572,$F$7:$F$1929,0),"")</x:f>
        <x:v>1560</x:v>
      </x:c>
      <x:c r="B1572" s="9" t="str">
        <x:v>Maison Margiela</x:v>
      </x:c>
      <x:c r="C1572" s="9" t="str">
        <x:v>Under The Lemon Trees</x:v>
      </x:c>
      <x:c r="D1572" s="9" t="str">
        <x:v>Not recorded</x:v>
      </x:c>
      <x:c r="E1572" s="11" t="n">
        <x:v>2018</x:v>
      </x:c>
      <x:c r="F1572" s="13" t="n">
        <x:v>7.3</x:v>
      </x:c>
      <x:c r="G1572" s="10" t="n">
        <x:v>633</x:v>
      </x:c>
      <x:c r="H1572" s="12" t="n">
        <x:v>3.83</x:v>
      </x:c>
      <x:c r="I1572" s="10" t="n">
        <x:v>4129</x:v>
      </x:c>
      <x:c r="J1572" s="12" t="str">
        <x:f>IF(AND(M1572="URL identity aligns",ISNUMBER(F1572),ISNUMBER(H1572),G1572&gt;0,I1572&gt;0,SUM(V1572:W1572)&gt;0),(F1572*V1572+((H1572-1)/4*10)*W1572)/SUM(V1572:W1572),"")</x:f>
      </x:c>
      <x:c r="K1572" s="12" t="str">
        <x:f>IF(ISNUMBER(J1572),(X1572*J1572+'Method'!$B$10*'Method'!$B$11)/(X1572+'Method'!$B$10),"")</x:f>
      </x:c>
      <x:c r="L1572" s="10" t="str">
        <x:f>IF(ISNUMBER(J1572),COUNTIFS($J$7:$J$1929,"&gt;"&amp;J1572)+1,"")</x:f>
      </x:c>
      <x:c r="M1572" s="9" t="str">
        <x:v>Review required</x:v>
      </x:c>
      <x:c r="N1572" s="9" t="str">
        <x:v>Brand differs between product URLs; Product, variant, gender or year terms differ between URLs; Concentration not explicit on both saved identities</x:v>
      </x:c>
      <x:c r="O1572" s="9" t="str">
        <x:v>https://www.parfumo.com/Perfumes/Maison_Margiela/under-the-lemon-trees</x:v>
      </x:c>
      <x:c r="P1572" s="9" t="str">
        <x:v>https://www.fragrantica.com/perfume/Maison-Martin-Margiela/Under-The-Lemon-Tree-53379.html</x:v>
      </x:c>
      <x:c r="Q1572" s="9" t="str">
        <x:v>https://media.parfumo.com/perfumes/5c/5c0e82-under-the-lemon-trees-maison-margiela_1200.jpg?width=720&amp;aspect_ratio=1:1</x:v>
      </x:c>
      <x:c r="R1572" s="9" t="str">
        <x:v>https://fimgs.net/mdimg/perfume-thumbs/375x500.53379.jpg</x:v>
      </x:c>
      <x:c r="S1572" s="9" t="str">
        <x:v>Under The Lemon Trees</x:v>
      </x:c>
      <x:c r="T1572" s="11" t="str">
        <x:v>2018</x:v>
      </x:c>
      <x:c r="U1572" s="10" t="n">
        <x:v>1417</x:v>
      </x:c>
      <x:c r="V1572" s="14" t="n">
        <x:f>IF(AND(ISNUMBER(G1572),G1572&gt;0),LOG10(G1572)*'Method'!$B$8,"")</x:f>
        <x:v>3.36168445202082</x:v>
      </x:c>
      <x:c r="W1572" s="14" t="n">
        <x:f>IF(AND(ISNUMBER(I1572),I1572&gt;0),LOG10(I1572)*'Method'!$B$9,"")</x:f>
        <x:v>2.8926759062997602</x:v>
      </x:c>
      <x:c r="X1572" s="10" t="str">
        <x:f>IF(ISNUMBER(J1572),SUM(G1572,I1572),"")</x:f>
      </x:c>
      <x:c r="Y1572" s="10" t="str">
        <x:f>IF(ISNUMBER(K1572),COUNTIFS($K$7:$K$1929,"&gt;"&amp;K1572)+1,"")</x:f>
      </x:c>
      <x:c r="Z1572" s="9" t="str"/>
      <x:c r="AA1572" s="15" t="n">
        <x:v>46108</x:v>
      </x:c>
      <x:c r="AB1572" s="9" t="str">
        <x:v>Unknown</x:v>
      </x:c>
    </x:row>
    <x:row r="1573" ht="50" customHeight="1">
      <x:c r="A1573" s="10" t="n">
        <x:f>IF(ISNUMBER(F1573),RANK(F1573,$F$7:$F$1929,0),"")</x:f>
        <x:v>1560</x:v>
      </x:c>
      <x:c r="B1573" s="9" t="str">
        <x:v>Etat Libre d'Orange</x:v>
      </x:c>
      <x:c r="C1573" s="9" t="str">
        <x:v>Fat Electrician</x:v>
      </x:c>
      <x:c r="D1573" s="9" t="str">
        <x:v>Not recorded</x:v>
      </x:c>
      <x:c r="E1573" s="11" t="n">
        <x:v>2009</x:v>
      </x:c>
      <x:c r="F1573" s="13" t="n">
        <x:v>7.3</x:v>
      </x:c>
      <x:c r="G1573" s="10" t="n">
        <x:v>619</x:v>
      </x:c>
      <x:c r="H1573" s="12" t="n">
        <x:v>3.88</x:v>
      </x:c>
      <x:c r="I1573" s="10" t="n">
        <x:v>3841</x:v>
      </x:c>
      <x:c r="J1573" s="12" t="str">
        <x:f>IF(AND(M1573="URL identity aligns",ISNUMBER(F1573),ISNUMBER(H1573),G1573&gt;0,I1573&gt;0,SUM(V1573:W1573)&gt;0),(F1573*V1573+((H1573-1)/4*10)*W1573)/SUM(V1573:W1573),"")</x:f>
      </x:c>
      <x:c r="K1573" s="12" t="str">
        <x:f>IF(ISNUMBER(J1573),(X1573*J1573+'Method'!$B$10*'Method'!$B$11)/(X1573+'Method'!$B$10),"")</x:f>
      </x:c>
      <x:c r="L1573" s="10" t="str">
        <x:f>IF(ISNUMBER(J1573),COUNTIFS($J$7:$J$1929,"&gt;"&amp;J1573)+1,"")</x:f>
      </x:c>
      <x:c r="M1573" s="9" t="str">
        <x:v>Review required</x:v>
      </x:c>
      <x:c r="N1573" s="9" t="str">
        <x:v>Product, variant, gender or year terms differ between URLs; Concentration not explicit on both saved identities</x:v>
      </x:c>
      <x:c r="O1573" s="9" t="str">
        <x:v>https://www.parfumo.com/Perfumes/Etat_Libre_d_Orange/Fat_Electrician</x:v>
      </x:c>
      <x:c r="P1573" s="9" t="str">
        <x:v>https://www.fragrantica.com/perfume/Etat-Libre-d-Orange/Fat-Electrician-Semi-Modern-Vetiver-7139.html</x:v>
      </x:c>
      <x:c r="Q1573" s="9" t="str">
        <x:v>https://media.parfumo.com/perfumes/4a/4a5bea-fat-electrician-etat-libre-d-orange_1200.jpg?width=720&amp;aspect_ratio=1:1</x:v>
      </x:c>
      <x:c r="R1573" s="9" t="str">
        <x:v>https://fimgs.net/mdimg/perfume-thumbs/375x500.7139.jpg</x:v>
      </x:c>
      <x:c r="S1573" s="9" t="str">
        <x:v>Fat Electrician</x:v>
      </x:c>
      <x:c r="T1573" s="11" t="str">
        <x:v>2009</x:v>
      </x:c>
      <x:c r="U1573" s="10" t="n">
        <x:v>1476</x:v>
      </x:c>
      <x:c r="V1573" s="14" t="n">
        <x:f>IF(AND(ISNUMBER(G1573),G1573&gt;0),LOG10(G1573)*'Method'!$B$8,"")</x:f>
        <x:v>3.350028778824144</x:v>
      </x:c>
      <x:c r="W1573" s="14" t="n">
        <x:f>IF(AND(ISNUMBER(I1573),I1573&gt;0),LOG10(I1573)*'Method'!$B$9,"")</x:f>
        <x:v>2.867555445732144</x:v>
      </x:c>
      <x:c r="X1573" s="10" t="str">
        <x:f>IF(ISNUMBER(J1573),SUM(G1573,I1573),"")</x:f>
      </x:c>
      <x:c r="Y1573" s="10" t="str">
        <x:f>IF(ISNUMBER(K1573),COUNTIFS($K$7:$K$1929,"&gt;"&amp;K1573)+1,"")</x:f>
      </x:c>
      <x:c r="Z1573" s="9" t="str"/>
      <x:c r="AA1573" s="15" t="n">
        <x:v>46108</x:v>
      </x:c>
      <x:c r="AB1573" s="9" t="str">
        <x:v>Unknown</x:v>
      </x:c>
    </x:row>
    <x:row r="1574" ht="50" customHeight="1">
      <x:c r="A1574" s="10" t="n">
        <x:f>IF(ISNUMBER(F1574),RANK(F1574,$F$7:$F$1929,0),"")</x:f>
        <x:v>1560</x:v>
      </x:c>
      <x:c r="B1574" s="9" t="str">
        <x:v>Etat Libre d'Orange</x:v>
      </x:c>
      <x:c r="C1574" s="9" t="str">
        <x:v>The Ghost in the Shell</x:v>
      </x:c>
      <x:c r="D1574" s="9" t="str">
        <x:v>Not recorded</x:v>
      </x:c>
      <x:c r="E1574" s="11" t="n">
        <x:v>2021</x:v>
      </x:c>
      <x:c r="F1574" s="13" t="n">
        <x:v>7.3</x:v>
      </x:c>
      <x:c r="G1574" s="10" t="n">
        <x:v>612</x:v>
      </x:c>
      <x:c r="H1574" s="12" t="n">
        <x:v>3.92</x:v>
      </x:c>
      <x:c r="I1574" s="10" t="n">
        <x:v>4775</x:v>
      </x:c>
      <x:c r="J1574" s="12" t="str">
        <x:f>IF(AND(M1574="URL identity aligns",ISNUMBER(F1574),ISNUMBER(H1574),G1574&gt;0,I1574&gt;0,SUM(V1574:W1574)&gt;0),(F1574*V1574+((H1574-1)/4*10)*W1574)/SUM(V1574:W1574),"")</x:f>
      </x:c>
      <x:c r="K1574" s="12" t="str">
        <x:f>IF(ISNUMBER(J1574),(X1574*J1574+'Method'!$B$10*'Method'!$B$11)/(X1574+'Method'!$B$10),"")</x:f>
      </x:c>
      <x:c r="L1574" s="10" t="str">
        <x:f>IF(ISNUMBER(J1574),COUNTIFS($J$7:$J$1929,"&gt;"&amp;J1574)+1,"")</x:f>
      </x:c>
      <x:c r="M1574" s="9" t="str">
        <x:v>Review required</x:v>
      </x:c>
      <x:c r="N1574" s="9" t="str">
        <x:v>Product, variant, gender or year terms differ between URLs; Concentration not explicit on both saved identities</x:v>
      </x:c>
      <x:c r="O1574" s="9" t="str">
        <x:v>https://www.parfumo.com/Perfumes/Etat_Libre_d_Orange/the-ghost-in-the-shell-1</x:v>
      </x:c>
      <x:c r="P1574" s="9" t="str">
        <x:v>https://www.fragrantica.com/perfume/Etat-Libre-d-Orange/The-Ghost-In-The-Shell-69412.html</x:v>
      </x:c>
      <x:c r="Q1574" s="9" t="str">
        <x:v>https://media.parfumo.com/perfumes/29/29f217-the-ghost-in-the-shell-etat-libre-d-orange_1200.jpg?width=720&amp;aspect_ratio=1:1</x:v>
      </x:c>
      <x:c r="R1574" s="9" t="str">
        <x:v>https://fimgs.net/mdimg/perfume-thumbs/375x500.69412.jpg</x:v>
      </x:c>
      <x:c r="S1574" s="9" t="str">
        <x:v>The Ghost in the Shell</x:v>
      </x:c>
      <x:c r="T1574" s="11" t="str">
        <x:v>2021</x:v>
      </x:c>
      <x:c r="U1574" s="10" t="n">
        <x:v>552</x:v>
      </x:c>
      <x:c r="V1574" s="14" t="n">
        <x:f>IF(AND(ISNUMBER(G1574),G1574&gt;0),LOG10(G1574)*'Method'!$B$8,"")</x:f>
        <x:v>3.344101706574672</x:v>
      </x:c>
      <x:c r="W1574" s="14" t="n">
        <x:f>IF(AND(ISNUMBER(I1574),I1574&gt;0),LOG10(I1574)*'Method'!$B$9,"")</x:f>
        <x:v>2.943178700735808</x:v>
      </x:c>
      <x:c r="X1574" s="10" t="str">
        <x:f>IF(ISNUMBER(J1574),SUM(G1574,I1574),"")</x:f>
      </x:c>
      <x:c r="Y1574" s="10" t="str">
        <x:f>IF(ISNUMBER(K1574),COUNTIFS($K$7:$K$1929,"&gt;"&amp;K1574)+1,"")</x:f>
      </x:c>
      <x:c r="Z1574" s="9" t="str"/>
      <x:c r="AA1574" s="15" t="n">
        <x:v>46108</x:v>
      </x:c>
      <x:c r="AB1574" s="9" t="str">
        <x:v>Unknown</x:v>
      </x:c>
    </x:row>
    <x:row r="1575" ht="50" customHeight="1">
      <x:c r="A1575" s="10" t="n">
        <x:f>IF(ISNUMBER(F1575),RANK(F1575,$F$7:$F$1929,0),"")</x:f>
        <x:v>1560</x:v>
      </x:c>
      <x:c r="B1575" s="9" t="str">
        <x:v>Valentino</x:v>
      </x:c>
      <x:c r="C1575" s="9" t="str">
        <x:v>Uomo Born In Roma Yellow Dream</x:v>
      </x:c>
      <x:c r="D1575" s="9" t="str">
        <x:v>Not recorded</x:v>
      </x:c>
      <x:c r="E1575" s="11" t="n">
        <x:v>2021</x:v>
      </x:c>
      <x:c r="F1575" s="13" t="n">
        <x:v>7.3</x:v>
      </x:c>
      <x:c r="G1575" s="10" t="n">
        <x:v>575</x:v>
      </x:c>
      <x:c r="H1575" s="12" t="n">
        <x:v>4.28</x:v>
      </x:c>
      <x:c r="I1575" s="10" t="n">
        <x:v>3374</x:v>
      </x:c>
      <x:c r="J1575" s="12" t="str">
        <x:f>IF(AND(M1575="URL identity aligns",ISNUMBER(F1575),ISNUMBER(H1575),G1575&gt;0,I1575&gt;0,SUM(V1575:W1575)&gt;0),(F1575*V1575+((H1575-1)/4*10)*W1575)/SUM(V1575:W1575),"")</x:f>
      </x:c>
      <x:c r="K1575" s="12" t="str">
        <x:f>IF(ISNUMBER(J1575),(X1575*J1575+'Method'!$B$10*'Method'!$B$11)/(X1575+'Method'!$B$10),"")</x:f>
      </x:c>
      <x:c r="L1575" s="10" t="str">
        <x:f>IF(ISNUMBER(J1575),COUNTIFS($J$7:$J$1929,"&gt;"&amp;J1575)+1,"")</x:f>
      </x:c>
      <x:c r="M1575" s="9" t="str">
        <x:v>Review required</x:v>
      </x:c>
      <x:c r="N1575" s="9" t="str">
        <x:v>Concentration not explicit on both saved identities</x:v>
      </x:c>
      <x:c r="O1575" s="9" t="str">
        <x:v>https://www.parfumo.com/Perfumes/Valentino/valentino-uomo-born-in-roma-yellow-dream</x:v>
      </x:c>
      <x:c r="P1575" s="9" t="str">
        <x:v>https://www.fragrantica.com/perfume/Valentino/Valentino-Uomo-Born-In-Roma-Yellow-Dream-64614.html</x:v>
      </x:c>
      <x:c r="Q1575" s="9" t="str">
        <x:v>https://media.parfumo.com/perfumes/e3/e34c8b-valentino-uomo-born-in-roma-yellow-dream-valentino_1200.jpg?width=720&amp;aspect_ratio=1:1</x:v>
      </x:c>
      <x:c r="R1575" s="9" t="str">
        <x:v>https://fimgs.net/mdimg/perfume-thumbs/375x500.64614.jpg</x:v>
      </x:c>
      <x:c r="S1575" s="9" t="str">
        <x:v>Uomo Born In Roma Yellow Dream</x:v>
      </x:c>
      <x:c r="T1575" s="11" t="str">
        <x:v>2021</x:v>
      </x:c>
      <x:c r="U1575" s="10" t="n">
        <x:v>17</x:v>
      </x:c>
      <x:c r="V1575" s="14" t="n">
        <x:f>IF(AND(ISNUMBER(G1575),G1575&gt;0),LOG10(G1575)*'Method'!$B$8,"")</x:f>
        <x:v>3.3116014136275562</x:v>
      </x:c>
      <x:c r="W1575" s="14" t="n">
        <x:f>IF(AND(ISNUMBER(I1575),I1575&gt;0),LOG10(I1575)*'Method'!$B$9,"")</x:f>
        <x:v>2.8225160626024883</x:v>
      </x:c>
      <x:c r="X1575" s="10" t="str">
        <x:f>IF(ISNUMBER(J1575),SUM(G1575,I1575),"")</x:f>
      </x:c>
      <x:c r="Y1575" s="10" t="str">
        <x:f>IF(ISNUMBER(K1575),COUNTIFS($K$7:$K$1929,"&gt;"&amp;K1575)+1,"")</x:f>
      </x:c>
      <x:c r="Z1575" s="9" t="str"/>
      <x:c r="AA1575" s="15" t="n">
        <x:v>46108</x:v>
      </x:c>
      <x:c r="AB1575" s="9" t="str">
        <x:v>Unknown</x:v>
      </x:c>
    </x:row>
    <x:row r="1576" ht="50" customHeight="1">
      <x:c r="A1576" s="10" t="n">
        <x:f>IF(ISNUMBER(F1576),RANK(F1576,$F$7:$F$1929,0),"")</x:f>
        <x:v>1560</x:v>
      </x:c>
      <x:c r="B1576" s="9" t="str">
        <x:v>Givenchy</x:v>
      </x:c>
      <x:c r="C1576" s="9" t="str">
        <x:v>Gentleman Society</x:v>
      </x:c>
      <x:c r="D1576" s="9" t="str">
        <x:v>Eau de Parfum</x:v>
      </x:c>
      <x:c r="E1576" s="11" t="n">
        <x:v>2023</x:v>
      </x:c>
      <x:c r="F1576" s="13" t="n">
        <x:v>7.3</x:v>
      </x:c>
      <x:c r="G1576" s="10" t="n">
        <x:v>568</x:v>
      </x:c>
      <x:c r="H1576" s="12" t="n">
        <x:v>4.1</x:v>
      </x:c>
      <x:c r="I1576" s="10" t="n">
        <x:v>3519</x:v>
      </x:c>
      <x:c r="J1576" s="12" t="str">
        <x:f>IF(AND(M1576="URL identity aligns",ISNUMBER(F1576),ISNUMBER(H1576),G1576&gt;0,I1576&gt;0,SUM(V1576:W1576)&gt;0),(F1576*V1576+((H1576-1)/4*10)*W1576)/SUM(V1576:W1576),"")</x:f>
      </x:c>
      <x:c r="K1576" s="12" t="str">
        <x:f>IF(ISNUMBER(J1576),(X1576*J1576+'Method'!$B$10*'Method'!$B$11)/(X1576+'Method'!$B$10),"")</x:f>
      </x:c>
      <x:c r="L1576" s="10" t="str">
        <x:f>IF(ISNUMBER(J1576),COUNTIFS($J$7:$J$1929,"&gt;"&amp;J1576)+1,"")</x:f>
      </x:c>
      <x:c r="M1576" s="9" t="str">
        <x:v>Review required</x:v>
      </x:c>
      <x:c r="N1576" s="9" t="str">
        <x:v>Concentration not explicit on both saved identities</x:v>
      </x:c>
      <x:c r="O1576" s="9" t="str">
        <x:v>https://www.parfumo.com/Perfumes/Givenchy/gentleman-society-eau-de-parfum</x:v>
      </x:c>
      <x:c r="P1576" s="9" t="str">
        <x:v>https://www.fragrantica.com/perfume/Givenchy/Gentleman-Society-78639.html</x:v>
      </x:c>
      <x:c r="Q1576" s="9" t="str">
        <x:v>https://media.parfumo.com/perfumes/5f/5f915b-gentleman-society-eau-de-parfum-givenchy_1200.jpg?width=720&amp;aspect_ratio=1:1</x:v>
      </x:c>
      <x:c r="R1576" s="9" t="str">
        <x:v>https://fimgs.net/mdimg/perfume-thumbs/375x500.78639.jpg</x:v>
      </x:c>
      <x:c r="S1576" s="9" t="str">
        <x:v>Gentleman Society</x:v>
      </x:c>
      <x:c r="T1576" s="11" t="str">
        <x:v>2023</x:v>
      </x:c>
      <x:c r="U1576" s="10" t="n">
        <x:v>1503</x:v>
      </x:c>
      <x:c r="V1576" s="14" t="n">
        <x:f>IF(AND(ISNUMBER(G1576),G1576&gt;0),LOG10(G1576)*'Method'!$B$8,"")</x:f>
        <x:v>3.305218002853224</x:v>
      </x:c>
      <x:c r="W1576" s="14" t="n">
        <x:f>IF(AND(ISNUMBER(I1576),I1576&gt;0),LOG10(I1576)*'Method'!$B$9,"")</x:f>
        <x:v>2.837135413468152</x:v>
      </x:c>
      <x:c r="X1576" s="10" t="str">
        <x:f>IF(ISNUMBER(J1576),SUM(G1576,I1576),"")</x:f>
      </x:c>
      <x:c r="Y1576" s="10" t="str">
        <x:f>IF(ISNUMBER(K1576),COUNTIFS($K$7:$K$1929,"&gt;"&amp;K1576)+1,"")</x:f>
      </x:c>
      <x:c r="Z1576" s="9" t="str"/>
      <x:c r="AA1576" s="15" t="n">
        <x:v>46108</x:v>
      </x:c>
      <x:c r="AB1576" s="9" t="str">
        <x:v>Unknown</x:v>
      </x:c>
    </x:row>
    <x:row r="1577" ht="50" customHeight="1">
      <x:c r="A1577" s="10" t="n">
        <x:f>IF(ISNUMBER(F1577),RANK(F1577,$F$7:$F$1929,0),"")</x:f>
        <x:v>1560</x:v>
      </x:c>
      <x:c r="B1577" s="9" t="str">
        <x:v>Diptyque</x:v>
      </x:c>
      <x:c r="C1577" s="9" t="str">
        <x:v>L'Ombre dans L'Eau</x:v>
      </x:c>
      <x:c r="D1577" s="9" t="str">
        <x:v>Eau de Toilette</x:v>
      </x:c>
      <x:c r="E1577" s="11" t="n">
        <x:v>1983</x:v>
      </x:c>
      <x:c r="F1577" s="13" t="n">
        <x:v>7.3</x:v>
      </x:c>
      <x:c r="G1577" s="10" t="n">
        <x:v>528</x:v>
      </x:c>
      <x:c r="H1577" s="12" t="n">
        <x:v>3.97</x:v>
      </x:c>
      <x:c r="I1577" s="10" t="n">
        <x:v>4418</x:v>
      </x:c>
      <x:c r="J1577" s="12" t="n">
        <x:f>IF(AND(M1577="URL identity aligns",ISNUMBER(F1577),ISNUMBER(H1577),G1577&gt;0,I1577&gt;0,SUM(V1577:W1577)&gt;0),(F1577*V1577+((H1577-1)/4*10)*W1577)/SUM(V1577:W1577),"")</x:f>
        <x:v>7.358952361654782</x:v>
      </x:c>
      <x:c r="K1577" s="12" t="n">
        <x:f>IF(ISNUMBER(J1577),(X1577*J1577+'Method'!$B$10*'Method'!$B$11)/(X1577+'Method'!$B$10),"")</x:f>
        <x:v>7.520851311682471</x:v>
      </x:c>
      <x:c r="L1577" s="10" t="n">
        <x:f>IF(ISNUMBER(J1577),COUNTIFS($J$7:$J$1929,"&gt;"&amp;J1577)+1,"")</x:f>
        <x:v>146</x:v>
      </x:c>
      <x:c r="M1577" s="9" t="str">
        <x:v>URL identity aligns</x:v>
      </x:c>
      <x:c r="N1577" s="9" t="str">
        <x:v>Brand, name tokens and concentration agree in saved URLs</x:v>
      </x:c>
      <x:c r="O1577" s="9" t="str">
        <x:v>https://www.parfumo.com/Perfumes/Diptyque/L_Ombre_dans_L_Eau</x:v>
      </x:c>
      <x:c r="P1577" s="9" t="str">
        <x:v>https://www.fragrantica.com/perfume/Diptyque/L-Ombre-Dans-L-Eau-Eau-de-Toilette-3962.html</x:v>
      </x:c>
      <x:c r="Q1577" s="9" t="str">
        <x:v>https://media.parfumo.com/perfumes/c3/c3e1ca-l-ombre-dans-l-eau-eau-de-toilette-diptyque_1200.jpg?width=720&amp;aspect_ratio=1:1</x:v>
      </x:c>
      <x:c r="R1577" s="9" t="str">
        <x:v>https://fimgs.net/mdimg/perfume-thumbs/375x500.3962.jpg</x:v>
      </x:c>
      <x:c r="S1577" s="9" t="str">
        <x:v>L'Ombre dans L'Eau</x:v>
      </x:c>
      <x:c r="T1577" s="11" t="str">
        <x:v>1983</x:v>
      </x:c>
      <x:c r="U1577" s="10" t="n">
        <x:v>99</x:v>
      </x:c>
      <x:c r="V1577" s="14" t="n">
        <x:f>IF(AND(ISNUMBER(G1577),G1577&gt;0),LOG10(G1577)*'Method'!$B$8,"")</x:f>
        <x:v>3.267160707040572</x:v>
      </x:c>
      <x:c r="W1577" s="14" t="n">
        <x:f>IF(AND(ISNUMBER(I1577),I1577&gt;0),LOG10(I1577)*'Method'!$B$9,"")</x:f>
        <x:v>2.9161805692283362</x:v>
      </x:c>
      <x:c r="X1577" s="10" t="n">
        <x:f>IF(ISNUMBER(J1577),SUM(G1577,I1577),"")</x:f>
        <x:v>4946</x:v>
      </x:c>
      <x:c r="Y1577" s="10" t="n">
        <x:f>IF(ISNUMBER(K1577),COUNTIFS($K$7:$K$1929,"&gt;"&amp;K1577)+1,"")</x:f>
        <x:v>153</x:v>
      </x:c>
      <x:c r="Z1577" s="9" t="str"/>
      <x:c r="AA1577" s="15" t="n">
        <x:v>46108</x:v>
      </x:c>
      <x:c r="AB1577" s="9" t="str">
        <x:v>Unknown</x:v>
      </x:c>
    </x:row>
    <x:row r="1578" ht="50" customHeight="1">
      <x:c r="A1578" s="10" t="n">
        <x:f>IF(ISNUMBER(F1578),RANK(F1578,$F$7:$F$1929,0),"")</x:f>
        <x:v>1560</x:v>
      </x:c>
      <x:c r="B1578" s="9" t="str">
        <x:v>Penhaligon’s</x:v>
      </x:c>
      <x:c r="C1578" s="9" t="str">
        <x:v>Blenheim Bouquet</x:v>
      </x:c>
      <x:c r="D1578" s="9" t="str">
        <x:v>Eau de Toilette</x:v>
      </x:c>
      <x:c r="E1578" s="11" t="n">
        <x:v>1902</x:v>
      </x:c>
      <x:c r="F1578" s="13" t="n">
        <x:v>7.3</x:v>
      </x:c>
      <x:c r="G1578" s="10" t="n">
        <x:v>516</x:v>
      </x:c>
      <x:c r="H1578" s="12" t="n">
        <x:v>3.94</x:v>
      </x:c>
      <x:c r="I1578" s="10" t="n">
        <x:v>1891</x:v>
      </x:c>
      <x:c r="J1578" s="12" t="str">
        <x:f>IF(AND(M1578="URL identity aligns",ISNUMBER(F1578),ISNUMBER(H1578),G1578&gt;0,I1578&gt;0,SUM(V1578:W1578)&gt;0),(F1578*V1578+((H1578-1)/4*10)*W1578)/SUM(V1578:W1578),"")</x:f>
      </x:c>
      <x:c r="K1578" s="12" t="str">
        <x:f>IF(ISNUMBER(J1578),(X1578*J1578+'Method'!$B$10*'Method'!$B$11)/(X1578+'Method'!$B$10),"")</x:f>
      </x:c>
      <x:c r="L1578" s="10" t="str">
        <x:f>IF(ISNUMBER(J1578),COUNTIFS($J$7:$J$1929,"&gt;"&amp;J1578)+1,"")</x:f>
      </x:c>
      <x:c r="M1578" s="9" t="str">
        <x:v>Review required</x:v>
      </x:c>
      <x:c r="N1578" s="9" t="str">
        <x:v>Brand differs between product URLs; Export brand differs from Parfumo URL; Concentration not explicit on both saved identities</x:v>
      </x:c>
      <x:c r="O1578" s="9" t="str">
        <x:v>https://www.parfumo.com/Perfumes/Penhaligons/Blenheim_Bouquet_Eau_de_Toilette</x:v>
      </x:c>
      <x:c r="P1578" s="9" t="str">
        <x:v>https://www.fragrantica.com/perfume/Penhaligon-s/Blenheim-Bouquet-3940.html</x:v>
      </x:c>
      <x:c r="Q1578" s="9" t="str">
        <x:v>https://media.parfumo.com/perfumes/a2/a2929d-blenheim-bouquet-eau-de-toilette-penhaligon-s_1200.jpg?width=720&amp;aspect_ratio=1:1</x:v>
      </x:c>
      <x:c r="R1578" s="9" t="str">
        <x:v>https://fimgs.net/mdimg/perfume-thumbs/375x500.3940.jpg</x:v>
      </x:c>
      <x:c r="S1578" s="9" t="str">
        <x:v>Blenheim Bouquet Penhaligon's</x:v>
      </x:c>
      <x:c r="T1578" s="11" t="str">
        <x:v>1902</x:v>
      </x:c>
      <x:c r="U1578" s="10" t="n">
        <x:v>1648</x:v>
      </x:c>
      <x:c r="V1578" s="14" t="n">
        <x:f>IF(AND(ISNUMBER(G1578),G1578&gt;0),LOG10(G1578)*'Method'!$B$8,"")</x:f>
        <x:v>3.255179641952652</x:v>
      </x:c>
      <x:c r="W1578" s="14" t="n">
        <x:f>IF(AND(ISNUMBER(I1578),I1578&gt;0),LOG10(I1578)*'Method'!$B$9,"")</x:f>
        <x:v>2.621353223076032</x:v>
      </x:c>
      <x:c r="X1578" s="10" t="str">
        <x:f>IF(ISNUMBER(J1578),SUM(G1578,I1578),"")</x:f>
      </x:c>
      <x:c r="Y1578" s="10" t="str">
        <x:f>IF(ISNUMBER(K1578),COUNTIFS($K$7:$K$1929,"&gt;"&amp;K1578)+1,"")</x:f>
      </x:c>
      <x:c r="Z1578" s="9" t="str">
        <x:v>Removed repeated brand suffix from display name</x:v>
      </x:c>
      <x:c r="AA1578" s="15" t="n">
        <x:v>46108</x:v>
      </x:c>
      <x:c r="AB1578" s="9" t="str">
        <x:v>Unknown</x:v>
      </x:c>
    </x:row>
    <x:row r="1579" ht="50" customHeight="1">
      <x:c r="A1579" s="10" t="n">
        <x:f>IF(ISNUMBER(F1579),RANK(F1579,$F$7:$F$1929,0),"")</x:f>
        <x:v>1560</x:v>
      </x:c>
      <x:c r="B1579" s="9" t="str">
        <x:v>Hugo Boss</x:v>
      </x:c>
      <x:c r="C1579" s="9" t="str">
        <x:v>Boss Bottled Infinite</x:v>
      </x:c>
      <x:c r="D1579" s="9" t="str">
        <x:v>Not recorded</x:v>
      </x:c>
      <x:c r="E1579" s="11" t="n">
        <x:v>2019</x:v>
      </x:c>
      <x:c r="F1579" s="13" t="n">
        <x:v>7.3</x:v>
      </x:c>
      <x:c r="G1579" s="10" t="n">
        <x:v>507</x:v>
      </x:c>
      <x:c r="H1579" s="12" t="n">
        <x:v>4</x:v>
      </x:c>
      <x:c r="I1579" s="10" t="n">
        <x:v>2170</x:v>
      </x:c>
      <x:c r="J1579" s="12" t="str">
        <x:f>IF(AND(M1579="URL identity aligns",ISNUMBER(F1579),ISNUMBER(H1579),G1579&gt;0,I1579&gt;0,SUM(V1579:W1579)&gt;0),(F1579*V1579+((H1579-1)/4*10)*W1579)/SUM(V1579:W1579),"")</x:f>
      </x:c>
      <x:c r="K1579" s="12" t="str">
        <x:f>IF(ISNUMBER(J1579),(X1579*J1579+'Method'!$B$10*'Method'!$B$11)/(X1579+'Method'!$B$10),"")</x:f>
      </x:c>
      <x:c r="L1579" s="10" t="str">
        <x:f>IF(ISNUMBER(J1579),COUNTIFS($J$7:$J$1929,"&gt;"&amp;J1579)+1,"")</x:f>
      </x:c>
      <x:c r="M1579" s="9" t="str">
        <x:v>Review required</x:v>
      </x:c>
      <x:c r="N1579" s="9" t="str">
        <x:v>Concentration not explicit on both saved identities</x:v>
      </x:c>
      <x:c r="O1579" s="9" t="str">
        <x:v>https://www.parfumo.com/Perfumes/Hugo_Boss/Boss_Bottled_Infinite</x:v>
      </x:c>
      <x:c r="P1579" s="9" t="str">
        <x:v>https://www.fragrantica.com/perfume/Hugo-Boss/Boss-Bottled-Infinite-54204.html</x:v>
      </x:c>
      <x:c r="Q1579" s="9" t="str">
        <x:v>https://media.parfumo.com/perfumes/12/12289f-boss-bottled-infinite-hugo-boss_1200.jpg?width=720&amp;aspect_ratio=1:1</x:v>
      </x:c>
      <x:c r="R1579" s="9" t="str">
        <x:v>https://fimgs.net/mdimg/perfume-thumbs/375x500.54204.jpg</x:v>
      </x:c>
      <x:c r="S1579" s="9" t="str">
        <x:v>Boss Bottled Infinite</x:v>
      </x:c>
      <x:c r="T1579" s="11" t="str">
        <x:v>2019</x:v>
      </x:c>
      <x:c r="U1579" s="10" t="n">
        <x:v>340</x:v>
      </x:c>
      <x:c r="V1579" s="14" t="n">
        <x:f>IF(AND(ISNUMBER(G1579),G1579&gt;0),LOG10(G1579)*'Method'!$B$8,"")</x:f>
        <x:v>3.246009551200008</x:v>
      </x:c>
      <x:c r="W1579" s="14" t="n">
        <x:f>IF(AND(ISNUMBER(I1579),I1579&gt;0),LOG10(I1579)*'Method'!$B$9,"")</x:f>
        <x:v>2.669167787078824</x:v>
      </x:c>
      <x:c r="X1579" s="10" t="str">
        <x:f>IF(ISNUMBER(J1579),SUM(G1579,I1579),"")</x:f>
      </x:c>
      <x:c r="Y1579" s="10" t="str">
        <x:f>IF(ISNUMBER(K1579),COUNTIFS($K$7:$K$1929,"&gt;"&amp;K1579)+1,"")</x:f>
      </x:c>
      <x:c r="Z1579" s="9" t="str"/>
      <x:c r="AA1579" s="15" t="n">
        <x:v>46108</x:v>
      </x:c>
      <x:c r="AB1579" s="9" t="str">
        <x:v>Unknown</x:v>
      </x:c>
    </x:row>
    <x:row r="1580" ht="50" customHeight="1">
      <x:c r="A1580" s="10" t="n">
        <x:f>IF(ISNUMBER(F1580),RANK(F1580,$F$7:$F$1929,0),"")</x:f>
        <x:v>1560</x:v>
      </x:c>
      <x:c r="B1580" s="9" t="str">
        <x:v>Maison Francis Kurkdjian</x:v>
      </x:c>
      <x:c r="C1580" s="9" t="str">
        <x:v>L'Homme À la Rose</x:v>
      </x:c>
      <x:c r="D1580" s="9" t="str">
        <x:v>Not recorded</x:v>
      </x:c>
      <x:c r="E1580" s="11" t="n">
        <x:v>2020</x:v>
      </x:c>
      <x:c r="F1580" s="13" t="n">
        <x:v>7.3</x:v>
      </x:c>
      <x:c r="G1580" s="10" t="n">
        <x:v>498</x:v>
      </x:c>
      <x:c r="H1580" s="12" t="n">
        <x:v>4.01</x:v>
      </x:c>
      <x:c r="I1580" s="10" t="n">
        <x:v>1816</x:v>
      </x:c>
      <x:c r="J1580" s="12" t="str">
        <x:f>IF(AND(M1580="URL identity aligns",ISNUMBER(F1580),ISNUMBER(H1580),G1580&gt;0,I1580&gt;0,SUM(V1580:W1580)&gt;0),(F1580*V1580+((H1580-1)/4*10)*W1580)/SUM(V1580:W1580),"")</x:f>
      </x:c>
      <x:c r="K1580" s="12" t="str">
        <x:f>IF(ISNUMBER(J1580),(X1580*J1580+'Method'!$B$10*'Method'!$B$11)/(X1580+'Method'!$B$10),"")</x:f>
      </x:c>
      <x:c r="L1580" s="10" t="str">
        <x:f>IF(ISNUMBER(J1580),COUNTIFS($J$7:$J$1929,"&gt;"&amp;J1580)+1,"")</x:f>
      </x:c>
      <x:c r="M1580" s="9" t="str">
        <x:v>Review required</x:v>
      </x:c>
      <x:c r="N1580" s="9" t="str">
        <x:v>Concentration not explicit on both saved identities</x:v>
      </x:c>
      <x:c r="O1580" s="9" t="str">
        <x:v>https://www.parfumo.com/Perfumes/Maison_Francis_Kurkdjian/l-homme-a-la-rose</x:v>
      </x:c>
      <x:c r="P1580" s="9" t="str">
        <x:v>https://www.fragrantica.com/perfume/Maison-Francis-Kurkdjian/L-Homme-A-la-Rose-61779.html</x:v>
      </x:c>
      <x:c r="Q1580" s="9" t="str">
        <x:v>https://media.parfumo.com/perfumes/a4/a4747d-l-homme-a-la-rose-maison-francis-kurkdjian_1200.jpg?width=720&amp;aspect_ratio=1:1</x:v>
      </x:c>
      <x:c r="R1580" s="9" t="str">
        <x:v>https://fimgs.net/mdimg/perfume-thumbs/375x500.61779.jpg</x:v>
      </x:c>
      <x:c r="S1580" s="9" t="str">
        <x:v>L'Homme À la Rose</x:v>
      </x:c>
      <x:c r="T1580" s="11" t="str">
        <x:v>2020</x:v>
      </x:c>
      <x:c r="U1580" s="10" t="n">
        <x:v>81</x:v>
      </x:c>
      <x:c r="V1580" s="14" t="n">
        <x:f>IF(AND(ISNUMBER(G1580),G1580&gt;0),LOG10(G1580)*'Method'!$B$8,"")</x:f>
        <x:v>3.2366752113116637</x:v>
      </x:c>
      <x:c r="W1580" s="14" t="n">
        <x:f>IF(AND(ISNUMBER(I1580),I1580&gt;0),LOG10(I1580)*'Method'!$B$9,"")</x:f>
        <x:v>2.607292675348056</x:v>
      </x:c>
      <x:c r="X1580" s="10" t="str">
        <x:f>IF(ISNUMBER(J1580),SUM(G1580,I1580),"")</x:f>
      </x:c>
      <x:c r="Y1580" s="10" t="str">
        <x:f>IF(ISNUMBER(K1580),COUNTIFS($K$7:$K$1929,"&gt;"&amp;K1580)+1,"")</x:f>
      </x:c>
      <x:c r="Z1580" s="9" t="str"/>
      <x:c r="AA1580" s="15" t="n">
        <x:v>46108</x:v>
      </x:c>
      <x:c r="AB1580" s="9" t="str">
        <x:v>Unknown</x:v>
      </x:c>
    </x:row>
    <x:row r="1581" ht="50" customHeight="1">
      <x:c r="A1581" s="10" t="n">
        <x:f>IF(ISNUMBER(F1581),RANK(F1581,$F$7:$F$1929,0),"")</x:f>
        <x:v>1560</x:v>
      </x:c>
      <x:c r="B1581" s="9" t="str">
        <x:v>Bvlgari</x:v>
      </x:c>
      <x:c r="C1581" s="9" t="str">
        <x:v>Aqva pour Homme Marine</x:v>
      </x:c>
      <x:c r="D1581" s="9" t="str">
        <x:v>Eau de Toilette</x:v>
      </x:c>
      <x:c r="E1581" s="11" t="n">
        <x:v>2008</x:v>
      </x:c>
      <x:c r="F1581" s="13" t="n">
        <x:v>7.3</x:v>
      </x:c>
      <x:c r="G1581" s="10" t="n">
        <x:v>480</x:v>
      </x:c>
      <x:c r="H1581" s="12" t="n">
        <x:v>4.08</x:v>
      </x:c>
      <x:c r="I1581" s="10" t="n">
        <x:v>4400</x:v>
      </x:c>
      <x:c r="J1581" s="12" t="str">
        <x:f>IF(AND(M1581="URL identity aligns",ISNUMBER(F1581),ISNUMBER(H1581),G1581&gt;0,I1581&gt;0,SUM(V1581:W1581)&gt;0),(F1581*V1581+((H1581-1)/4*10)*W1581)/SUM(V1581:W1581),"")</x:f>
      </x:c>
      <x:c r="K1581" s="12" t="str">
        <x:f>IF(ISNUMBER(J1581),(X1581*J1581+'Method'!$B$10*'Method'!$B$11)/(X1581+'Method'!$B$10),"")</x:f>
      </x:c>
      <x:c r="L1581" s="10" t="str">
        <x:f>IF(ISNUMBER(J1581),COUNTIFS($J$7:$J$1929,"&gt;"&amp;J1581)+1,"")</x:f>
      </x:c>
      <x:c r="M1581" s="9" t="str">
        <x:v>Review required</x:v>
      </x:c>
      <x:c r="N1581" s="9" t="str">
        <x:v>Concentration not explicit on both saved identities</x:v>
      </x:c>
      <x:c r="O1581" s="9" t="str">
        <x:v>https://www.parfumo.com/Perfumes/Bvlgari/Aqva_pour_Homme_Marine_Eau_de_Toilette</x:v>
      </x:c>
      <x:c r="P1581" s="9" t="str">
        <x:v>https://www.fragrantica.com/perfume/Bvlgari/Aqva-Pour-Homme-Marine-1742.html</x:v>
      </x:c>
      <x:c r="Q1581" s="9" t="str">
        <x:v>https://media.parfumo.com/perfumes/27/279d3a-aqva-pour-homme-marine-eau-de-toilette-bvlgari_1200.jpg?width=720&amp;aspect_ratio=1:1</x:v>
      </x:c>
      <x:c r="R1581" s="9" t="str">
        <x:v>https://fimgs.net/mdimg/perfume-thumbs/375x500.1742.jpg</x:v>
      </x:c>
      <x:c r="S1581" s="9" t="str">
        <x:v>Aqva pour Homme Marine</x:v>
      </x:c>
      <x:c r="T1581" s="11" t="str">
        <x:v>2008</x:v>
      </x:c>
      <x:c r="U1581" s="10" t="n">
        <x:v>34</x:v>
      </x:c>
      <x:c r="V1581" s="14" t="n">
        <x:f>IF(AND(ISNUMBER(G1581),G1581&gt;0),LOG10(G1581)*'Method'!$B$8,"")</x:f>
        <x:v>3.2174894848507076</x:v>
      </x:c>
      <x:c r="W1581" s="14" t="n">
        <x:f>IF(AND(ISNUMBER(I1581),I1581&gt;0),LOG10(I1581)*'Method'!$B$9,"")</x:f>
        <x:v>2.914762141188952</x:v>
      </x:c>
      <x:c r="X1581" s="10" t="str">
        <x:f>IF(ISNUMBER(J1581),SUM(G1581,I1581),"")</x:f>
      </x:c>
      <x:c r="Y1581" s="10" t="str">
        <x:f>IF(ISNUMBER(K1581),COUNTIFS($K$7:$K$1929,"&gt;"&amp;K1581)+1,"")</x:f>
      </x:c>
      <x:c r="Z1581" s="9" t="str"/>
      <x:c r="AA1581" s="15" t="n">
        <x:v>46108</x:v>
      </x:c>
      <x:c r="AB1581" s="9" t="str">
        <x:v>Unknown</x:v>
      </x:c>
    </x:row>
    <x:row r="1582" ht="50" customHeight="1">
      <x:c r="A1582" s="10" t="n">
        <x:f>IF(ISNUMBER(F1582),RANK(F1582,$F$7:$F$1929,0),"")</x:f>
        <x:v>1560</x:v>
      </x:c>
      <x:c r="B1582" s="9" t="str">
        <x:v>Burberry</x:v>
      </x:c>
      <x:c r="C1582" s="9" t="str">
        <x:v>Touch for Men</x:v>
      </x:c>
      <x:c r="D1582" s="9" t="str">
        <x:v>Eau de Toilette</x:v>
      </x:c>
      <x:c r="E1582" s="11" t="n">
        <x:v>2000</x:v>
      </x:c>
      <x:c r="F1582" s="13" t="n">
        <x:v>7.3</x:v>
      </x:c>
      <x:c r="G1582" s="10" t="n">
        <x:v>466</x:v>
      </x:c>
      <x:c r="H1582" s="12" t="n">
        <x:v>4.01</x:v>
      </x:c>
      <x:c r="I1582" s="10" t="n">
        <x:v>5336</x:v>
      </x:c>
      <x:c r="J1582" s="12" t="str">
        <x:f>IF(AND(M1582="URL identity aligns",ISNUMBER(F1582),ISNUMBER(H1582),G1582&gt;0,I1582&gt;0,SUM(V1582:W1582)&gt;0),(F1582*V1582+((H1582-1)/4*10)*W1582)/SUM(V1582:W1582),"")</x:f>
      </x:c>
      <x:c r="K1582" s="12" t="str">
        <x:f>IF(ISNUMBER(J1582),(X1582*J1582+'Method'!$B$10*'Method'!$B$11)/(X1582+'Method'!$B$10),"")</x:f>
      </x:c>
      <x:c r="L1582" s="10" t="str">
        <x:f>IF(ISNUMBER(J1582),COUNTIFS($J$7:$J$1929,"&gt;"&amp;J1582)+1,"")</x:f>
      </x:c>
      <x:c r="M1582" s="9" t="str">
        <x:v>Review required</x:v>
      </x:c>
      <x:c r="N1582" s="9" t="str">
        <x:v>Concentration not explicit on both saved identities</x:v>
      </x:c>
      <x:c r="O1582" s="9" t="str">
        <x:v>https://www.parfumo.com/Perfumes/Burberry/Touch_for_Men_Eau_de_Toilette</x:v>
      </x:c>
      <x:c r="P1582" s="9" t="str">
        <x:v>https://www.fragrantica.com/perfume/Burberry/Touch-for-Men-815.html</x:v>
      </x:c>
      <x:c r="Q1582" s="9" t="str">
        <x:v>https://media.parfumo.com/perfumes/45/451df1-touch-for-men-eau-de-toilette-burberry_1200.jpg?width=720&amp;aspect_ratio=1:1</x:v>
      </x:c>
      <x:c r="R1582" s="9" t="str">
        <x:v>https://fimgs.net/mdimg/perfume-thumbs/375x500.815.jpg</x:v>
      </x:c>
      <x:c r="S1582" s="9" t="str">
        <x:v>Touch for Men</x:v>
      </x:c>
      <x:c r="T1582" s="11" t="str">
        <x:v>2000</x:v>
      </x:c>
      <x:c r="U1582" s="10" t="n">
        <x:v>1708</x:v>
      </x:c>
      <x:c r="V1582" s="14" t="n">
        <x:f>IF(AND(ISNUMBER(G1582),G1582&gt;0),LOG10(G1582)*'Method'!$B$8,"")</x:f>
        <x:v>3.202063100028</x:v>
      </x:c>
      <x:c r="W1582" s="14" t="n">
        <x:f>IF(AND(ISNUMBER(I1582),I1582&gt;0),LOG10(I1582)*'Method'!$B$9,"")</x:f>
        <x:v>2.981772656726792</x:v>
      </x:c>
      <x:c r="X1582" s="10" t="str">
        <x:f>IF(ISNUMBER(J1582),SUM(G1582,I1582),"")</x:f>
      </x:c>
      <x:c r="Y1582" s="10" t="str">
        <x:f>IF(ISNUMBER(K1582),COUNTIFS($K$7:$K$1929,"&gt;"&amp;K1582)+1,"")</x:f>
      </x:c>
      <x:c r="Z1582" s="9" t="str"/>
      <x:c r="AA1582" s="15" t="n">
        <x:v>46108</x:v>
      </x:c>
      <x:c r="AB1582" s="9" t="str">
        <x:v>Unknown</x:v>
      </x:c>
    </x:row>
    <x:row r="1583" ht="50" customHeight="1">
      <x:c r="A1583" s="10" t="n">
        <x:f>IF(ISNUMBER(F1583),RANK(F1583,$F$7:$F$1929,0),"")</x:f>
        <x:v>1560</x:v>
      </x:c>
      <x:c r="B1583" s="9" t="str">
        <x:v>Penhaligon’s</x:v>
      </x:c>
      <x:c r="C1583" s="9" t="str">
        <x:v>Endymion</x:v>
      </x:c>
      <x:c r="D1583" s="9" t="str">
        <x:v>Not recorded</x:v>
      </x:c>
      <x:c r="E1583" s="11" t="n">
        <x:v>2003</x:v>
      </x:c>
      <x:c r="F1583" s="13" t="n">
        <x:v>7.3</x:v>
      </x:c>
      <x:c r="G1583" s="10" t="n">
        <x:v>464</x:v>
      </x:c>
      <x:c r="H1583" s="12" t="n">
        <x:v>4.17</x:v>
      </x:c>
      <x:c r="I1583" s="10" t="n">
        <x:v>1845</x:v>
      </x:c>
      <x:c r="J1583" s="12" t="str">
        <x:f>IF(AND(M1583="URL identity aligns",ISNUMBER(F1583),ISNUMBER(H1583),G1583&gt;0,I1583&gt;0,SUM(V1583:W1583)&gt;0),(F1583*V1583+((H1583-1)/4*10)*W1583)/SUM(V1583:W1583),"")</x:f>
      </x:c>
      <x:c r="K1583" s="12" t="str">
        <x:f>IF(ISNUMBER(J1583),(X1583*J1583+'Method'!$B$10*'Method'!$B$11)/(X1583+'Method'!$B$10),"")</x:f>
      </x:c>
      <x:c r="L1583" s="10" t="str">
        <x:f>IF(ISNUMBER(J1583),COUNTIFS($J$7:$J$1929,"&gt;"&amp;J1583)+1,"")</x:f>
      </x:c>
      <x:c r="M1583" s="9" t="str">
        <x:v>Review required</x:v>
      </x:c>
      <x:c r="N1583" s="9" t="str">
        <x:v>Brand differs between product URLs; Export brand differs from Parfumo URL; Concentration not explicit on both saved identities</x:v>
      </x:c>
      <x:c r="O1583" s="9" t="str">
        <x:v>https://www.parfumo.com/Perfumes/Penhaligons/Endymion</x:v>
      </x:c>
      <x:c r="P1583" s="9" t="str">
        <x:v>https://www.fragrantica.com/perfume/Penhaligon-s/Endymion-5674.html</x:v>
      </x:c>
      <x:c r="Q1583" s="9" t="str">
        <x:v>https://media.parfumo.com/perfumes/89/89010b-endymion-penhaligon-s_1200.jpg?width=720&amp;aspect_ratio=1:1</x:v>
      </x:c>
      <x:c r="R1583" s="9" t="str">
        <x:v>https://fimgs.net/mdimg/perfume-thumbs/375x500.5674.jpg</x:v>
      </x:c>
      <x:c r="S1583" s="9" t="str">
        <x:v>Endymion Penhaligon's</x:v>
      </x:c>
      <x:c r="T1583" s="11" t="str">
        <x:v>2003</x:v>
      </x:c>
      <x:c r="U1583" s="10" t="n">
        <x:v>1537</x:v>
      </x:c>
      <x:c r="V1583" s="14" t="n">
        <x:f>IF(AND(ISNUMBER(G1583),G1583&gt;0),LOG10(G1583)*'Method'!$B$8,"")</x:f>
        <x:v>3.199821576665856</x:v>
      </x:c>
      <x:c r="W1583" s="14" t="n">
        <x:f>IF(AND(ISNUMBER(I1583),I1583&gt;0),LOG10(I1583)*'Method'!$B$9,"")</x:f>
        <x:v>2.612797096396064</x:v>
      </x:c>
      <x:c r="X1583" s="10" t="str">
        <x:f>IF(ISNUMBER(J1583),SUM(G1583,I1583),"")</x:f>
      </x:c>
      <x:c r="Y1583" s="10" t="str">
        <x:f>IF(ISNUMBER(K1583),COUNTIFS($K$7:$K$1929,"&gt;"&amp;K1583)+1,"")</x:f>
      </x:c>
      <x:c r="Z1583" s="9" t="str">
        <x:v>Removed repeated brand suffix from display name</x:v>
      </x:c>
      <x:c r="AA1583" s="15" t="n">
        <x:v>46108</x:v>
      </x:c>
      <x:c r="AB1583" s="9" t="str">
        <x:v>Unknown</x:v>
      </x:c>
    </x:row>
    <x:row r="1584" ht="50" customHeight="1">
      <x:c r="A1584" s="10" t="n">
        <x:f>IF(ISNUMBER(F1584),RANK(F1584,$F$7:$F$1929,0),"")</x:f>
        <x:v>1560</x:v>
      </x:c>
      <x:c r="B1584" s="9" t="str">
        <x:v>Paco Rabanne</x:v>
      </x:c>
      <x:c r="C1584" s="9" t="str">
        <x:v>Invictus Victory Rabanne</x:v>
      </x:c>
      <x:c r="D1584" s="9" t="str">
        <x:v>Not recorded</x:v>
      </x:c>
      <x:c r="E1584" s="11" t="n">
        <x:v>2021</x:v>
      </x:c>
      <x:c r="F1584" s="13" t="n">
        <x:v>7.3</x:v>
      </x:c>
      <x:c r="G1584" s="10" t="n">
        <x:v>457</x:v>
      </x:c>
      <x:c r="H1584" s="12" t="n">
        <x:v>4.2</x:v>
      </x:c>
      <x:c r="I1584" s="10" t="n">
        <x:v>4146</x:v>
      </x:c>
      <x:c r="J1584" s="12" t="str">
        <x:f>IF(AND(M1584="URL identity aligns",ISNUMBER(F1584),ISNUMBER(H1584),G1584&gt;0,I1584&gt;0,SUM(V1584:W1584)&gt;0),(F1584*V1584+((H1584-1)/4*10)*W1584)/SUM(V1584:W1584),"")</x:f>
      </x:c>
      <x:c r="K1584" s="12" t="str">
        <x:f>IF(ISNUMBER(J1584),(X1584*J1584+'Method'!$B$10*'Method'!$B$11)/(X1584+'Method'!$B$10),"")</x:f>
      </x:c>
      <x:c r="L1584" s="10" t="str">
        <x:f>IF(ISNUMBER(J1584),COUNTIFS($J$7:$J$1929,"&gt;"&amp;J1584)+1,"")</x:f>
      </x:c>
      <x:c r="M1584" s="9" t="str">
        <x:v>Review required</x:v>
      </x:c>
      <x:c r="N1584" s="9" t="str">
        <x:v>Concentration not explicit on both saved identities</x:v>
      </x:c>
      <x:c r="O1584" s="9" t="str">
        <x:v>https://www.parfumo.com/Perfumes/Rabanne/invictus-victory</x:v>
      </x:c>
      <x:c r="P1584" s="9" t="str">
        <x:v>https://www.fragrantica.com/perfume/Rabanne/Invictus-Victory-65177.html</x:v>
      </x:c>
      <x:c r="Q1584" s="9" t="str">
        <x:v>https://media.parfumo.com/perfumes/94/94fa4f-invictus-victory-rabanne_1200.jpg?width=720&amp;aspect_ratio=1:1</x:v>
      </x:c>
      <x:c r="R1584" s="9" t="str">
        <x:v>https://fimgs.net/mdimg/perfume-thumbs/375x500.65177.jpg</x:v>
      </x:c>
      <x:c r="S1584" s="9" t="str">
        <x:v>Invictus Victory Rabanne</x:v>
      </x:c>
      <x:c r="T1584" s="11" t="str">
        <x:v>2021</x:v>
      </x:c>
      <x:c r="U1584" s="10" t="n">
        <x:v>624</x:v>
      </x:c>
      <x:c r="V1584" s="14" t="n">
        <x:f>IF(AND(ISNUMBER(G1584),G1584&gt;0),LOG10(G1584)*'Method'!$B$8,"")</x:f>
        <x:v>3.19189944008382</x:v>
      </x:c>
      <x:c r="W1584" s="14" t="n">
        <x:f>IF(AND(ISNUMBER(I1584),I1584&gt;0),LOG10(I1584)*'Method'!$B$9,"")</x:f>
        <x:v>2.8941034382062725</x:v>
      </x:c>
      <x:c r="X1584" s="10" t="str">
        <x:f>IF(ISNUMBER(J1584),SUM(G1584,I1584),"")</x:f>
      </x:c>
      <x:c r="Y1584" s="10" t="str">
        <x:f>IF(ISNUMBER(K1584),COUNTIFS($K$7:$K$1929,"&gt;"&amp;K1584)+1,"")</x:f>
      </x:c>
      <x:c r="Z1584" s="9" t="str"/>
      <x:c r="AA1584" s="15" t="n">
        <x:v>46108</x:v>
      </x:c>
      <x:c r="AB1584" s="9" t="str">
        <x:v>Unknown</x:v>
      </x:c>
    </x:row>
    <x:row r="1585" ht="50" customHeight="1">
      <x:c r="A1585" s="10" t="n">
        <x:f>IF(ISNUMBER(F1585),RANK(F1585,$F$7:$F$1929,0),"")</x:f>
        <x:v>1560</x:v>
      </x:c>
      <x:c r="B1585" s="9" t="str">
        <x:v>Creed</x:v>
      </x:c>
      <x:c r="C1585" s="9" t="str">
        <x:v>Viking Cologne</x:v>
      </x:c>
      <x:c r="D1585" s="9" t="str">
        <x:v>Eau de Cologne</x:v>
      </x:c>
      <x:c r="E1585" s="11" t="n">
        <x:v>2021</x:v>
      </x:c>
      <x:c r="F1585" s="13" t="n">
        <x:v>7.3</x:v>
      </x:c>
      <x:c r="G1585" s="10" t="n">
        <x:v>451</x:v>
      </x:c>
      <x:c r="H1585" s="12" t="n">
        <x:v>3.99</x:v>
      </x:c>
      <x:c r="I1585" s="10" t="n">
        <x:v>1211</x:v>
      </x:c>
      <x:c r="J1585" s="12" t="n">
        <x:f>IF(AND(M1585="URL identity aligns",ISNUMBER(F1585),ISNUMBER(H1585),G1585&gt;0,I1585&gt;0,SUM(V1585:W1585)&gt;0),(F1585*V1585+((H1585-1)/4*10)*W1585)/SUM(V1585:W1585),"")</x:f>
        <x:v>7.376375848059424</x:v>
      </x:c>
      <x:c r="K1585" s="12" t="n">
        <x:f>IF(ISNUMBER(J1585),(X1585*J1585+'Method'!$B$10*'Method'!$B$11)/(X1585+'Method'!$B$10),"")</x:f>
        <x:v>7.6701148863085225</x:v>
      </x:c>
      <x:c r="L1585" s="10" t="n">
        <x:f>IF(ISNUMBER(J1585),COUNTIFS($J$7:$J$1929,"&gt;"&amp;J1585)+1,"")</x:f>
        <x:v>143</x:v>
      </x:c>
      <x:c r="M1585" s="9" t="str">
        <x:v>URL identity aligns</x:v>
      </x:c>
      <x:c r="N1585" s="9" t="str">
        <x:v>Brand, name tokens and concentration agree in saved URLs</x:v>
      </x:c>
      <x:c r="O1585" s="9" t="str">
        <x:v>https://www.parfumo.com/Perfumes/Creed/viking-cologne</x:v>
      </x:c>
      <x:c r="P1585" s="9" t="str">
        <x:v>https://www.fragrantica.com/perfume/Creed/Viking-Cologne-67039.html</x:v>
      </x:c>
      <x:c r="Q1585" s="9" t="str">
        <x:v>https://media.parfumo.com/perfumes/54/5475d0-viking-cologne-creed_1200.jpg?width=720&amp;aspect_ratio=1:1</x:v>
      </x:c>
      <x:c r="R1585" s="9" t="str">
        <x:v>https://fimgs.net/mdimg/perfume-thumbs/375x500.67039.jpg</x:v>
      </x:c>
      <x:c r="S1585" s="9" t="str">
        <x:v>Viking Cologne</x:v>
      </x:c>
      <x:c r="T1585" s="11" t="str">
        <x:v>2021</x:v>
      </x:c>
      <x:c r="U1585" s="10" t="n">
        <x:v>629</x:v>
      </x:c>
      <x:c r="V1585" s="14" t="n">
        <x:f>IF(AND(ISNUMBER(G1585),G1585&gt;0),LOG10(G1585)*'Method'!$B$8,"")</x:f>
        <x:v>3.185011850253552</x:v>
      </x:c>
      <x:c r="W1585" s="14" t="n">
        <x:f>IF(AND(ISNUMBER(I1585),I1585&gt;0),LOG10(I1585)*'Method'!$B$9,"")</x:f>
        <x:v>2.4665153145144405</x:v>
      </x:c>
      <x:c r="X1585" s="10" t="n">
        <x:f>IF(ISNUMBER(J1585),SUM(G1585,I1585),"")</x:f>
        <x:v>1662</x:v>
      </x:c>
      <x:c r="Y1585" s="10" t="n">
        <x:f>IF(ISNUMBER(K1585),COUNTIFS($K$7:$K$1929,"&gt;"&amp;K1585)+1,"")</x:f>
        <x:v>138</x:v>
      </x:c>
      <x:c r="Z1585" s="9" t="str"/>
      <x:c r="AA1585" s="15" t="n">
        <x:v>46108</x:v>
      </x:c>
      <x:c r="AB1585" s="9" t="str">
        <x:v>Unknown</x:v>
      </x:c>
    </x:row>
    <x:row r="1586" ht="50" customHeight="1">
      <x:c r="A1586" s="10" t="n">
        <x:f>IF(ISNUMBER(F1586),RANK(F1586,$F$7:$F$1929,0),"")</x:f>
        <x:v>1560</x:v>
      </x:c>
      <x:c r="B1586" s="9" t="str">
        <x:v>Hermès</x:v>
      </x:c>
      <x:c r="C1586" s="9" t="str">
        <x:v>Eau de Citron Noir</x:v>
      </x:c>
      <x:c r="D1586" s="9" t="str">
        <x:v>Not recorded</x:v>
      </x:c>
      <x:c r="E1586" s="11" t="n">
        <x:v>2018</x:v>
      </x:c>
      <x:c r="F1586" s="13" t="n">
        <x:v>7.3</x:v>
      </x:c>
      <x:c r="G1586" s="10" t="n">
        <x:v>450</x:v>
      </x:c>
      <x:c r="H1586" s="12" t="n">
        <x:v>3.96</x:v>
      </x:c>
      <x:c r="I1586" s="10" t="n">
        <x:v>1985</x:v>
      </x:c>
      <x:c r="J1586" s="12" t="str">
        <x:f>IF(AND(M1586="URL identity aligns",ISNUMBER(F1586),ISNUMBER(H1586),G1586&gt;0,I1586&gt;0,SUM(V1586:W1586)&gt;0),(F1586*V1586+((H1586-1)/4*10)*W1586)/SUM(V1586:W1586),"")</x:f>
      </x:c>
      <x:c r="K1586" s="12" t="str">
        <x:f>IF(ISNUMBER(J1586),(X1586*J1586+'Method'!$B$10*'Method'!$B$11)/(X1586+'Method'!$B$10),"")</x:f>
      </x:c>
      <x:c r="L1586" s="10" t="str">
        <x:f>IF(ISNUMBER(J1586),COUNTIFS($J$7:$J$1929,"&gt;"&amp;J1586)+1,"")</x:f>
      </x:c>
      <x:c r="M1586" s="9" t="str">
        <x:v>Review required</x:v>
      </x:c>
      <x:c r="N1586" s="9" t="str">
        <x:v>Concentration not explicit on both saved identities</x:v>
      </x:c>
      <x:c r="O1586" s="9" t="str">
        <x:v>https://www.parfumo.com/Perfumes/Hermes/Eau_de_Citron_Noir</x:v>
      </x:c>
      <x:c r="P1586" s="9" t="str">
        <x:v>https://www.fragrantica.com/perfume/Hermes/Eau-de-Citron-Noir-49231.html</x:v>
      </x:c>
      <x:c r="Q1586" s="9" t="str">
        <x:v>https://media.parfumo.com/perfumes/7c/7ce58c-eau-de-citron-noir-hermes_1200.jpg?width=480&amp;aspect_ratio=1:1</x:v>
      </x:c>
      <x:c r="R1586" s="9" t="str">
        <x:v>https://fimgs.net/mdimg/perfume-thumbs/375x500.49231.jpg</x:v>
      </x:c>
      <x:c r="S1586" s="9" t="str">
        <x:v>Eau de Citron Noir</x:v>
      </x:c>
      <x:c r="T1586" s="11" t="str">
        <x:v>2018</x:v>
      </x:c>
      <x:c r="U1586" s="10" t="n">
        <x:v>211</x:v>
      </x:c>
      <x:c r="V1586" s="14" t="n">
        <x:f>IF(AND(ISNUMBER(G1586),G1586&gt;0),LOG10(G1586)*'Method'!$B$8,"")</x:f>
        <x:v>3.183855016530408</x:v>
      </x:c>
      <x:c r="W1586" s="14" t="n">
        <x:f>IF(AND(ISNUMBER(I1586),I1586&gt;0),LOG10(I1586)*'Method'!$B$9,"")</x:f>
        <x:v>2.6382084088793043</x:v>
      </x:c>
      <x:c r="X1586" s="10" t="str">
        <x:f>IF(ISNUMBER(J1586),SUM(G1586,I1586),"")</x:f>
      </x:c>
      <x:c r="Y1586" s="10" t="str">
        <x:f>IF(ISNUMBER(K1586),COUNTIFS($K$7:$K$1929,"&gt;"&amp;K1586)+1,"")</x:f>
      </x:c>
      <x:c r="Z1586" s="9" t="str"/>
      <x:c r="AA1586" s="15" t="n">
        <x:v>46108</x:v>
      </x:c>
      <x:c r="AB1586" s="9" t="str">
        <x:v>Unknown</x:v>
      </x:c>
    </x:row>
    <x:row r="1587" ht="50" customHeight="1">
      <x:c r="A1587" s="10" t="n">
        <x:f>IF(ISNUMBER(F1587),RANK(F1587,$F$7:$F$1929,0),"")</x:f>
        <x:v>1560</x:v>
      </x:c>
      <x:c r="B1587" s="9" t="str">
        <x:v>Acqua di Parma</x:v>
      </x:c>
      <x:c r="C1587" s="9" t="str">
        <x:v>Colonia Club</x:v>
      </x:c>
      <x:c r="D1587" s="9" t="str">
        <x:v>Eau de Cologne</x:v>
      </x:c>
      <x:c r="E1587" s="11" t="n">
        <x:v>2015</x:v>
      </x:c>
      <x:c r="F1587" s="13" t="n">
        <x:v>7.3</x:v>
      </x:c>
      <x:c r="G1587" s="10" t="n">
        <x:v>445</x:v>
      </x:c>
      <x:c r="H1587" s="12" t="n">
        <x:v>4.04</x:v>
      </x:c>
      <x:c r="I1587" s="10" t="n">
        <x:v>1416</x:v>
      </x:c>
      <x:c r="J1587" s="12" t="str">
        <x:f>IF(AND(M1587="URL identity aligns",ISNUMBER(F1587),ISNUMBER(H1587),G1587&gt;0,I1587&gt;0,SUM(V1587:W1587)&gt;0),(F1587*V1587+((H1587-1)/4*10)*W1587)/SUM(V1587:W1587),"")</x:f>
      </x:c>
      <x:c r="K1587" s="12" t="str">
        <x:f>IF(ISNUMBER(J1587),(X1587*J1587+'Method'!$B$10*'Method'!$B$11)/(X1587+'Method'!$B$10),"")</x:f>
      </x:c>
      <x:c r="L1587" s="10" t="str">
        <x:f>IF(ISNUMBER(J1587),COUNTIFS($J$7:$J$1929,"&gt;"&amp;J1587)+1,"")</x:f>
      </x:c>
      <x:c r="M1587" s="9" t="str">
        <x:v>Review required</x:v>
      </x:c>
      <x:c r="N1587" s="9" t="str">
        <x:v>Concentration not explicit on both saved identities</x:v>
      </x:c>
      <x:c r="O1587" s="9" t="str">
        <x:v>https://www.parfumo.com/Perfumes/Acqua_di_Parma/Colonia_Club_Eau_de_Cologne</x:v>
      </x:c>
      <x:c r="P1587" s="9" t="str">
        <x:v>https://www.fragrantica.com/perfume/Acqua-di-Parma/Colonia-Club-31424.html</x:v>
      </x:c>
      <x:c r="Q1587" s="9" t="str">
        <x:v>https://media.parfumo.com/perfumes/ec/ec0417-colonia-club-eau-de-cologne-acqua-di-parma_1200.jpg?width=720&amp;aspect_ratio=1:1</x:v>
      </x:c>
      <x:c r="R1587" s="9" t="str">
        <x:v>https://fimgs.net/mdimg/perfume-thumbs/375x500.31424.jpg</x:v>
      </x:c>
      <x:c r="S1587" s="9" t="str">
        <x:v>Colonia Club</x:v>
      </x:c>
      <x:c r="T1587" s="11" t="str">
        <x:v>2015</x:v>
      </x:c>
      <x:c r="U1587" s="10" t="n">
        <x:v>1081</x:v>
      </x:c>
      <x:c r="V1587" s="14" t="n">
        <x:f>IF(AND(ISNUMBER(G1587),G1587&gt;0),LOG10(G1587)*'Method'!$B$8,"")</x:f>
        <x:v>3.1780320131771163</x:v>
      </x:c>
      <x:c r="W1587" s="14" t="n">
        <x:f>IF(AND(ISNUMBER(I1587),I1587&gt;0),LOG10(I1587)*'Method'!$B$9,"")</x:f>
        <x:v>2.520850602683</x:v>
      </x:c>
      <x:c r="X1587" s="10" t="str">
        <x:f>IF(ISNUMBER(J1587),SUM(G1587,I1587),"")</x:f>
      </x:c>
      <x:c r="Y1587" s="10" t="str">
        <x:f>IF(ISNUMBER(K1587),COUNTIFS($K$7:$K$1929,"&gt;"&amp;K1587)+1,"")</x:f>
      </x:c>
      <x:c r="Z1587" s="9" t="str"/>
      <x:c r="AA1587" s="15" t="n">
        <x:v>46108</x:v>
      </x:c>
      <x:c r="AB1587" s="9" t="str">
        <x:v>Unknown</x:v>
      </x:c>
    </x:row>
    <x:row r="1588" ht="50" customHeight="1">
      <x:c r="A1588" s="10" t="n">
        <x:f>IF(ISNUMBER(F1588),RANK(F1588,$F$7:$F$1929,0),"")</x:f>
        <x:v>1560</x:v>
      </x:c>
      <x:c r="B1588" s="9" t="str">
        <x:v>Dolce &amp; Gabbana</x:v>
      </x:c>
      <x:c r="C1588" s="9" t="str">
        <x:v>Dolce &amp; Gabbana pour Homme Intenso</x:v>
      </x:c>
      <x:c r="D1588" s="9" t="str">
        <x:v>Eau de Parfum</x:v>
      </x:c>
      <x:c r="E1588" s="11" t="n">
        <x:v>2014</x:v>
      </x:c>
      <x:c r="F1588" s="13" t="n">
        <x:v>7.3</x:v>
      </x:c>
      <x:c r="G1588" s="10" t="n">
        <x:v>445</x:v>
      </x:c>
      <x:c r="H1588" s="12" t="n">
        <x:v>3.82</x:v>
      </x:c>
      <x:c r="I1588" s="10" t="n">
        <x:v>3674</x:v>
      </x:c>
      <x:c r="J1588" s="12" t="str">
        <x:f>IF(AND(M1588="URL identity aligns",ISNUMBER(F1588),ISNUMBER(H1588),G1588&gt;0,I1588&gt;0,SUM(V1588:W1588)&gt;0),(F1588*V1588+((H1588-1)/4*10)*W1588)/SUM(V1588:W1588),"")</x:f>
      </x:c>
      <x:c r="K1588" s="12" t="str">
        <x:f>IF(ISNUMBER(J1588),(X1588*J1588+'Method'!$B$10*'Method'!$B$11)/(X1588+'Method'!$B$10),"")</x:f>
      </x:c>
      <x:c r="L1588" s="10" t="str">
        <x:f>IF(ISNUMBER(J1588),COUNTIFS($J$7:$J$1929,"&gt;"&amp;J1588)+1,"")</x:f>
      </x:c>
      <x:c r="M1588" s="9" t="str">
        <x:v>Review required</x:v>
      </x:c>
      <x:c r="N1588" s="9" t="str">
        <x:v>Concentration not explicit on both saved identities</x:v>
      </x:c>
      <x:c r="O1588" s="9" t="str">
        <x:v>https://www.parfumo.com/Perfumes/Dolce_Gabbana/Dolce__Gabbana_pour_Homme_Intenso_Eau_de_Parfum</x:v>
      </x:c>
      <x:c r="P1588" s="9" t="str">
        <x:v>https://www.fragrantica.com/perfume/Dolce-Gabbana/Dolce-Gabbana-Pour-Homme-Intenso-28935.html</x:v>
      </x:c>
      <x:c r="Q1588" s="9" t="str">
        <x:v>https://media.parfumo.com/perfumes/a2/a22ebb-dolce-gabbana-pour-homme-intenso-eau-de-parfum-dolce-gabbana_1200.jpg?width=480&amp;aspect_ratio=1:1</x:v>
      </x:c>
      <x:c r="R1588" s="9" t="str">
        <x:v>https://fimgs.net/mdimg/perfume-thumbs/375x500.28935.jpg</x:v>
      </x:c>
      <x:c r="S1588" s="9" t="str">
        <x:v>Dolce &amp; Gabbana pour Homme Intenso</x:v>
      </x:c>
      <x:c r="T1588" s="11" t="str">
        <x:v>2014</x:v>
      </x:c>
      <x:c r="U1588" s="10" t="n">
        <x:v>1402</x:v>
      </x:c>
      <x:c r="V1588" s="14" t="n">
        <x:f>IF(AND(ISNUMBER(G1588),G1588&gt;0),LOG10(G1588)*'Method'!$B$8,"")</x:f>
        <x:v>3.1780320131771163</x:v>
      </x:c>
      <x:c r="W1588" s="14" t="n">
        <x:f>IF(AND(ISNUMBER(I1588),I1588&gt;0),LOG10(I1588)*'Method'!$B$9,"")</x:f>
        <x:v>2.852111321575832</x:v>
      </x:c>
      <x:c r="X1588" s="10" t="str">
        <x:f>IF(ISNUMBER(J1588),SUM(G1588,I1588),"")</x:f>
      </x:c>
      <x:c r="Y1588" s="10" t="str">
        <x:f>IF(ISNUMBER(K1588),COUNTIFS($K$7:$K$1929,"&gt;"&amp;K1588)+1,"")</x:f>
      </x:c>
      <x:c r="Z1588" s="9" t="str"/>
      <x:c r="AA1588" s="15" t="n">
        <x:v>46108</x:v>
      </x:c>
      <x:c r="AB1588" s="9" t="str">
        <x:v>Unknown</x:v>
      </x:c>
    </x:row>
    <x:row r="1589" ht="50" customHeight="1">
      <x:c r="A1589" s="10" t="n">
        <x:f>IF(ISNUMBER(F1589),RANK(F1589,$F$7:$F$1929,0),"")</x:f>
        <x:v>1560</x:v>
      </x:c>
      <x:c r="B1589" s="9" t="str">
        <x:v>Dior</x:v>
      </x:c>
      <x:c r="C1589" s="9" t="str">
        <x:v>Eden-Roc</x:v>
      </x:c>
      <x:c r="D1589" s="9" t="str">
        <x:v>Not recorded</x:v>
      </x:c>
      <x:c r="E1589" s="11" t="n">
        <x:v>2021</x:v>
      </x:c>
      <x:c r="F1589" s="13" t="n">
        <x:v>7.3</x:v>
      </x:c>
      <x:c r="G1589" s="10" t="n">
        <x:v>434</x:v>
      </x:c>
      <x:c r="H1589" s="12" t="n">
        <x:v>3.76</x:v>
      </x:c>
      <x:c r="I1589" s="10" t="n">
        <x:v>890</x:v>
      </x:c>
      <x:c r="J1589" s="12" t="str">
        <x:f>IF(AND(M1589="URL identity aligns",ISNUMBER(F1589),ISNUMBER(H1589),G1589&gt;0,I1589&gt;0,SUM(V1589:W1589)&gt;0),(F1589*V1589+((H1589-1)/4*10)*W1589)/SUM(V1589:W1589),"")</x:f>
      </x:c>
      <x:c r="K1589" s="12" t="str">
        <x:f>IF(ISNUMBER(J1589),(X1589*J1589+'Method'!$B$10*'Method'!$B$11)/(X1589+'Method'!$B$10),"")</x:f>
      </x:c>
      <x:c r="L1589" s="10" t="str">
        <x:f>IF(ISNUMBER(J1589),COUNTIFS($J$7:$J$1929,"&gt;"&amp;J1589)+1,"")</x:f>
      </x:c>
      <x:c r="M1589" s="9" t="str">
        <x:v>Review required</x:v>
      </x:c>
      <x:c r="N1589" s="9" t="str">
        <x:v>Concentration not explicit on both saved identities</x:v>
      </x:c>
      <x:c r="O1589" s="9" t="str">
        <x:v>https://www.parfumo.com/Perfumes/Dior/eden-roc</x:v>
      </x:c>
      <x:c r="P1589" s="9" t="str">
        <x:v>https://www.fragrantica.com/perfume/Dior/Eden-Roc-66856.html</x:v>
      </x:c>
      <x:c r="Q1589" s="9" t="str">
        <x:v>https://media.parfumo.com/perfumes/b9/b9843b-eden-roc-dior_1200.jpg?width=720&amp;aspect_ratio=1:1</x:v>
      </x:c>
      <x:c r="R1589" s="9" t="str">
        <x:v>https://fimgs.net/mdimg/perfume-thumbs/375x500.66856.jpg</x:v>
      </x:c>
      <x:c r="S1589" s="9" t="str">
        <x:v>Eden-Roc</x:v>
      </x:c>
      <x:c r="T1589" s="11" t="str">
        <x:v>2021</x:v>
      </x:c>
      <x:c r="U1589" s="10" t="n">
        <x:v>1054</x:v>
      </x:c>
      <x:c r="V1589" s="14" t="n">
        <x:f>IF(AND(ISNUMBER(G1589),G1589&gt;0),LOG10(G1589)*'Method'!$B$8,"")</x:f>
        <x:v>3.164987675415012</x:v>
      </x:c>
      <x:c r="W1589" s="14" t="n">
        <x:f>IF(AND(ISNUMBER(I1589),I1589&gt;0),LOG10(I1589)*'Method'!$B$9,"")</x:f>
        <x:v>2.359512005315928</x:v>
      </x:c>
      <x:c r="X1589" s="10" t="str">
        <x:f>IF(ISNUMBER(J1589),SUM(G1589,I1589),"")</x:f>
      </x:c>
      <x:c r="Y1589" s="10" t="str">
        <x:f>IF(ISNUMBER(K1589),COUNTIFS($K$7:$K$1929,"&gt;"&amp;K1589)+1,"")</x:f>
      </x:c>
      <x:c r="Z1589" s="9" t="str"/>
      <x:c r="AA1589" s="15" t="n">
        <x:v>46108</x:v>
      </x:c>
      <x:c r="AB1589" s="9" t="str">
        <x:v>Unknown</x:v>
      </x:c>
    </x:row>
    <x:row r="1590" ht="50" customHeight="1">
      <x:c r="A1590" s="10" t="n">
        <x:f>IF(ISNUMBER(F1590),RANK(F1590,$F$7:$F$1929,0),"")</x:f>
        <x:v>1560</x:v>
      </x:c>
      <x:c r="B1590" s="9" t="str">
        <x:v>Etat Libre d'Orange</x:v>
      </x:c>
      <x:c r="C1590" s="9" t="str">
        <x:v>Clean Suede Tom of Finland</x:v>
      </x:c>
      <x:c r="D1590" s="9" t="str">
        <x:v>Not recorded</x:v>
      </x:c>
      <x:c r="E1590" s="11" t="n">
        <x:v>2008</x:v>
      </x:c>
      <x:c r="F1590" s="13" t="n">
        <x:v>7.3</x:v>
      </x:c>
      <x:c r="G1590" s="10" t="n">
        <x:v>432</x:v>
      </x:c>
      <x:c r="H1590" s="12" t="n">
        <x:v>4.05</x:v>
      </x:c>
      <x:c r="I1590" s="10" t="n">
        <x:v>1885</x:v>
      </x:c>
      <x:c r="J1590" s="12" t="str">
        <x:f>IF(AND(M1590="URL identity aligns",ISNUMBER(F1590),ISNUMBER(H1590),G1590&gt;0,I1590&gt;0,SUM(V1590:W1590)&gt;0),(F1590*V1590+((H1590-1)/4*10)*W1590)/SUM(V1590:W1590),"")</x:f>
      </x:c>
      <x:c r="K1590" s="12" t="str">
        <x:f>IF(ISNUMBER(J1590),(X1590*J1590+'Method'!$B$10*'Method'!$B$11)/(X1590+'Method'!$B$10),"")</x:f>
      </x:c>
      <x:c r="L1590" s="10" t="str">
        <x:f>IF(ISNUMBER(J1590),COUNTIFS($J$7:$J$1929,"&gt;"&amp;J1590)+1,"")</x:f>
      </x:c>
      <x:c r="M1590" s="9" t="str">
        <x:v>Review required</x:v>
      </x:c>
      <x:c r="N1590" s="9" t="str">
        <x:v>Product, variant, gender or year terms differ between URLs; Concentration not explicit on both saved identities</x:v>
      </x:c>
      <x:c r="O1590" s="9" t="str">
        <x:v>https://www.parfumo.com/Perfumes/Etat_Libre_d_Orange/clean-suede-tom-of-finland</x:v>
      </x:c>
      <x:c r="P1590" s="9" t="str">
        <x:v>https://www.fragrantica.com/perfume/Etat-Libre-d-Orange/Tom-of-Finland-4524.html</x:v>
      </x:c>
      <x:c r="Q1590" s="9" t="str">
        <x:v>https://media.parfumo.com/perfumes/e9/e93b95-clean-suede-tom-of-finland-etat-libre-d-orange_1200.jpg?width=720&amp;aspect_ratio=1:1</x:v>
      </x:c>
      <x:c r="R1590" s="9" t="str">
        <x:v>https://fimgs.net/mdimg/perfume-thumbs/375x500.4524.jpg</x:v>
      </x:c>
      <x:c r="S1590" s="9" t="str">
        <x:v>Clean Suede Tom of Finland</x:v>
      </x:c>
      <x:c r="T1590" s="11" t="str">
        <x:v>2008</x:v>
      </x:c>
      <x:c r="U1590" s="10" t="n">
        <x:v>1497</x:v>
      </x:c>
      <x:c r="V1590" s="14" t="n">
        <x:f>IF(AND(ISNUMBER(G1590),G1590&gt;0),LOG10(G1590)*'Method'!$B$8,"")</x:f>
        <x:v>3.1625804961778923</x:v>
      </x:c>
      <x:c r="W1590" s="14" t="n">
        <x:f>IF(AND(ISNUMBER(I1590),I1590&gt;0),LOG10(I1590)*'Method'!$B$9,"")</x:f>
        <x:v>2.620249083633448</x:v>
      </x:c>
      <x:c r="X1590" s="10" t="str">
        <x:f>IF(ISNUMBER(J1590),SUM(G1590,I1590),"")</x:f>
      </x:c>
      <x:c r="Y1590" s="10" t="str">
        <x:f>IF(ISNUMBER(K1590),COUNTIFS($K$7:$K$1929,"&gt;"&amp;K1590)+1,"")</x:f>
      </x:c>
      <x:c r="Z1590" s="9" t="str"/>
      <x:c r="AA1590" s="15" t="n">
        <x:v>46108</x:v>
      </x:c>
      <x:c r="AB1590" s="9" t="str">
        <x:v>Unknown</x:v>
      </x:c>
    </x:row>
    <x:row r="1591" ht="50" customHeight="1">
      <x:c r="A1591" s="10" t="n">
        <x:f>IF(ISNUMBER(F1591),RANK(F1591,$F$7:$F$1929,0),"")</x:f>
        <x:v>1560</x:v>
      </x:c>
      <x:c r="B1591" s="9" t="str">
        <x:v>Orto Parisi</x:v>
      </x:c>
      <x:c r="C1591" s="9" t="str">
        <x:v>Seminalis</x:v>
      </x:c>
      <x:c r="D1591" s="9" t="str">
        <x:v>Not recorded</x:v>
      </x:c>
      <x:c r="E1591" s="11" t="n">
        <x:v>2016</x:v>
      </x:c>
      <x:c r="F1591" s="13" t="n">
        <x:v>7.3</x:v>
      </x:c>
      <x:c r="G1591" s="10" t="n">
        <x:v>430</x:v>
      </x:c>
      <x:c r="H1591" s="12" t="n">
        <x:v>3.74</x:v>
      </x:c>
      <x:c r="I1591" s="10" t="n">
        <x:v>2458</x:v>
      </x:c>
      <x:c r="J1591" s="12" t="str">
        <x:f>IF(AND(M1591="URL identity aligns",ISNUMBER(F1591),ISNUMBER(H1591),G1591&gt;0,I1591&gt;0,SUM(V1591:W1591)&gt;0),(F1591*V1591+((H1591-1)/4*10)*W1591)/SUM(V1591:W1591),"")</x:f>
      </x:c>
      <x:c r="K1591" s="12" t="str">
        <x:f>IF(ISNUMBER(J1591),(X1591*J1591+'Method'!$B$10*'Method'!$B$11)/(X1591+'Method'!$B$10),"")</x:f>
      </x:c>
      <x:c r="L1591" s="10" t="str">
        <x:f>IF(ISNUMBER(J1591),COUNTIFS($J$7:$J$1929,"&gt;"&amp;J1591)+1,"")</x:f>
      </x:c>
      <x:c r="M1591" s="9" t="str">
        <x:v>Review required</x:v>
      </x:c>
      <x:c r="N1591" s="9" t="str">
        <x:v>Concentration not explicit on both saved identities</x:v>
      </x:c>
      <x:c r="O1591" s="9" t="str">
        <x:v>https://www.parfumo.com/Perfumes/Orto_Parisi/Seminalis</x:v>
      </x:c>
      <x:c r="P1591" s="9" t="str">
        <x:v>https://www.fragrantica.com/perfume/Orto-Parisi/Seminalis-38293.html</x:v>
      </x:c>
      <x:c r="Q1591" s="9" t="str">
        <x:v>https://media.parfumo.com/perfumes/38/381f96-seminalis-orto-parisi_1200.jpg?width=720&amp;aspect_ratio=1:1</x:v>
      </x:c>
      <x:c r="R1591" s="9" t="str">
        <x:v>https://fimgs.net/mdimg/perfume-thumbs/375x500.38293.jpg</x:v>
      </x:c>
      <x:c r="S1591" s="9" t="str">
        <x:v>Seminalis</x:v>
      </x:c>
      <x:c r="T1591" s="11" t="str">
        <x:v>2016</x:v>
      </x:c>
      <x:c r="U1591" s="10" t="n">
        <x:v>785</x:v>
      </x:c>
      <x:c r="V1591" s="14" t="n">
        <x:f>IF(AND(ISNUMBER(G1591),G1591&gt;0),LOG10(G1591)*'Method'!$B$8,"")</x:f>
        <x:v>3.1601621466955083</x:v>
      </x:c>
      <x:c r="W1591" s="14" t="n">
        <x:f>IF(AND(ISNUMBER(I1591),I1591&gt;0),LOG10(I1591)*'Method'!$B$9,"")</x:f>
        <x:v>2.712465502840344</x:v>
      </x:c>
      <x:c r="X1591" s="10" t="str">
        <x:f>IF(ISNUMBER(J1591),SUM(G1591,I1591),"")</x:f>
      </x:c>
      <x:c r="Y1591" s="10" t="str">
        <x:f>IF(ISNUMBER(K1591),COUNTIFS($K$7:$K$1929,"&gt;"&amp;K1591)+1,"")</x:f>
      </x:c>
      <x:c r="Z1591" s="9" t="str"/>
      <x:c r="AA1591" s="15" t="n">
        <x:v>46108</x:v>
      </x:c>
      <x:c r="AB1591" s="9" t="str">
        <x:v>Unknown</x:v>
      </x:c>
    </x:row>
    <x:row r="1592" ht="50" customHeight="1">
      <x:c r="A1592" s="10" t="n">
        <x:f>IF(ISNUMBER(F1592),RANK(F1592,$F$7:$F$1929,0),"")</x:f>
        <x:v>1560</x:v>
      </x:c>
      <x:c r="B1592" s="9" t="str">
        <x:v>Montale</x:v>
      </x:c>
      <x:c r="C1592" s="9" t="str">
        <x:v>Starry Nights</x:v>
      </x:c>
      <x:c r="D1592" s="9" t="str">
        <x:v>Not recorded</x:v>
      </x:c>
      <x:c r="E1592" s="11" t="n">
        <x:v>2015</x:v>
      </x:c>
      <x:c r="F1592" s="13" t="n">
        <x:v>7.3</x:v>
      </x:c>
      <x:c r="G1592" s="10" t="n">
        <x:v>369</x:v>
      </x:c>
      <x:c r="H1592" s="12" t="n">
        <x:v>3.78</x:v>
      </x:c>
      <x:c r="I1592" s="10" t="n">
        <x:v>2477</x:v>
      </x:c>
      <x:c r="J1592" s="12" t="str">
        <x:f>IF(AND(M1592="URL identity aligns",ISNUMBER(F1592),ISNUMBER(H1592),G1592&gt;0,I1592&gt;0,SUM(V1592:W1592)&gt;0),(F1592*V1592+((H1592-1)/4*10)*W1592)/SUM(V1592:W1592),"")</x:f>
      </x:c>
      <x:c r="K1592" s="12" t="str">
        <x:f>IF(ISNUMBER(J1592),(X1592*J1592+'Method'!$B$10*'Method'!$B$11)/(X1592+'Method'!$B$10),"")</x:f>
      </x:c>
      <x:c r="L1592" s="10" t="str">
        <x:f>IF(ISNUMBER(J1592),COUNTIFS($J$7:$J$1929,"&gt;"&amp;J1592)+1,"")</x:f>
      </x:c>
      <x:c r="M1592" s="9" t="str">
        <x:v>Review required</x:v>
      </x:c>
      <x:c r="N1592" s="9" t="str">
        <x:v>Concentration not explicit on both saved identities</x:v>
      </x:c>
      <x:c r="O1592" s="9" t="str">
        <x:v>https://www.parfumo.com/Perfumes/Montale/Starry_Nights</x:v>
      </x:c>
      <x:c r="P1592" s="9" t="str">
        <x:v>https://www.fragrantica.com/perfume/Montale/Starry-Nights-31771.html</x:v>
      </x:c>
      <x:c r="Q1592" s="9" t="str">
        <x:v>https://media.parfumo.com/perfumes/55/554fa8-starry-nights-montale_1200.jpg?width=720&amp;aspect_ratio=1:1</x:v>
      </x:c>
      <x:c r="R1592" s="9" t="str">
        <x:v>https://fimgs.net/mdimg/perfume-thumbs/375x500.31771.jpg</x:v>
      </x:c>
      <x:c r="S1592" s="9" t="str">
        <x:v>Starry Nights</x:v>
      </x:c>
      <x:c r="T1592" s="11" t="str">
        <x:v>2015</x:v>
      </x:c>
      <x:c r="U1592" s="10" t="n">
        <x:v>135</x:v>
      </x:c>
      <x:c r="V1592" s="14" t="n">
        <x:f>IF(AND(ISNUMBER(G1592),G1592&gt;0),LOG10(G1592)*'Method'!$B$8,"")</x:f>
        <x:v>3.080431639390872</x:v>
      </x:c>
      <x:c r="W1592" s="14" t="n">
        <x:f>IF(AND(ISNUMBER(I1592),I1592&gt;0),LOG10(I1592)*'Method'!$B$9,"")</x:f>
        <x:v>2.715140805268672</x:v>
      </x:c>
      <x:c r="X1592" s="10" t="str">
        <x:f>IF(ISNUMBER(J1592),SUM(G1592,I1592),"")</x:f>
      </x:c>
      <x:c r="Y1592" s="10" t="str">
        <x:f>IF(ISNUMBER(K1592),COUNTIFS($K$7:$K$1929,"&gt;"&amp;K1592)+1,"")</x:f>
      </x:c>
      <x:c r="Z1592" s="9" t="str"/>
      <x:c r="AA1592" s="15" t="n">
        <x:v>46108</x:v>
      </x:c>
      <x:c r="AB1592" s="9" t="str">
        <x:v>Unknown</x:v>
      </x:c>
    </x:row>
    <x:row r="1593" ht="50" customHeight="1">
      <x:c r="A1593" s="10" t="n">
        <x:f>IF(ISNUMBER(F1593),RANK(F1593,$F$7:$F$1929,0),"")</x:f>
        <x:v>1560</x:v>
      </x:c>
      <x:c r="B1593" s="9" t="str">
        <x:v>Etat Libre d'Orange</x:v>
      </x:c>
      <x:c r="C1593" s="9" t="str">
        <x:v>Remarkable People</x:v>
      </x:c>
      <x:c r="D1593" s="9" t="str">
        <x:v>Not recorded</x:v>
      </x:c>
      <x:c r="E1593" s="11" t="n">
        <x:v>2015</x:v>
      </x:c>
      <x:c r="F1593" s="13" t="n">
        <x:v>7.3</x:v>
      </x:c>
      <x:c r="G1593" s="10" t="n">
        <x:v>345</x:v>
      </x:c>
      <x:c r="H1593" s="12" t="n">
        <x:v>3.9</x:v>
      </x:c>
      <x:c r="I1593" s="10" t="n">
        <x:v>3348</x:v>
      </x:c>
      <x:c r="J1593" s="12" t="str">
        <x:f>IF(AND(M1593="URL identity aligns",ISNUMBER(F1593),ISNUMBER(H1593),G1593&gt;0,I1593&gt;0,SUM(V1593:W1593)&gt;0),(F1593*V1593+((H1593-1)/4*10)*W1593)/SUM(V1593:W1593),"")</x:f>
      </x:c>
      <x:c r="K1593" s="12" t="str">
        <x:f>IF(ISNUMBER(J1593),(X1593*J1593+'Method'!$B$10*'Method'!$B$11)/(X1593+'Method'!$B$10),"")</x:f>
      </x:c>
      <x:c r="L1593" s="10" t="str">
        <x:f>IF(ISNUMBER(J1593),COUNTIFS($J$7:$J$1929,"&gt;"&amp;J1593)+1,"")</x:f>
      </x:c>
      <x:c r="M1593" s="9" t="str">
        <x:v>Review required</x:v>
      </x:c>
      <x:c r="N1593" s="9" t="str">
        <x:v>Concentration not explicit on both saved identities</x:v>
      </x:c>
      <x:c r="O1593" s="9" t="str">
        <x:v>https://www.parfumo.com/Perfumes/Etat_Libre_d_Orange/Remarkable_People</x:v>
      </x:c>
      <x:c r="P1593" s="9" t="str">
        <x:v>https://www.fragrantica.com/perfume/Etat-Libre-d-Orange/Remarkable-People-30504.html</x:v>
      </x:c>
      <x:c r="Q1593" s="9" t="str">
        <x:v>https://media.parfumo.com/perfumes/14/146bd9-remarkable-people-etat-libre-d-orange_1200.jpg?width=720&amp;aspect_ratio=1:1</x:v>
      </x:c>
      <x:c r="R1593" s="9" t="str">
        <x:v>https://fimgs.net/mdimg/perfume-thumbs/375x500.30504.jpg</x:v>
      </x:c>
      <x:c r="S1593" s="9" t="str">
        <x:v>Remarkable People</x:v>
      </x:c>
      <x:c r="T1593" s="11" t="str">
        <x:v>2015</x:v>
      </x:c>
      <x:c r="U1593" s="10" t="n">
        <x:v>1233</x:v>
      </x:c>
      <x:c r="V1593" s="14" t="n">
        <x:f>IF(AND(ISNUMBER(G1593),G1593&gt;0),LOG10(G1593)*'Method'!$B$8,"")</x:f>
        <x:v>3.045382914087924</x:v>
      </x:c>
      <x:c r="W1593" s="14" t="n">
        <x:f>IF(AND(ISNUMBER(I1593),I1593&gt;0),LOG10(I1593)*'Method'!$B$9,"")</x:f>
        <x:v>2.819828359456976</x:v>
      </x:c>
      <x:c r="X1593" s="10" t="str">
        <x:f>IF(ISNUMBER(J1593),SUM(G1593,I1593),"")</x:f>
      </x:c>
      <x:c r="Y1593" s="10" t="str">
        <x:f>IF(ISNUMBER(K1593),COUNTIFS($K$7:$K$1929,"&gt;"&amp;K1593)+1,"")</x:f>
      </x:c>
      <x:c r="Z1593" s="9" t="str"/>
      <x:c r="AA1593" s="15" t="n">
        <x:v>46108</x:v>
      </x:c>
      <x:c r="AB1593" s="9" t="str">
        <x:v>Unknown</x:v>
      </x:c>
    </x:row>
    <x:row r="1594" ht="50" customHeight="1">
      <x:c r="A1594" s="10" t="n">
        <x:f>IF(ISNUMBER(F1594),RANK(F1594,$F$7:$F$1929,0),"")</x:f>
        <x:v>1560</x:v>
      </x:c>
      <x:c r="B1594" s="9" t="str">
        <x:v>Kilian</x:v>
      </x:c>
      <x:c r="C1594" s="9" t="str">
        <x:v>Roses on Ice</x:v>
      </x:c>
      <x:c r="D1594" s="9" t="str">
        <x:v>Not recorded</x:v>
      </x:c>
      <x:c r="E1594" s="11" t="n">
        <x:v>2020</x:v>
      </x:c>
      <x:c r="F1594" s="13" t="n">
        <x:v>7.3</x:v>
      </x:c>
      <x:c r="G1594" s="10" t="n">
        <x:v>341</x:v>
      </x:c>
      <x:c r="H1594" s="12" t="n">
        <x:v>3.55</x:v>
      </x:c>
      <x:c r="I1594" s="10" t="n">
        <x:v>2362</x:v>
      </x:c>
      <x:c r="J1594" s="12" t="str">
        <x:f>IF(AND(M1594="URL identity aligns",ISNUMBER(F1594),ISNUMBER(H1594),G1594&gt;0,I1594&gt;0,SUM(V1594:W1594)&gt;0),(F1594*V1594+((H1594-1)/4*10)*W1594)/SUM(V1594:W1594),"")</x:f>
      </x:c>
      <x:c r="K1594" s="12" t="str">
        <x:f>IF(ISNUMBER(J1594),(X1594*J1594+'Method'!$B$10*'Method'!$B$11)/(X1594+'Method'!$B$10),"")</x:f>
      </x:c>
      <x:c r="L1594" s="10" t="str">
        <x:f>IF(ISNUMBER(J1594),COUNTIFS($J$7:$J$1929,"&gt;"&amp;J1594)+1,"")</x:f>
      </x:c>
      <x:c r="M1594" s="9" t="str">
        <x:v>Review required</x:v>
      </x:c>
      <x:c r="N1594" s="9" t="str">
        <x:v>Concentration not explicit on both saved identities</x:v>
      </x:c>
      <x:c r="O1594" s="9" t="str">
        <x:v>https://www.parfumo.com/Perfumes/Kilian/roses-on-ice</x:v>
      </x:c>
      <x:c r="P1594" s="9" t="str">
        <x:v>https://www.fragrantica.com/perfume/By-Kilian/Roses-on-Ice-62616.html</x:v>
      </x:c>
      <x:c r="Q1594" s="9" t="str">
        <x:v>https://media.parfumo.com/perfumes/4f/4f8693-roses-on-ice-kilian_1200.jpg?width=720&amp;aspect_ratio=1:1</x:v>
      </x:c>
      <x:c r="R1594" s="9" t="str">
        <x:v>https://fimgs.net/mdimg/perfume-thumbs/375x500.62616.jpg</x:v>
      </x:c>
      <x:c r="S1594" s="9" t="str">
        <x:v>Roses on Ice</x:v>
      </x:c>
      <x:c r="T1594" s="11" t="str">
        <x:v>2020</x:v>
      </x:c>
      <x:c r="U1594" s="10" t="n">
        <x:v>522</x:v>
      </x:c>
      <x:c r="V1594" s="14" t="n">
        <x:f>IF(AND(ISNUMBER(G1594),G1594&gt;0),LOG10(G1594)*'Method'!$B$8,"")</x:f>
        <x:v>3.039305254791</x:v>
      </x:c>
      <x:c r="W1594" s="14" t="n">
        <x:f>IF(AND(ISNUMBER(I1594),I1594&gt;0),LOG10(I1594)*'Method'!$B$9,"")</x:f>
        <x:v>2.6986239146220004</x:v>
      </x:c>
      <x:c r="X1594" s="10" t="str">
        <x:f>IF(ISNUMBER(J1594),SUM(G1594,I1594),"")</x:f>
      </x:c>
      <x:c r="Y1594" s="10" t="str">
        <x:f>IF(ISNUMBER(K1594),COUNTIFS($K$7:$K$1929,"&gt;"&amp;K1594)+1,"")</x:f>
      </x:c>
      <x:c r="Z1594" s="9" t="str"/>
      <x:c r="AA1594" s="15" t="n">
        <x:v>46108</x:v>
      </x:c>
      <x:c r="AB1594" s="9" t="str">
        <x:v>Unknown</x:v>
      </x:c>
    </x:row>
    <x:row r="1595" ht="50" customHeight="1">
      <x:c r="A1595" s="10" t="n">
        <x:f>IF(ISNUMBER(F1595),RANK(F1595,$F$7:$F$1929,0),"")</x:f>
        <x:v>1560</x:v>
      </x:c>
      <x:c r="B1595" s="9" t="str">
        <x:v>Bvlgari</x:v>
      </x:c>
      <x:c r="C1595" s="9" t="str">
        <x:v>Bvlgari pour Homme</x:v>
      </x:c>
      <x:c r="D1595" s="9" t="str">
        <x:v>Eau de Toilette</x:v>
      </x:c>
      <x:c r="E1595" s="11" t="n">
        <x:v>1995</x:v>
      </x:c>
      <x:c r="F1595" s="13" t="n">
        <x:v>7.3</x:v>
      </x:c>
      <x:c r="G1595" s="10" t="n">
        <x:v>324</x:v>
      </x:c>
      <x:c r="H1595" s="12" t="n">
        <x:v>4.16</x:v>
      </x:c>
      <x:c r="I1595" s="10" t="n">
        <x:v>2690</x:v>
      </x:c>
      <x:c r="J1595" s="12" t="str">
        <x:f>IF(AND(M1595="URL identity aligns",ISNUMBER(F1595),ISNUMBER(H1595),G1595&gt;0,I1595&gt;0,SUM(V1595:W1595)&gt;0),(F1595*V1595+((H1595-1)/4*10)*W1595)/SUM(V1595:W1595),"")</x:f>
      </x:c>
      <x:c r="K1595" s="12" t="str">
        <x:f>IF(ISNUMBER(J1595),(X1595*J1595+'Method'!$B$10*'Method'!$B$11)/(X1595+'Method'!$B$10),"")</x:f>
      </x:c>
      <x:c r="L1595" s="10" t="str">
        <x:f>IF(ISNUMBER(J1595),COUNTIFS($J$7:$J$1929,"&gt;"&amp;J1595)+1,"")</x:f>
      </x:c>
      <x:c r="M1595" s="9" t="str">
        <x:v>Review required</x:v>
      </x:c>
      <x:c r="N1595" s="9" t="str">
        <x:v>Concentration not explicit on both saved identities</x:v>
      </x:c>
      <x:c r="O1595" s="9" t="str">
        <x:v>https://www.parfumo.com/Perfumes/Bvlgari/Bvlgari_pour_Homme_Eau_de_Toilette</x:v>
      </x:c>
      <x:c r="P1595" s="9" t="str">
        <x:v>https://www.fragrantica.com/perfume/Bvlgari/Bvlgari-Pour-Homme-143.html</x:v>
      </x:c>
      <x:c r="Q1595" s="9" t="str">
        <x:v>https://media.parfumo.com/perfumes/60/603d8e_bvlgari-pour-homme-eau-de-toilette-bvlgari_1200.jpg?width=720&amp;aspect_ratio=1:1</x:v>
      </x:c>
      <x:c r="R1595" s="9" t="str">
        <x:v>https://fimgs.net/mdimg/perfume-thumbs/375x500.143.jpg</x:v>
      </x:c>
      <x:c r="S1595" s="9" t="str">
        <x:v>Bvlgari pour Homme</x:v>
      </x:c>
      <x:c r="T1595" s="11" t="str">
        <x:v>1995</x:v>
      </x:c>
      <x:c r="U1595" s="10" t="n">
        <x:v>464</x:v>
      </x:c>
      <x:c r="V1595" s="14" t="n">
        <x:f>IF(AND(ISNUMBER(G1595),G1595&gt;0),LOG10(G1595)*'Method'!$B$8,"")</x:f>
        <x:v>3.0126540122479315</x:v>
      </x:c>
      <x:c r="W1595" s="14" t="n">
        <x:f>IF(AND(ISNUMBER(I1595),I1595&gt;0),LOG10(I1595)*'Method'!$B$9,"")</x:f>
        <x:v>2.743801824001928</x:v>
      </x:c>
      <x:c r="X1595" s="10" t="str">
        <x:f>IF(ISNUMBER(J1595),SUM(G1595,I1595),"")</x:f>
      </x:c>
      <x:c r="Y1595" s="10" t="str">
        <x:f>IF(ISNUMBER(K1595),COUNTIFS($K$7:$K$1929,"&gt;"&amp;K1595)+1,"")</x:f>
      </x:c>
      <x:c r="Z1595" s="9" t="str"/>
      <x:c r="AA1595" s="15" t="n">
        <x:v>46108</x:v>
      </x:c>
      <x:c r="AB1595" s="9" t="str">
        <x:v>Unknown</x:v>
      </x:c>
    </x:row>
    <x:row r="1596" ht="50" customHeight="1">
      <x:c r="A1596" s="10" t="n">
        <x:f>IF(ISNUMBER(F1596),RANK(F1596,$F$7:$F$1929,0),"")</x:f>
        <x:v>1560</x:v>
      </x:c>
      <x:c r="B1596" s="9" t="str">
        <x:v>Dior</x:v>
      </x:c>
      <x:c r="C1596" s="9" t="str">
        <x:v>Homme Sport</x:v>
      </x:c>
      <x:c r="D1596" s="9" t="str">
        <x:v>Not recorded</x:v>
      </x:c>
      <x:c r="E1596" s="11" t="n">
        <x:v>2017</x:v>
      </x:c>
      <x:c r="F1596" s="13" t="n">
        <x:v>7.3</x:v>
      </x:c>
      <x:c r="G1596" s="10" t="n">
        <x:v>318</x:v>
      </x:c>
      <x:c r="H1596" s="12" t="n">
        <x:v>4.12</x:v>
      </x:c>
      <x:c r="I1596" s="10" t="n">
        <x:v>2243</x:v>
      </x:c>
      <x:c r="J1596" s="12" t="str">
        <x:f>IF(AND(M1596="URL identity aligns",ISNUMBER(F1596),ISNUMBER(H1596),G1596&gt;0,I1596&gt;0,SUM(V1596:W1596)&gt;0),(F1596*V1596+((H1596-1)/4*10)*W1596)/SUM(V1596:W1596),"")</x:f>
      </x:c>
      <x:c r="K1596" s="12" t="str">
        <x:f>IF(ISNUMBER(J1596),(X1596*J1596+'Method'!$B$10*'Method'!$B$11)/(X1596+'Method'!$B$10),"")</x:f>
      </x:c>
      <x:c r="L1596" s="10" t="str">
        <x:f>IF(ISNUMBER(J1596),COUNTIFS($J$7:$J$1929,"&gt;"&amp;J1596)+1,"")</x:f>
      </x:c>
      <x:c r="M1596" s="9" t="str">
        <x:v>Review required</x:v>
      </x:c>
      <x:c r="N1596" s="9" t="str">
        <x:v>Concentration not explicit on both saved identities</x:v>
      </x:c>
      <x:c r="O1596" s="9" t="str">
        <x:v>https://www.parfumo.com/Perfumes/Dior/Dior_Homme_Sport_2017</x:v>
      </x:c>
      <x:c r="P1596" s="9" t="str">
        <x:v>https://www.fragrantica.com/perfume/Dior/Dior-Homme-Sport-2017-42974.html</x:v>
      </x:c>
      <x:c r="Q1596" s="9" t="str">
        <x:v>https://media.parfumo.com/perfumes/e3/e3da75-dior-homme-sport-2017-dior_1200.jpg?width=720&amp;aspect_ratio=1:1</x:v>
      </x:c>
      <x:c r="R1596" s="9" t="str">
        <x:v>https://fimgs.net/mdimg/perfume-thumbs/375x500.42974.jpg</x:v>
      </x:c>
      <x:c r="S1596" s="9" t="str">
        <x:v>Homme Sport</x:v>
      </x:c>
      <x:c r="T1596" s="11" t="str">
        <x:v>2017</x:v>
      </x:c>
      <x:c r="U1596" s="10" t="n">
        <x:v>716</x:v>
      </x:c>
      <x:c r="V1596" s="14" t="n">
        <x:f>IF(AND(ISNUMBER(G1596),G1596&gt;0),LOG10(G1596)*'Method'!$B$8,"")</x:f>
        <x:v>3.002912543981316</x:v>
      </x:c>
      <x:c r="W1596" s="14" t="n">
        <x:f>IF(AND(ISNUMBER(I1596),I1596&gt;0),LOG10(I1596)*'Method'!$B$9,"")</x:f>
        <x:v>2.6806634188663763</x:v>
      </x:c>
      <x:c r="X1596" s="10" t="str">
        <x:f>IF(ISNUMBER(J1596),SUM(G1596,I1596),"")</x:f>
      </x:c>
      <x:c r="Y1596" s="10" t="str">
        <x:f>IF(ISNUMBER(K1596),COUNTIFS($K$7:$K$1929,"&gt;"&amp;K1596)+1,"")</x:f>
      </x:c>
      <x:c r="Z1596" s="9" t="str"/>
      <x:c r="AA1596" s="15" t="n">
        <x:v>46108</x:v>
      </x:c>
      <x:c r="AB1596" s="9" t="str">
        <x:v>Unknown</x:v>
      </x:c>
    </x:row>
    <x:row r="1597" ht="50" customHeight="1">
      <x:c r="A1597" s="10" t="n">
        <x:f>IF(ISNUMBER(F1597),RANK(F1597,$F$7:$F$1929,0),"")</x:f>
        <x:v>1560</x:v>
      </x:c>
      <x:c r="B1597" s="9" t="str">
        <x:v>Diptyque</x:v>
      </x:c>
      <x:c r="C1597" s="9" t="str">
        <x:v>Vetyverio</x:v>
      </x:c>
      <x:c r="D1597" s="9" t="str">
        <x:v>Eau de Toilette</x:v>
      </x:c>
      <x:c r="E1597" s="11" t="n">
        <x:v>2010</x:v>
      </x:c>
      <x:c r="F1597" s="13" t="n">
        <x:v>7.3</x:v>
      </x:c>
      <x:c r="G1597" s="10" t="n">
        <x:v>318</x:v>
      </x:c>
      <x:c r="H1597" s="12" t="n">
        <x:v>3.93</x:v>
      </x:c>
      <x:c r="I1597" s="10" t="n">
        <x:v>1579</x:v>
      </x:c>
      <x:c r="J1597" s="12" t="n">
        <x:f>IF(AND(M1597="URL identity aligns",ISNUMBER(F1597),ISNUMBER(H1597),G1597&gt;0,I1597&gt;0,SUM(V1597:W1597)&gt;0),(F1597*V1597+((H1597-1)/4*10)*W1597)/SUM(V1597:W1597),"")</x:f>
        <x:v>7.311501624122316</x:v>
      </x:c>
      <x:c r="K1597" s="12" t="n">
        <x:f>IF(ISNUMBER(J1597),(X1597*J1597+'Method'!$B$10*'Method'!$B$11)/(X1597+'Method'!$B$10),"")</x:f>
        <x:v>7.621982819959931</x:v>
      </x:c>
      <x:c r="L1597" s="10" t="n">
        <x:f>IF(ISNUMBER(J1597),COUNTIFS($J$7:$J$1929,"&gt;"&amp;J1597)+1,"")</x:f>
        <x:v>149</x:v>
      </x:c>
      <x:c r="M1597" s="9" t="str">
        <x:v>URL identity aligns</x:v>
      </x:c>
      <x:c r="N1597" s="9" t="str">
        <x:v>Brand, name tokens and concentration agree in saved URLs</x:v>
      </x:c>
      <x:c r="O1597" s="9" t="str">
        <x:v>https://www.parfumo.com/Perfumes/Diptyque/Vetyverio</x:v>
      </x:c>
      <x:c r="P1597" s="9" t="str">
        <x:v>https://www.fragrantica.com/perfume/Diptyque/Vetyverio-Eau-de-Toilette-8787.html</x:v>
      </x:c>
      <x:c r="Q1597" s="9" t="str">
        <x:v>https://media.parfumo.com/perfumes/ca/ca8af5-vetyverio-eau-de-toilette-diptyque_1200.jpg?width=720&amp;aspect_ratio=1:1</x:v>
      </x:c>
      <x:c r="R1597" s="9" t="str">
        <x:v>https://fimgs.net/mdimg/perfume-thumbs/375x500.8787.jpg</x:v>
      </x:c>
      <x:c r="S1597" s="9" t="str">
        <x:v>Vetyverio</x:v>
      </x:c>
      <x:c r="T1597" s="11" t="str">
        <x:v>2010</x:v>
      </x:c>
      <x:c r="U1597" s="10" t="n">
        <x:v>717</x:v>
      </x:c>
      <x:c r="V1597" s="14" t="n">
        <x:f>IF(AND(ISNUMBER(G1597),G1597&gt;0),LOG10(G1597)*'Method'!$B$8,"")</x:f>
        <x:v>3.002912543981316</x:v>
      </x:c>
      <x:c r="W1597" s="14" t="n">
        <x:f>IF(AND(ISNUMBER(I1597),I1597&gt;0),LOG10(I1597)*'Method'!$B$9,"")</x:f>
        <x:v>2.5587057040066323</x:v>
      </x:c>
      <x:c r="X1597" s="10" t="n">
        <x:f>IF(ISNUMBER(J1597),SUM(G1597,I1597),"")</x:f>
        <x:v>1897</x:v>
      </x:c>
      <x:c r="Y1597" s="10" t="n">
        <x:f>IF(ISNUMBER(K1597),COUNTIFS($K$7:$K$1929,"&gt;"&amp;K1597)+1,"")</x:f>
        <x:v>149</x:v>
      </x:c>
      <x:c r="Z1597" s="9" t="str"/>
      <x:c r="AA1597" s="15" t="n">
        <x:v>46108</x:v>
      </x:c>
      <x:c r="AB1597" s="9" t="str">
        <x:v>Unknown</x:v>
      </x:c>
    </x:row>
    <x:row r="1598" ht="50" customHeight="1">
      <x:c r="A1598" s="10" t="n">
        <x:f>IF(ISNUMBER(F1598),RANK(F1598,$F$7:$F$1929,0),"")</x:f>
        <x:v>1560</x:v>
      </x:c>
      <x:c r="B1598" s="9" t="str">
        <x:v>Kilian</x:v>
      </x:c>
      <x:c r="C1598" s="9" t="str">
        <x:v>Sacred Wood</x:v>
      </x:c>
      <x:c r="D1598" s="9" t="str">
        <x:v>Not recorded</x:v>
      </x:c>
      <x:c r="E1598" s="11" t="n">
        <x:v>2014</x:v>
      </x:c>
      <x:c r="F1598" s="13" t="n">
        <x:v>7.3</x:v>
      </x:c>
      <x:c r="G1598" s="10" t="n">
        <x:v>305</x:v>
      </x:c>
      <x:c r="H1598" s="12" t="n">
        <x:v>4.13</x:v>
      </x:c>
      <x:c r="I1598" s="10" t="n">
        <x:v>1791</x:v>
      </x:c>
      <x:c r="J1598" s="12" t="str">
        <x:f>IF(AND(M1598="URL identity aligns",ISNUMBER(F1598),ISNUMBER(H1598),G1598&gt;0,I1598&gt;0,SUM(V1598:W1598)&gt;0),(F1598*V1598+((H1598-1)/4*10)*W1598)/SUM(V1598:W1598),"")</x:f>
      </x:c>
      <x:c r="K1598" s="12" t="str">
        <x:f>IF(ISNUMBER(J1598),(X1598*J1598+'Method'!$B$10*'Method'!$B$11)/(X1598+'Method'!$B$10),"")</x:f>
      </x:c>
      <x:c r="L1598" s="10" t="str">
        <x:f>IF(ISNUMBER(J1598),COUNTIFS($J$7:$J$1929,"&gt;"&amp;J1598)+1,"")</x:f>
      </x:c>
      <x:c r="M1598" s="9" t="str">
        <x:v>Review required</x:v>
      </x:c>
      <x:c r="N1598" s="9" t="str">
        <x:v>Concentration not explicit on both saved identities</x:v>
      </x:c>
      <x:c r="O1598" s="9" t="str">
        <x:v>https://www.parfumo.com/Perfumes/Kilian/Sacred_Wood</x:v>
      </x:c>
      <x:c r="P1598" s="9" t="str">
        <x:v>https://www.fragrantica.com/perfume/By-Kilian/Sacred-Wood-23897.html</x:v>
      </x:c>
      <x:c r="Q1598" s="9" t="str">
        <x:v>https://media.parfumo.com/perfumes/e1/e1448a-sacred-wood-kilian_1200.jpg?width=720&amp;aspect_ratio=1:1</x:v>
      </x:c>
      <x:c r="R1598" s="9" t="str">
        <x:v>https://fimgs.net/mdimg/perfume-thumbs/375x500.23897.jpg</x:v>
      </x:c>
      <x:c r="S1598" s="9" t="str">
        <x:v>Sacred Wood</x:v>
      </x:c>
      <x:c r="T1598" s="11" t="str">
        <x:v>2014</x:v>
      </x:c>
      <x:c r="U1598" s="10" t="n">
        <x:v>403</x:v>
      </x:c>
      <x:c r="V1598" s="14" t="n">
        <x:f>IF(AND(ISNUMBER(G1598),G1598&gt;0),LOG10(G1598)*'Method'!$B$8,"")</x:f>
        <x:v>2.9811598072161476</x:v>
      </x:c>
      <x:c r="W1598" s="14" t="n">
        <x:f>IF(AND(ISNUMBER(I1598),I1598&gt;0),LOG10(I1598)*'Method'!$B$9,"")</x:f>
        <x:v>2.602476468679224</x:v>
      </x:c>
      <x:c r="X1598" s="10" t="str">
        <x:f>IF(ISNUMBER(J1598),SUM(G1598,I1598),"")</x:f>
      </x:c>
      <x:c r="Y1598" s="10" t="str">
        <x:f>IF(ISNUMBER(K1598),COUNTIFS($K$7:$K$1929,"&gt;"&amp;K1598)+1,"")</x:f>
      </x:c>
      <x:c r="Z1598" s="9" t="str"/>
      <x:c r="AA1598" s="15" t="n">
        <x:v>46108</x:v>
      </x:c>
      <x:c r="AB1598" s="9" t="str">
        <x:v>Unknown</x:v>
      </x:c>
    </x:row>
    <x:row r="1599" ht="50" customHeight="1">
      <x:c r="A1599" s="10" t="n">
        <x:f>IF(ISNUMBER(F1599),RANK(F1599,$F$7:$F$1929,0),"")</x:f>
        <x:v>1560</x:v>
      </x:c>
      <x:c r="B1599" s="9" t="str">
        <x:v>Hugo Boss</x:v>
      </x:c>
      <x:c r="C1599" s="9" t="str">
        <x:v>Boss Bottled Beyond</x:v>
      </x:c>
      <x:c r="D1599" s="9" t="str">
        <x:v>Not recorded</x:v>
      </x:c>
      <x:c r="E1599" s="11" t="n">
        <x:v>2025</x:v>
      </x:c>
      <x:c r="F1599" s="13" t="n">
        <x:v>7.3</x:v>
      </x:c>
      <x:c r="G1599" s="10" t="n">
        <x:v>304</x:v>
      </x:c>
      <x:c r="H1599" s="12" t="n">
        <x:v>3.94</x:v>
      </x:c>
      <x:c r="I1599" s="10" t="n">
        <x:v>1166</x:v>
      </x:c>
      <x:c r="J1599" s="12" t="str">
        <x:f>IF(AND(M1599="URL identity aligns",ISNUMBER(F1599),ISNUMBER(H1599),G1599&gt;0,I1599&gt;0,SUM(V1599:W1599)&gt;0),(F1599*V1599+((H1599-1)/4*10)*W1599)/SUM(V1599:W1599),"")</x:f>
      </x:c>
      <x:c r="K1599" s="12" t="str">
        <x:f>IF(ISNUMBER(J1599),(X1599*J1599+'Method'!$B$10*'Method'!$B$11)/(X1599+'Method'!$B$10),"")</x:f>
      </x:c>
      <x:c r="L1599" s="10" t="str">
        <x:f>IF(ISNUMBER(J1599),COUNTIFS($J$7:$J$1929,"&gt;"&amp;J1599)+1,"")</x:f>
      </x:c>
      <x:c r="M1599" s="9" t="str">
        <x:v>Review required</x:v>
      </x:c>
      <x:c r="N1599" s="9" t="str">
        <x:v>Concentration not explicit on both saved identities</x:v>
      </x:c>
      <x:c r="O1599" s="9" t="str">
        <x:v>https://www.parfumo.com/Perfumes/Hugo_Boss/boss-bottled-beyond</x:v>
      </x:c>
      <x:c r="P1599" s="9" t="str">
        <x:v>https://www.fragrantica.com/perfume/Hugo-Boss/Boss-Bottled-Beyond-106404.html</x:v>
      </x:c>
      <x:c r="Q1599" s="9" t="str">
        <x:v>https://media.parfumo.com/perfumes/b4/b4b040_boss-bottled-beyond-hugo-boss_1200.jpg?width=720&amp;aspect_ratio=1:1</x:v>
      </x:c>
      <x:c r="R1599" s="9" t="str">
        <x:v>https://fimgs.net/mdimg/perfume-thumbs/375x500.106404.jpg</x:v>
      </x:c>
      <x:c r="S1599" s="9" t="str">
        <x:v>Boss Bottled Beyond</x:v>
      </x:c>
      <x:c r="T1599" s="11" t="str">
        <x:v>2025</x:v>
      </x:c>
      <x:c r="U1599" s="10" t="n">
        <x:v>40</x:v>
      </x:c>
      <x:c r="V1599" s="14" t="n">
        <x:f>IF(AND(ISNUMBER(G1599),G1599&gt;0),LOG10(G1599)*'Method'!$B$8,"")</x:f>
        <x:v>2.9794483003304997</x:v>
      </x:c>
      <x:c r="W1599" s="14" t="n">
        <x:f>IF(AND(ISNUMBER(I1599),I1599&gt;0),LOG10(I1599)*'Method'!$B$9,"")</x:f>
        <x:v>2.4533588403383924</x:v>
      </x:c>
      <x:c r="X1599" s="10" t="str">
        <x:f>IF(ISNUMBER(J1599),SUM(G1599,I1599),"")</x:f>
      </x:c>
      <x:c r="Y1599" s="10" t="str">
        <x:f>IF(ISNUMBER(K1599),COUNTIFS($K$7:$K$1929,"&gt;"&amp;K1599)+1,"")</x:f>
      </x:c>
      <x:c r="Z1599" s="9" t="str"/>
      <x:c r="AA1599" s="15" t="n">
        <x:v>46108</x:v>
      </x:c>
      <x:c r="AB1599" s="9" t="str">
        <x:v>Unknown</x:v>
      </x:c>
    </x:row>
    <x:row r="1600" ht="50" customHeight="1">
      <x:c r="A1600" s="10" t="n">
        <x:f>IF(ISNUMBER(F1600),RANK(F1600,$F$7:$F$1929,0),"")</x:f>
        <x:v>1560</x:v>
      </x:c>
      <x:c r="B1600" s="9" t="str">
        <x:v>Byredo</x:v>
      </x:c>
      <x:c r="C1600" s="9" t="str">
        <x:v>Slow Dance</x:v>
      </x:c>
      <x:c r="D1600" s="9" t="str">
        <x:v>Not recorded</x:v>
      </x:c>
      <x:c r="E1600" s="11" t="n">
        <x:v>2019</x:v>
      </x:c>
      <x:c r="F1600" s="13" t="n">
        <x:v>7.3</x:v>
      </x:c>
      <x:c r="G1600" s="10" t="n">
        <x:v>295</x:v>
      </x:c>
      <x:c r="H1600" s="12" t="n">
        <x:v>3.82</x:v>
      </x:c>
      <x:c r="I1600" s="10" t="n">
        <x:v>1699</x:v>
      </x:c>
      <x:c r="J1600" s="12" t="str">
        <x:f>IF(AND(M1600="URL identity aligns",ISNUMBER(F1600),ISNUMBER(H1600),G1600&gt;0,I1600&gt;0,SUM(V1600:W1600)&gt;0),(F1600*V1600+((H1600-1)/4*10)*W1600)/SUM(V1600:W1600),"")</x:f>
      </x:c>
      <x:c r="K1600" s="12" t="str">
        <x:f>IF(ISNUMBER(J1600),(X1600*J1600+'Method'!$B$10*'Method'!$B$11)/(X1600+'Method'!$B$10),"")</x:f>
      </x:c>
      <x:c r="L1600" s="10" t="str">
        <x:f>IF(ISNUMBER(J1600),COUNTIFS($J$7:$J$1929,"&gt;"&amp;J1600)+1,"")</x:f>
      </x:c>
      <x:c r="M1600" s="9" t="str">
        <x:v>Review required</x:v>
      </x:c>
      <x:c r="N1600" s="9" t="str">
        <x:v>Concentration not explicit on both saved identities</x:v>
      </x:c>
      <x:c r="O1600" s="9" t="str">
        <x:v>https://www.parfumo.com/Perfumes/Byredo/slow-dance</x:v>
      </x:c>
      <x:c r="P1600" s="9" t="str">
        <x:v>https://www.fragrantica.com/perfume/Byredo/Slow-Dance-57007.html</x:v>
      </x:c>
      <x:c r="Q1600" s="9" t="str">
        <x:v>https://media.parfumo.com/perfumes/b8/b85cdd-slow-dance-byredo_1200.jpg?width=480&amp;aspect_ratio=1:1</x:v>
      </x:c>
      <x:c r="R1600" s="9" t="str">
        <x:v>https://fimgs.net/mdimg/perfume-thumbs/375x500.57007.jpg</x:v>
      </x:c>
      <x:c r="S1600" s="9" t="str">
        <x:v>Slow Dance</x:v>
      </x:c>
      <x:c r="T1600" s="11" t="str">
        <x:v>2019</x:v>
      </x:c>
      <x:c r="U1600" s="10" t="n">
        <x:v>208</x:v>
      </x:c>
      <x:c r="V1600" s="14" t="n">
        <x:f>IF(AND(ISNUMBER(G1600),G1600&gt;0),LOG10(G1600)*'Method'!$B$8,"")</x:f>
        <x:v>2.963786419173792</x:v>
      </x:c>
      <x:c r="W1600" s="14" t="n">
        <x:f>IF(AND(ISNUMBER(I1600),I1600&gt;0),LOG10(I1600)*'Method'!$B$9,"")</x:f>
        <x:v>2.58415470309524</x:v>
      </x:c>
      <x:c r="X1600" s="10" t="str">
        <x:f>IF(ISNUMBER(J1600),SUM(G1600,I1600),"")</x:f>
      </x:c>
      <x:c r="Y1600" s="10" t="str">
        <x:f>IF(ISNUMBER(K1600),COUNTIFS($K$7:$K$1929,"&gt;"&amp;K1600)+1,"")</x:f>
      </x:c>
      <x:c r="Z1600" s="9" t="str"/>
      <x:c r="AA1600" s="15" t="n">
        <x:v>46108</x:v>
      </x:c>
      <x:c r="AB1600" s="9" t="str">
        <x:v>Unknown</x:v>
      </x:c>
    </x:row>
    <x:row r="1601" ht="50" customHeight="1">
      <x:c r="A1601" s="10" t="n">
        <x:f>IF(ISNUMBER(F1601),RANK(F1601,$F$7:$F$1929,0),"")</x:f>
        <x:v>1560</x:v>
      </x:c>
      <x:c r="B1601" s="9" t="str">
        <x:v>Versace</x:v>
      </x:c>
      <x:c r="C1601" s="9" t="str">
        <x:v>Eros Najim</x:v>
      </x:c>
      <x:c r="D1601" s="9" t="str">
        <x:v>Not recorded</x:v>
      </x:c>
      <x:c r="E1601" s="11" t="n">
        <x:v>2024</x:v>
      </x:c>
      <x:c r="F1601" s="13" t="n">
        <x:v>7.3</x:v>
      </x:c>
      <x:c r="G1601" s="10" t="n">
        <x:v>282</x:v>
      </x:c>
      <x:c r="H1601" s="12" t="n">
        <x:v>3.86</x:v>
      </x:c>
      <x:c r="I1601" s="10" t="n">
        <x:v>1536</x:v>
      </x:c>
      <x:c r="J1601" s="12" t="str">
        <x:f>IF(AND(M1601="URL identity aligns",ISNUMBER(F1601),ISNUMBER(H1601),G1601&gt;0,I1601&gt;0,SUM(V1601:W1601)&gt;0),(F1601*V1601+((H1601-1)/4*10)*W1601)/SUM(V1601:W1601),"")</x:f>
      </x:c>
      <x:c r="K1601" s="12" t="str">
        <x:f>IF(ISNUMBER(J1601),(X1601*J1601+'Method'!$B$10*'Method'!$B$11)/(X1601+'Method'!$B$10),"")</x:f>
      </x:c>
      <x:c r="L1601" s="10" t="str">
        <x:f>IF(ISNUMBER(J1601),COUNTIFS($J$7:$J$1929,"&gt;"&amp;J1601)+1,"")</x:f>
      </x:c>
      <x:c r="M1601" s="9" t="str">
        <x:v>Review required</x:v>
      </x:c>
      <x:c r="N1601" s="9" t="str">
        <x:v>Concentration not explicit on both saved identities</x:v>
      </x:c>
      <x:c r="O1601" s="9" t="str">
        <x:v>https://www.parfumo.com/Perfumes/Versace/eros-najim</x:v>
      </x:c>
      <x:c r="P1601" s="9" t="str">
        <x:v>https://www.fragrantica.com/perfume/Versace/Eros-Najim-99116.html</x:v>
      </x:c>
      <x:c r="Q1601" s="9" t="str">
        <x:v>https://media.parfumo.com/perfumes/cb/cb27ec-eros-najim-versace_1200.jpg?width=720&amp;aspect_ratio=1:1</x:v>
      </x:c>
      <x:c r="R1601" s="9" t="str">
        <x:v>https://fimgs.net/mdimg/perfume-thumbs/375x500.99116.jpg</x:v>
      </x:c>
      <x:c r="S1601" s="9" t="str">
        <x:v>Eros Najim</x:v>
      </x:c>
      <x:c r="T1601" s="11" t="str">
        <x:v>2024</x:v>
      </x:c>
      <x:c r="U1601" s="10" t="n">
        <x:v>1109</x:v>
      </x:c>
      <x:c r="V1601" s="14" t="n">
        <x:f>IF(AND(ISNUMBER(G1601),G1601&gt;0),LOG10(G1601)*'Method'!$B$8,"")</x:f>
        <x:v>2.940298929983232</x:v>
      </x:c>
      <x:c r="W1601" s="14" t="n">
        <x:f>IF(AND(ISNUMBER(I1601),I1601&gt;0),LOG10(I1601)*'Method'!$B$9,"")</x:f>
        <x:v>2.549112972556392</x:v>
      </x:c>
      <x:c r="X1601" s="10" t="str">
        <x:f>IF(ISNUMBER(J1601),SUM(G1601,I1601),"")</x:f>
      </x:c>
      <x:c r="Y1601" s="10" t="str">
        <x:f>IF(ISNUMBER(K1601),COUNTIFS($K$7:$K$1929,"&gt;"&amp;K1601)+1,"")</x:f>
      </x:c>
      <x:c r="Z1601" s="9" t="str"/>
      <x:c r="AA1601" s="15" t="n">
        <x:v>46108</x:v>
      </x:c>
      <x:c r="AB1601" s="9" t="str">
        <x:v>Unknown</x:v>
      </x:c>
    </x:row>
    <x:row r="1602" ht="50" customHeight="1">
      <x:c r="A1602" s="10" t="n">
        <x:f>IF(ISNUMBER(F1602),RANK(F1602,$F$7:$F$1929,0),"")</x:f>
        <x:v>1560</x:v>
      </x:c>
      <x:c r="B1602" s="9" t="str">
        <x:v>Mancera</x:v>
      </x:c>
      <x:c r="C1602" s="9" t="str">
        <x:v>Hindu Kush</x:v>
      </x:c>
      <x:c r="D1602" s="9" t="str">
        <x:v>Not recorded</x:v>
      </x:c>
      <x:c r="E1602" s="11" t="n">
        <x:v>2018</x:v>
      </x:c>
      <x:c r="F1602" s="13" t="n">
        <x:v>7.3</x:v>
      </x:c>
      <x:c r="G1602" s="10" t="n">
        <x:v>281</x:v>
      </x:c>
      <x:c r="H1602" s="12" t="n">
        <x:v>3.94</x:v>
      </x:c>
      <x:c r="I1602" s="10" t="n">
        <x:v>3061</x:v>
      </x:c>
      <x:c r="J1602" s="12" t="str">
        <x:f>IF(AND(M1602="URL identity aligns",ISNUMBER(F1602),ISNUMBER(H1602),G1602&gt;0,I1602&gt;0,SUM(V1602:W1602)&gt;0),(F1602*V1602+((H1602-1)/4*10)*W1602)/SUM(V1602:W1602),"")</x:f>
      </x:c>
      <x:c r="K1602" s="12" t="str">
        <x:f>IF(ISNUMBER(J1602),(X1602*J1602+'Method'!$B$10*'Method'!$B$11)/(X1602+'Method'!$B$10),"")</x:f>
      </x:c>
      <x:c r="L1602" s="10" t="str">
        <x:f>IF(ISNUMBER(J1602),COUNTIFS($J$7:$J$1929,"&gt;"&amp;J1602)+1,"")</x:f>
      </x:c>
      <x:c r="M1602" s="9" t="str">
        <x:v>Review required</x:v>
      </x:c>
      <x:c r="N1602" s="9" t="str">
        <x:v>Concentration not explicit on both saved identities</x:v>
      </x:c>
      <x:c r="O1602" s="9" t="str">
        <x:v>https://www.parfumo.com/Perfumes/Mancera/Hindu_Kush</x:v>
      </x:c>
      <x:c r="P1602" s="9" t="str">
        <x:v>https://www.fragrantica.com/perfume/Mancera/Hindu-Kush-49030.html</x:v>
      </x:c>
      <x:c r="Q1602" s="9" t="str">
        <x:v>https://media.parfumo.com/perfumes/5c/5c0ae2-hindu-kush-mancera_1200.jpg?width=480&amp;aspect_ratio=1:1</x:v>
      </x:c>
      <x:c r="R1602" s="9" t="str">
        <x:v>https://fimgs.net/mdimg/perfume-thumbs/375x500.49030.jpg</x:v>
      </x:c>
      <x:c r="S1602" s="9" t="str">
        <x:v>Hindu Kush</x:v>
      </x:c>
      <x:c r="T1602" s="11" t="str">
        <x:v>2018</x:v>
      </x:c>
      <x:c r="U1602" s="10" t="n">
        <x:v>281</x:v>
      </x:c>
      <x:c r="V1602" s="14" t="n">
        <x:f>IF(AND(ISNUMBER(G1602),G1602&gt;0),LOG10(G1602)*'Method'!$B$8,"")</x:f>
        <x:v>2.9384475838860955</x:v>
      </x:c>
      <x:c r="W1602" s="14" t="n">
        <x:f>IF(AND(ISNUMBER(I1602),I1602&gt;0),LOG10(I1602)*'Method'!$B$9,"")</x:f>
        <x:v>2.788690663677864</x:v>
      </x:c>
      <x:c r="X1602" s="10" t="str">
        <x:f>IF(ISNUMBER(J1602),SUM(G1602,I1602),"")</x:f>
      </x:c>
      <x:c r="Y1602" s="10" t="str">
        <x:f>IF(ISNUMBER(K1602),COUNTIFS($K$7:$K$1929,"&gt;"&amp;K1602)+1,"")</x:f>
      </x:c>
      <x:c r="Z1602" s="9" t="str"/>
      <x:c r="AA1602" s="15" t="n">
        <x:v>46108</x:v>
      </x:c>
      <x:c r="AB1602" s="9" t="str">
        <x:v>Unknown</x:v>
      </x:c>
    </x:row>
    <x:row r="1603" ht="50" customHeight="1">
      <x:c r="A1603" s="10" t="n">
        <x:f>IF(ISNUMBER(F1603),RANK(F1603,$F$7:$F$1929,0),"")</x:f>
        <x:v>1560</x:v>
      </x:c>
      <x:c r="B1603" s="9" t="str">
        <x:v>Cartier</x:v>
      </x:c>
      <x:c r="C1603" s="9" t="str">
        <x:v>Pasha de</x:v>
      </x:c>
      <x:c r="D1603" s="9" t="str">
        <x:v>Eau de Toilette</x:v>
      </x:c>
      <x:c r="E1603" s="11" t="n">
        <x:v>1992</x:v>
      </x:c>
      <x:c r="F1603" s="13" t="n">
        <x:v>7.3</x:v>
      </x:c>
      <x:c r="G1603" s="10" t="n">
        <x:v>277</x:v>
      </x:c>
      <x:c r="H1603" s="12" t="n">
        <x:v>4.14</x:v>
      </x:c>
      <x:c r="I1603" s="10" t="n">
        <x:v>1835</x:v>
      </x:c>
      <x:c r="J1603" s="12" t="str">
        <x:f>IF(AND(M1603="URL identity aligns",ISNUMBER(F1603),ISNUMBER(H1603),G1603&gt;0,I1603&gt;0,SUM(V1603:W1603)&gt;0),(F1603*V1603+((H1603-1)/4*10)*W1603)/SUM(V1603:W1603),"")</x:f>
      </x:c>
      <x:c r="K1603" s="12" t="str">
        <x:f>IF(ISNUMBER(J1603),(X1603*J1603+'Method'!$B$10*'Method'!$B$11)/(X1603+'Method'!$B$10),"")</x:f>
      </x:c>
      <x:c r="L1603" s="10" t="str">
        <x:f>IF(ISNUMBER(J1603),COUNTIFS($J$7:$J$1929,"&gt;"&amp;J1603)+1,"")</x:f>
      </x:c>
      <x:c r="M1603" s="9" t="str">
        <x:v>Review required</x:v>
      </x:c>
      <x:c r="N1603" s="9" t="str">
        <x:v>Product, variant, gender or year terms differ between URLs; Concentration not explicit on both saved identities</x:v>
      </x:c>
      <x:c r="O1603" s="9" t="str">
        <x:v>https://www.parfumo.com/Perfumes/Cartier/Pasha_de_Cartier_Eau_de_Toilette</x:v>
      </x:c>
      <x:c r="P1603" s="9" t="str">
        <x:v>https://www.fragrantica.com/perfume/Cartier/Pasha-Cartier-315.html</x:v>
      </x:c>
      <x:c r="Q1603" s="9" t="str">
        <x:v>https://media.parfumo.com/perfumes/53/538b29-pasha-de-cartier-eau-de-toilette-cartier_1200.jpg?width=720&amp;aspect_ratio=1:1</x:v>
      </x:c>
      <x:c r="R1603" s="9" t="str">
        <x:v>https://fimgs.net/mdimg/perfume-thumbs/375x500.315.jpg</x:v>
      </x:c>
      <x:c r="S1603" s="9" t="str">
        <x:v>Pasha de</x:v>
      </x:c>
      <x:c r="T1603" s="11" t="str">
        <x:v>1992</x:v>
      </x:c>
      <x:c r="U1603" s="10" t="n">
        <x:v>894</x:v>
      </x:c>
      <x:c r="V1603" s="14" t="n">
        <x:f>IF(AND(ISNUMBER(G1603),G1603&gt;0),LOG10(G1603)*'Method'!$B$8,"")</x:f>
        <x:v>2.93097572287734</x:v>
      </x:c>
      <x:c r="W1603" s="14" t="n">
        <x:f>IF(AND(ISNUMBER(I1603),I1603&gt;0),LOG10(I1603)*'Method'!$B$9,"")</x:f>
        <x:v>2.610908854870488</x:v>
      </x:c>
      <x:c r="X1603" s="10" t="str">
        <x:f>IF(ISNUMBER(J1603),SUM(G1603,I1603),"")</x:f>
      </x:c>
      <x:c r="Y1603" s="10" t="str">
        <x:f>IF(ISNUMBER(K1603),COUNTIFS($K$7:$K$1929,"&gt;"&amp;K1603)+1,"")</x:f>
      </x:c>
      <x:c r="Z1603" s="9" t="str"/>
      <x:c r="AA1603" s="15" t="n">
        <x:v>46108</x:v>
      </x:c>
      <x:c r="AB1603" s="9" t="str">
        <x:v>Unknown</x:v>
      </x:c>
    </x:row>
    <x:row r="1604" ht="50" customHeight="1">
      <x:c r="A1604" s="10" t="n">
        <x:f>IF(ISNUMBER(F1604),RANK(F1604,$F$7:$F$1929,0),"")</x:f>
        <x:v>1560</x:v>
      </x:c>
      <x:c r="B1604" s="9" t="str">
        <x:v>Yves Saint Laurent</x:v>
      </x:c>
      <x:c r="C1604" s="9" t="str">
        <x:v>Myslf L'Absolu</x:v>
      </x:c>
      <x:c r="D1604" s="9" t="str">
        <x:v>Absolu</x:v>
      </x:c>
      <x:c r="E1604" s="11" t="n">
        <x:v>2025</x:v>
      </x:c>
      <x:c r="F1604" s="13" t="n">
        <x:v>7.3</x:v>
      </x:c>
      <x:c r="G1604" s="10" t="n">
        <x:v>269</x:v>
      </x:c>
      <x:c r="H1604" s="12" t="n">
        <x:v>4.32</x:v>
      </x:c>
      <x:c r="I1604" s="10" t="n">
        <x:v>2087</x:v>
      </x:c>
      <x:c r="J1604" s="12" t="str">
        <x:f>IF(AND(M1604="URL identity aligns",ISNUMBER(F1604),ISNUMBER(H1604),G1604&gt;0,I1604&gt;0,SUM(V1604:W1604)&gt;0),(F1604*V1604+((H1604-1)/4*10)*W1604)/SUM(V1604:W1604),"")</x:f>
      </x:c>
      <x:c r="K1604" s="12" t="str">
        <x:f>IF(ISNUMBER(J1604),(X1604*J1604+'Method'!$B$10*'Method'!$B$11)/(X1604+'Method'!$B$10),"")</x:f>
      </x:c>
      <x:c r="L1604" s="10" t="str">
        <x:f>IF(ISNUMBER(J1604),COUNTIFS($J$7:$J$1929,"&gt;"&amp;J1604)+1,"")</x:f>
      </x:c>
      <x:c r="M1604" s="9" t="str">
        <x:v>Review required</x:v>
      </x:c>
      <x:c r="N1604" s="9" t="str">
        <x:v>Concentration not explicit on both saved identities</x:v>
      </x:c>
      <x:c r="O1604" s="9" t="str">
        <x:v>https://www.parfumo.com/Perfumes/Yves_Saint_Laurent/myslf-l-absolu</x:v>
      </x:c>
      <x:c r="P1604" s="9" t="str">
        <x:v>https://www.fragrantica.com/perfume/Yves-Saint-Laurent/MYSLF-L-Absolu-107428.html</x:v>
      </x:c>
      <x:c r="Q1604" s="9" t="str">
        <x:v>https://media.parfumo.com/perfumes/d9/d95c53_myslf-l-absolu-yves-saint-laurent_1200.jpg?width=720&amp;aspect_ratio=1:1</x:v>
      </x:c>
      <x:c r="R1604" s="9" t="str">
        <x:v>https://fimgs.net/mdimg/perfume-thumbs/375x500.107428.jpg</x:v>
      </x:c>
      <x:c r="S1604" s="9" t="str">
        <x:v>Myslf L'Absolu</x:v>
      </x:c>
      <x:c r="T1604" s="11" t="str">
        <x:v>2025</x:v>
      </x:c>
      <x:c r="U1604" s="10" t="n">
        <x:v>255</x:v>
      </x:c>
      <x:c r="V1604" s="14" t="n">
        <x:f>IF(AND(ISNUMBER(G1604),G1604&gt;0),LOG10(G1604)*'Method'!$B$8,"")</x:f>
        <x:v>2.9157027360028915</x:v>
      </x:c>
      <x:c r="W1604" s="14" t="n">
        <x:f>IF(AND(ISNUMBER(I1604),I1604&gt;0),LOG10(I1604)*'Method'!$B$9,"")</x:f>
        <x:v>2.65561795925236</x:v>
      </x:c>
      <x:c r="X1604" s="10" t="str">
        <x:f>IF(ISNUMBER(J1604),SUM(G1604,I1604),"")</x:f>
      </x:c>
      <x:c r="Y1604" s="10" t="str">
        <x:f>IF(ISNUMBER(K1604),COUNTIFS($K$7:$K$1929,"&gt;"&amp;K1604)+1,"")</x:f>
      </x:c>
      <x:c r="Z1604" s="9" t="str"/>
      <x:c r="AA1604" s="15" t="n">
        <x:v>46108</x:v>
      </x:c>
      <x:c r="AB1604" s="9" t="str">
        <x:v>Unknown</x:v>
      </x:c>
    </x:row>
    <x:row r="1605" ht="50" customHeight="1">
      <x:c r="A1605" s="10" t="n">
        <x:f>IF(ISNUMBER(F1605),RANK(F1605,$F$7:$F$1929,0),"")</x:f>
        <x:v>1560</x:v>
      </x:c>
      <x:c r="B1605" s="9" t="str">
        <x:v>Amouage</x:v>
      </x:c>
      <x:c r="C1605" s="9" t="str">
        <x:v>Existence</x:v>
      </x:c>
      <x:c r="D1605" s="9" t="str">
        <x:v>Not recorded</x:v>
      </x:c>
      <x:c r="E1605" s="11" t="n">
        <x:v>2025</x:v>
      </x:c>
      <x:c r="F1605" s="13" t="n">
        <x:v>7.3</x:v>
      </x:c>
      <x:c r="G1605" s="10" t="n">
        <x:v>268</x:v>
      </x:c>
      <x:c r="H1605" s="12" t="n">
        <x:v>3.82</x:v>
      </x:c>
      <x:c r="I1605" s="10" t="n">
        <x:v>1158</x:v>
      </x:c>
      <x:c r="J1605" s="12" t="str">
        <x:f>IF(AND(M1605="URL identity aligns",ISNUMBER(F1605),ISNUMBER(H1605),G1605&gt;0,I1605&gt;0,SUM(V1605:W1605)&gt;0),(F1605*V1605+((H1605-1)/4*10)*W1605)/SUM(V1605:W1605),"")</x:f>
      </x:c>
      <x:c r="K1605" s="12" t="str">
        <x:f>IF(ISNUMBER(J1605),(X1605*J1605+'Method'!$B$10*'Method'!$B$11)/(X1605+'Method'!$B$10),"")</x:f>
      </x:c>
      <x:c r="L1605" s="10" t="str">
        <x:f>IF(ISNUMBER(J1605),COUNTIFS($J$7:$J$1929,"&gt;"&amp;J1605)+1,"")</x:f>
      </x:c>
      <x:c r="M1605" s="9" t="str">
        <x:v>Review required</x:v>
      </x:c>
      <x:c r="N1605" s="9" t="str">
        <x:v>Concentration not explicit on both saved identities</x:v>
      </x:c>
      <x:c r="O1605" s="9" t="str">
        <x:v>https://www.parfumo.com/Perfumes/Amouage/existence</x:v>
      </x:c>
      <x:c r="P1605" s="9" t="str">
        <x:v>https://www.fragrantica.com/perfume/Amouage/Existence-103893.html</x:v>
      </x:c>
      <x:c r="Q1605" s="9" t="str">
        <x:v>https://media.parfumo.com/perfumes/5b/5b915a_existence-amouage_1200.jpg?width=480&amp;aspect_ratio=1:1</x:v>
      </x:c>
      <x:c r="R1605" s="9" t="str">
        <x:v>https://fimgs.net/mdimg/perfume-thumbs/375x500.103893.jpg</x:v>
      </x:c>
      <x:c r="S1605" s="9" t="str">
        <x:v>Existence</x:v>
      </x:c>
      <x:c r="T1605" s="11" t="str">
        <x:v>2025</x:v>
      </x:c>
      <x:c r="U1605" s="10" t="n">
        <x:v>1666</x:v>
      </x:c>
      <x:c r="V1605" s="14" t="n">
        <x:f>IF(AND(ISNUMBER(G1605),G1605&gt;0),LOG10(G1605)*'Method'!$B$8,"")</x:f>
        <x:v>2.9137617528345476</x:v>
      </x:c>
      <x:c r="W1605" s="14" t="n">
        <x:f>IF(AND(ISNUMBER(I1605),I1605&gt;0),LOG10(I1605)*'Method'!$B$9,"")</x:f>
        <x:v>2.4509668475131363</x:v>
      </x:c>
      <x:c r="X1605" s="10" t="str">
        <x:f>IF(ISNUMBER(J1605),SUM(G1605,I1605),"")</x:f>
      </x:c>
      <x:c r="Y1605" s="10" t="str">
        <x:f>IF(ISNUMBER(K1605),COUNTIFS($K$7:$K$1929,"&gt;"&amp;K1605)+1,"")</x:f>
      </x:c>
      <x:c r="Z1605" s="9" t="str"/>
      <x:c r="AA1605" s="15" t="n">
        <x:v>46108</x:v>
      </x:c>
      <x:c r="AB1605" s="9" t="str">
        <x:v>Unknown</x:v>
      </x:c>
    </x:row>
    <x:row r="1606" ht="50" customHeight="1">
      <x:c r="A1606" s="10" t="n">
        <x:f>IF(ISNUMBER(F1606),RANK(F1606,$F$7:$F$1929,0),"")</x:f>
        <x:v>1560</x:v>
      </x:c>
      <x:c r="B1606" s="9" t="str">
        <x:v>Giorgio Armani</x:v>
      </x:c>
      <x:c r="C1606" s="9" t="str">
        <x:v>Acqua di Giò Profondo Parfum</x:v>
      </x:c>
      <x:c r="D1606" s="9" t="str">
        <x:v>Parfum</x:v>
      </x:c>
      <x:c r="E1606" s="11" t="n">
        <x:v>2024</x:v>
      </x:c>
      <x:c r="F1606" s="13" t="n">
        <x:v>7.3</x:v>
      </x:c>
      <x:c r="G1606" s="10" t="n">
        <x:v>266</x:v>
      </x:c>
      <x:c r="H1606" s="12" t="n">
        <x:v>3.98</x:v>
      </x:c>
      <x:c r="I1606" s="10" t="n">
        <x:v>1974</x:v>
      </x:c>
      <x:c r="J1606" s="12" t="n">
        <x:f>IF(AND(M1606="URL identity aligns",ISNUMBER(F1606),ISNUMBER(H1606),G1606&gt;0,I1606&gt;0,SUM(V1606:W1606)&gt;0),(F1606*V1606+((H1606-1)/4*10)*W1606)/SUM(V1606:W1606),"")</x:f>
        <x:v>7.37130039372079</x:v>
      </x:c>
      <x:c r="K1606" s="12" t="n">
        <x:f>IF(ISNUMBER(J1606),(X1606*J1606+'Method'!$B$10*'Method'!$B$11)/(X1606+'Method'!$B$10),"")</x:f>
        <x:v>7.628317428572825</x:v>
      </x:c>
      <x:c r="L1606" s="10" t="n">
        <x:f>IF(ISNUMBER(J1606),COUNTIFS($J$7:$J$1929,"&gt;"&amp;J1606)+1,"")</x:f>
        <x:v>144</x:v>
      </x:c>
      <x:c r="M1606" s="9" t="str">
        <x:v>URL identity aligns</x:v>
      </x:c>
      <x:c r="N1606" s="9" t="str">
        <x:v>Brand, name tokens and concentration agree in saved URLs</x:v>
      </x:c>
      <x:c r="O1606" s="9" t="str">
        <x:v>https://www.parfumo.com/Perfumes/Giorgio_Armani/acqua-di-gio-profondo-parfum</x:v>
      </x:c>
      <x:c r="P1606" s="9" t="str">
        <x:v>https://www.fragrantica.com/perfume/Giorgio-Armani/Acqua-di-Gio-Profondo-Parfum-90451.html</x:v>
      </x:c>
      <x:c r="Q1606" s="9" t="str">
        <x:v>https://media.parfumo.com/perfumes/23/23fb62-acqua-di-gio-profondo-parfum-giorgio-armani_1200.jpg?width=720&amp;aspect_ratio=1:1</x:v>
      </x:c>
      <x:c r="R1606" s="9" t="str">
        <x:v>https://fimgs.net/mdimg/perfume-thumbs/375x500.90451.jpg</x:v>
      </x:c>
      <x:c r="S1606" s="9" t="str">
        <x:v>Acqua di Giò Profondo Parfum</x:v>
      </x:c>
      <x:c r="T1606" s="11" t="str">
        <x:v>2024</x:v>
      </x:c>
      <x:c r="U1606" s="10" t="n">
        <x:v>1274</x:v>
      </x:c>
      <x:c r="V1606" s="14" t="n">
        <x:f>IF(AND(ISNUMBER(G1606),G1606&gt;0),LOG10(G1606)*'Method'!$B$8,"")</x:f>
        <x:v>2.909857963957284</x:v>
      </x:c>
      <x:c r="W1606" s="14" t="n">
        <x:f>IF(AND(ISNUMBER(I1606),I1606&gt;0),LOG10(I1606)*'Method'!$B$9,"")</x:f>
        <x:v>2.6362777186668964</x:v>
      </x:c>
      <x:c r="X1606" s="10" t="n">
        <x:f>IF(ISNUMBER(J1606),SUM(G1606,I1606),"")</x:f>
        <x:v>2240</x:v>
      </x:c>
      <x:c r="Y1606" s="10" t="n">
        <x:f>IF(ISNUMBER(K1606),COUNTIFS($K$7:$K$1929,"&gt;"&amp;K1606)+1,"")</x:f>
        <x:v>148</x:v>
      </x:c>
      <x:c r="Z1606" s="9" t="str"/>
      <x:c r="AA1606" s="15" t="n">
        <x:v>46108</x:v>
      </x:c>
      <x:c r="AB1606" s="9" t="str">
        <x:v>Unknown</x:v>
      </x:c>
    </x:row>
    <x:row r="1607" ht="50" customHeight="1">
      <x:c r="A1607" s="10" t="n">
        <x:f>IF(ISNUMBER(F1607),RANK(F1607,$F$7:$F$1929,0),"")</x:f>
        <x:v>1560</x:v>
      </x:c>
      <x:c r="B1607" s="9" t="str">
        <x:v>Serge Lutens</x:v>
      </x:c>
      <x:c r="C1607" s="9" t="str">
        <x:v>Baptême du Feu</x:v>
      </x:c>
      <x:c r="D1607" s="9" t="str">
        <x:v>Not recorded</x:v>
      </x:c>
      <x:c r="E1607" s="11" t="n">
        <x:v>2016</x:v>
      </x:c>
      <x:c r="F1607" s="13" t="n">
        <x:v>7.3</x:v>
      </x:c>
      <x:c r="G1607" s="10" t="n">
        <x:v>264</x:v>
      </x:c>
      <x:c r="H1607" s="12" t="n">
        <x:v>3.81</x:v>
      </x:c>
      <x:c r="I1607" s="10" t="n">
        <x:v>2259</x:v>
      </x:c>
      <x:c r="J1607" s="12" t="str">
        <x:f>IF(AND(M1607="URL identity aligns",ISNUMBER(F1607),ISNUMBER(H1607),G1607&gt;0,I1607&gt;0,SUM(V1607:W1607)&gt;0),(F1607*V1607+((H1607-1)/4*10)*W1607)/SUM(V1607:W1607),"")</x:f>
      </x:c>
      <x:c r="K1607" s="12" t="str">
        <x:f>IF(ISNUMBER(J1607),(X1607*J1607+'Method'!$B$10*'Method'!$B$11)/(X1607+'Method'!$B$10),"")</x:f>
      </x:c>
      <x:c r="L1607" s="10" t="str">
        <x:f>IF(ISNUMBER(J1607),COUNTIFS($J$7:$J$1929,"&gt;"&amp;J1607)+1,"")</x:f>
      </x:c>
      <x:c r="M1607" s="9" t="str">
        <x:v>Review required</x:v>
      </x:c>
      <x:c r="N1607" s="9" t="str">
        <x:v>Product, variant, gender or year terms differ between URLs; Concentration not explicit on both saved identities</x:v>
      </x:c>
      <x:c r="O1607" s="9" t="str">
        <x:v>https://www.parfumo.com/Perfumes/Serge_Lutens/Baptme_du_Feu</x:v>
      </x:c>
      <x:c r="P1607" s="9" t="str">
        <x:v>https://www.fragrantica.com/perfume/Serge-Lutens/Bapteme-du-Feu-39436.html</x:v>
      </x:c>
      <x:c r="Q1607" s="9" t="str">
        <x:v>https://media.parfumo.com/perfumes/09/0937be-bapteme-du-feu-serge-lutens_1200.jpg?width=720&amp;aspect_ratio=1:1</x:v>
      </x:c>
      <x:c r="R1607" s="9" t="str">
        <x:v>https://fimgs.net/mdimg/perfume-thumbs/375x500.39436.jpg</x:v>
      </x:c>
      <x:c r="S1607" s="9" t="str">
        <x:v>Baptême du Feu</x:v>
      </x:c>
      <x:c r="T1607" s="11" t="str">
        <x:v>2016</x:v>
      </x:c>
      <x:c r="U1607" s="10" t="n">
        <x:v>437</x:v>
      </x:c>
      <x:c r="V1607" s="14" t="n">
        <x:f>IF(AND(ISNUMBER(G1607),G1607&gt;0),LOG10(G1607)*'Method'!$B$8,"")</x:f>
        <x:v>2.9059247122437957</x:v>
      </x:c>
      <x:c r="W1607" s="14" t="n">
        <x:f>IF(AND(ISNUMBER(I1607),I1607&gt;0),LOG10(I1607)*'Method'!$B$9,"")</x:f>
        <x:v>2.683132984736288</x:v>
      </x:c>
      <x:c r="X1607" s="10" t="str">
        <x:f>IF(ISNUMBER(J1607),SUM(G1607,I1607),"")</x:f>
      </x:c>
      <x:c r="Y1607" s="10" t="str">
        <x:f>IF(ISNUMBER(K1607),COUNTIFS($K$7:$K$1929,"&gt;"&amp;K1607)+1,"")</x:f>
      </x:c>
      <x:c r="Z1607" s="9" t="str"/>
      <x:c r="AA1607" s="15" t="n">
        <x:v>46108</x:v>
      </x:c>
      <x:c r="AB1607" s="9" t="str">
        <x:v>Unknown</x:v>
      </x:c>
    </x:row>
    <x:row r="1608" ht="50" customHeight="1">
      <x:c r="A1608" s="10" t="n">
        <x:f>IF(ISNUMBER(F1608),RANK(F1608,$F$7:$F$1929,0),"")</x:f>
        <x:v>1560</x:v>
      </x:c>
      <x:c r="B1608" s="9" t="str">
        <x:v>Lattafa</x:v>
      </x:c>
      <x:c r="C1608" s="9" t="str">
        <x:v>Ameer Al Oudh</x:v>
      </x:c>
      <x:c r="D1608" s="9" t="str">
        <x:v>Parfum</x:v>
      </x:c>
      <x:c r="E1608" s="11" t="n">
        <x:v>2016</x:v>
      </x:c>
      <x:c r="F1608" s="13" t="n">
        <x:v>7.3</x:v>
      </x:c>
      <x:c r="G1608" s="10" t="n">
        <x:v>259</x:v>
      </x:c>
      <x:c r="H1608" s="12" t="n">
        <x:v>3.86</x:v>
      </x:c>
      <x:c r="I1608" s="10" t="n">
        <x:v>451</x:v>
      </x:c>
      <x:c r="J1608" s="12" t="str">
        <x:f>IF(AND(M1608="URL identity aligns",ISNUMBER(F1608),ISNUMBER(H1608),G1608&gt;0,I1608&gt;0,SUM(V1608:W1608)&gt;0),(F1608*V1608+((H1608-1)/4*10)*W1608)/SUM(V1608:W1608),"")</x:f>
      </x:c>
      <x:c r="K1608" s="12" t="str">
        <x:f>IF(ISNUMBER(J1608),(X1608*J1608+'Method'!$B$10*'Method'!$B$11)/(X1608+'Method'!$B$10),"")</x:f>
      </x:c>
      <x:c r="L1608" s="10" t="str">
        <x:f>IF(ISNUMBER(J1608),COUNTIFS($J$7:$J$1929,"&gt;"&amp;J1608)+1,"")</x:f>
      </x:c>
      <x:c r="M1608" s="9" t="str">
        <x:v>Review required</x:v>
      </x:c>
      <x:c r="N1608" s="9" t="str">
        <x:v>Brand differs between product URLs; Concentration not explicit on both saved identities</x:v>
      </x:c>
      <x:c r="O1608" s="9" t="str">
        <x:v>https://www.parfumo.com/Perfumes/Lattafa/Ameer_Al_Oudh</x:v>
      </x:c>
      <x:c r="P1608" s="9" t="str">
        <x:v>https://www.fragrantica.com/perfume/Lattafa-Perfumes/Ameer-Al-Oudh-25826.html</x:v>
      </x:c>
      <x:c r="Q1608" s="9" t="str">
        <x:v>https://media.parfumo.com/perfumes/42/429043-ameer-al-oudh-lattafa_1200.jpg?width=720&amp;aspect_ratio=1:1</x:v>
      </x:c>
      <x:c r="R1608" s="9" t="str">
        <x:v>https://fimgs.net/mdimg/perfume-thumbs/375x500.25826.jpg</x:v>
      </x:c>
      <x:c r="S1608" s="9" t="str">
        <x:v>Ameer Al Oudh</x:v>
      </x:c>
      <x:c r="T1608" s="11" t="str">
        <x:v>2016</x:v>
      </x:c>
      <x:c r="U1608" s="10" t="n">
        <x:v>623</x:v>
      </x:c>
      <x:c r="V1608" s="14" t="n">
        <x:f>IF(AND(ISNUMBER(G1608),G1608&gt;0),LOG10(G1608)*'Method'!$B$8,"")</x:f>
        <x:v>2.8959597168975</x:v>
      </x:c>
      <x:c r="W1608" s="14" t="n">
        <x:f>IF(AND(ISNUMBER(I1608),I1608&gt;0),LOG10(I1608)*'Method'!$B$9,"")</x:f>
        <x:v>2.123341233502368</x:v>
      </x:c>
      <x:c r="X1608" s="10" t="str">
        <x:f>IF(ISNUMBER(J1608),SUM(G1608,I1608),"")</x:f>
      </x:c>
      <x:c r="Y1608" s="10" t="str">
        <x:f>IF(ISNUMBER(K1608),COUNTIFS($K$7:$K$1929,"&gt;"&amp;K1608)+1,"")</x:f>
      </x:c>
      <x:c r="Z1608" s="9" t="str"/>
      <x:c r="AA1608" s="15" t="n">
        <x:v>46108</x:v>
      </x:c>
      <x:c r="AB1608" s="9" t="str">
        <x:v>Unknown</x:v>
      </x:c>
    </x:row>
    <x:row r="1609" ht="50" customHeight="1">
      <x:c r="A1609" s="10" t="n">
        <x:f>IF(ISNUMBER(F1609),RANK(F1609,$F$7:$F$1929,0),"")</x:f>
        <x:v>1560</x:v>
      </x:c>
      <x:c r="B1609" s="9" t="str">
        <x:v>Hugo Boss</x:v>
      </x:c>
      <x:c r="C1609" s="9" t="str">
        <x:v>Boss Bottled Bold Citrus</x:v>
      </x:c>
      <x:c r="D1609" s="9" t="str">
        <x:v>Not recorded</x:v>
      </x:c>
      <x:c r="E1609" s="11" t="n">
        <x:v>2025</x:v>
      </x:c>
      <x:c r="F1609" s="13" t="n">
        <x:v>7.3</x:v>
      </x:c>
      <x:c r="G1609" s="10" t="n">
        <x:v>255</x:v>
      </x:c>
      <x:c r="H1609" s="12" t="n">
        <x:v>4.07</x:v>
      </x:c>
      <x:c r="I1609" s="10" t="n">
        <x:v>908</x:v>
      </x:c>
      <x:c r="J1609" s="12" t="str">
        <x:f>IF(AND(M1609="URL identity aligns",ISNUMBER(F1609),ISNUMBER(H1609),G1609&gt;0,I1609&gt;0,SUM(V1609:W1609)&gt;0),(F1609*V1609+((H1609-1)/4*10)*W1609)/SUM(V1609:W1609),"")</x:f>
      </x:c>
      <x:c r="K1609" s="12" t="str">
        <x:f>IF(ISNUMBER(J1609),(X1609*J1609+'Method'!$B$10*'Method'!$B$11)/(X1609+'Method'!$B$10),"")</x:f>
      </x:c>
      <x:c r="L1609" s="10" t="str">
        <x:f>IF(ISNUMBER(J1609),COUNTIFS($J$7:$J$1929,"&gt;"&amp;J1609)+1,"")</x:f>
      </x:c>
      <x:c r="M1609" s="9" t="str">
        <x:v>Review required</x:v>
      </x:c>
      <x:c r="N1609" s="9" t="str">
        <x:v>Concentration not explicit on both saved identities</x:v>
      </x:c>
      <x:c r="O1609" s="9" t="str">
        <x:v>https://www.parfumo.com/Perfumes/Hugo_Boss/boss-bottled-bold-citrus</x:v>
      </x:c>
      <x:c r="P1609" s="9" t="str">
        <x:v>https://www.fragrantica.com/perfume/Hugo-Boss/Boss-Bottled-Bold-Citrus-103605.html</x:v>
      </x:c>
      <x:c r="Q1609" s="9" t="str">
        <x:v>https://media.parfumo.com/perfumes/c4/c4e7ee_boss-bottled-bold-citrus-hugo-boss_1200.jpg?width=720&amp;aspect_ratio=1:1</x:v>
      </x:c>
      <x:c r="R1609" s="9" t="str">
        <x:v>https://fimgs.net/mdimg/perfume-thumbs/375x500.103605.jpg</x:v>
      </x:c>
      <x:c r="S1609" s="9" t="str">
        <x:v>Boss Bottled Bold Citrus</x:v>
      </x:c>
      <x:c r="T1609" s="11" t="str">
        <x:v>2025</x:v>
      </x:c>
      <x:c r="U1609" s="10" t="n">
        <x:v>792</x:v>
      </x:c>
      <x:c r="V1609" s="14" t="n">
        <x:f>IF(AND(ISNUMBER(G1609),G1609&gt;0),LOG10(G1609)*'Method'!$B$8,"")</x:f>
        <x:v>2.88784821652074</x:v>
      </x:c>
      <x:c r="W1609" s="14" t="n">
        <x:f>IF(AND(ISNUMBER(I1609),I1609&gt;0),LOG10(I1609)*'Method'!$B$9,"")</x:f>
        <x:v>2.366468678816872</x:v>
      </x:c>
      <x:c r="X1609" s="10" t="str">
        <x:f>IF(ISNUMBER(J1609),SUM(G1609,I1609),"")</x:f>
      </x:c>
      <x:c r="Y1609" s="10" t="str">
        <x:f>IF(ISNUMBER(K1609),COUNTIFS($K$7:$K$1929,"&gt;"&amp;K1609)+1,"")</x:f>
      </x:c>
      <x:c r="Z1609" s="9" t="str"/>
      <x:c r="AA1609" s="15" t="n">
        <x:v>46108</x:v>
      </x:c>
      <x:c r="AB1609" s="9" t="str">
        <x:v>Unknown</x:v>
      </x:c>
    </x:row>
    <x:row r="1610" ht="50" customHeight="1">
      <x:c r="A1610" s="10" t="n">
        <x:f>IF(ISNUMBER(F1610),RANK(F1610,$F$7:$F$1929,0),"")</x:f>
        <x:v>1560</x:v>
      </x:c>
      <x:c r="B1610" s="9" t="str">
        <x:v>Tiziana Terenzi</x:v>
      </x:c>
      <x:c r="C1610" s="9" t="str">
        <x:v>Andromeda</x:v>
      </x:c>
      <x:c r="D1610" s="9" t="str">
        <x:v>Extrait de Parfum</x:v>
      </x:c>
      <x:c r="E1610" s="11" t="n">
        <x:v>2015</x:v>
      </x:c>
      <x:c r="F1610" s="13" t="n">
        <x:v>7.3</x:v>
      </x:c>
      <x:c r="G1610" s="10" t="n">
        <x:v>253</x:v>
      </x:c>
      <x:c r="H1610" s="12" t="n">
        <x:v>3.64</x:v>
      </x:c>
      <x:c r="I1610" s="10" t="n">
        <x:v>2217</x:v>
      </x:c>
      <x:c r="J1610" s="12" t="str">
        <x:f>IF(AND(M1610="URL identity aligns",ISNUMBER(F1610),ISNUMBER(H1610),G1610&gt;0,I1610&gt;0,SUM(V1610:W1610)&gt;0),(F1610*V1610+((H1610-1)/4*10)*W1610)/SUM(V1610:W1610),"")</x:f>
      </x:c>
      <x:c r="K1610" s="12" t="str">
        <x:f>IF(ISNUMBER(J1610),(X1610*J1610+'Method'!$B$10*'Method'!$B$11)/(X1610+'Method'!$B$10),"")</x:f>
      </x:c>
      <x:c r="L1610" s="10" t="str">
        <x:f>IF(ISNUMBER(J1610),COUNTIFS($J$7:$J$1929,"&gt;"&amp;J1610)+1,"")</x:f>
      </x:c>
      <x:c r="M1610" s="9" t="str">
        <x:v>Review required</x:v>
      </x:c>
      <x:c r="N1610" s="9" t="str">
        <x:v>Concentration not explicit on both saved identities</x:v>
      </x:c>
      <x:c r="O1610" s="9" t="str">
        <x:v>https://www.parfumo.com/Perfumes/Tiziana_Terenzi/andromeda-extrait-de-parfum</x:v>
      </x:c>
      <x:c r="P1610" s="9" t="str">
        <x:v>https://www.fragrantica.com/perfume/Tiziana-Terenzi/Andromeda-30623.html</x:v>
      </x:c>
      <x:c r="Q1610" s="9" t="str">
        <x:v>https://media.parfumo.com/perfumes/fd/fddd4c-andromeda-extrait-de-parfum-tiziana-terenzi_1200.jpg?width=720&amp;aspect_ratio=1:1</x:v>
      </x:c>
      <x:c r="R1610" s="9" t="str">
        <x:v>https://fimgs.net/mdimg/perfume-thumbs/375x500.30623.jpg</x:v>
      </x:c>
      <x:c r="S1610" s="9" t="str">
        <x:v>Andromeda</x:v>
      </x:c>
      <x:c r="T1610" s="11" t="str">
        <x:v>2015</x:v>
      </x:c>
      <x:c r="U1610" s="10" t="n">
        <x:v>1180</x:v>
      </x:c>
      <x:c r="V1610" s="14" t="n">
        <x:f>IF(AND(ISNUMBER(G1610),G1610&gt;0),LOG10(G1610)*'Method'!$B$8,"")</x:f>
        <x:v>2.883744625410984</x:v>
      </x:c>
      <x:c r="W1610" s="14" t="n">
        <x:f>IF(AND(ISNUMBER(I1610),I1610&gt;0),LOG10(I1610)*'Method'!$B$9,"")</x:f>
        <x:v>2.676612554491592</x:v>
      </x:c>
      <x:c r="X1610" s="10" t="str">
        <x:f>IF(ISNUMBER(J1610),SUM(G1610,I1610),"")</x:f>
      </x:c>
      <x:c r="Y1610" s="10" t="str">
        <x:f>IF(ISNUMBER(K1610),COUNTIFS($K$7:$K$1929,"&gt;"&amp;K1610)+1,"")</x:f>
      </x:c>
      <x:c r="Z1610" s="9" t="str"/>
      <x:c r="AA1610" s="15" t="n">
        <x:v>46108</x:v>
      </x:c>
      <x:c r="AB1610" s="9" t="str">
        <x:v>Unknown</x:v>
      </x:c>
    </x:row>
    <x:row r="1611" ht="50" customHeight="1">
      <x:c r="A1611" s="10" t="n">
        <x:f>IF(ISNUMBER(F1611),RANK(F1611,$F$7:$F$1929,0),"")</x:f>
        <x:v>1560</x:v>
      </x:c>
      <x:c r="B1611" s="9" t="str">
        <x:v>Lalique</x:v>
      </x:c>
      <x:c r="C1611" s="9" t="str">
        <x:v>Lalique pour Homme Lion</x:v>
      </x:c>
      <x:c r="D1611" s="9" t="str">
        <x:v>Eau de Toilette</x:v>
      </x:c>
      <x:c r="E1611" s="11" t="n">
        <x:v>1997</x:v>
      </x:c>
      <x:c r="F1611" s="13" t="n">
        <x:v>7.3</x:v>
      </x:c>
      <x:c r="G1611" s="10" t="n">
        <x:v>248</x:v>
      </x:c>
      <x:c r="H1611" s="12" t="n">
        <x:v>4.08</x:v>
      </x:c>
      <x:c r="I1611" s="10" t="n">
        <x:v>3311</x:v>
      </x:c>
      <x:c r="J1611" s="12" t="str">
        <x:f>IF(AND(M1611="URL identity aligns",ISNUMBER(F1611),ISNUMBER(H1611),G1611&gt;0,I1611&gt;0,SUM(V1611:W1611)&gt;0),(F1611*V1611+((H1611-1)/4*10)*W1611)/SUM(V1611:W1611),"")</x:f>
      </x:c>
      <x:c r="K1611" s="12" t="str">
        <x:f>IF(ISNUMBER(J1611),(X1611*J1611+'Method'!$B$10*'Method'!$B$11)/(X1611+'Method'!$B$10),"")</x:f>
      </x:c>
      <x:c r="L1611" s="10" t="str">
        <x:f>IF(ISNUMBER(J1611),COUNTIFS($J$7:$J$1929,"&gt;"&amp;J1611)+1,"")</x:f>
      </x:c>
      <x:c r="M1611" s="9" t="str">
        <x:v>Review required</x:v>
      </x:c>
      <x:c r="N1611" s="9" t="str">
        <x:v>Fragrantica URL assigned to more than one Parfumo product; Product, variant, gender or year terms differ between URLs; Concentration not explicit on both saved identities</x:v>
      </x:c>
      <x:c r="O1611" s="9" t="str">
        <x:v>https://www.parfumo.com/Perfumes/Lalique/Lalique_pour_Homme_Lion_Eau_de_Toilette</x:v>
      </x:c>
      <x:c r="P1611" s="9" t="str">
        <x:v>https://www.fragrantica.com/perfume/Lalique/Lalique-Pour-Homme-1844.html</x:v>
      </x:c>
      <x:c r="Q1611" s="9" t="str">
        <x:v>https://media.parfumo.com/perfumes/02/028f56-lalique-pour-homme-lion-eau-de-toilette-lalique_1200.jpg?width=720&amp;aspect_ratio=1:1</x:v>
      </x:c>
      <x:c r="R1611" s="9" t="str">
        <x:v>https://fimgs.net/mdimg/perfume-thumbs/375x500.1844.jpg</x:v>
      </x:c>
      <x:c r="S1611" s="9" t="str">
        <x:v>Lalique pour Homme Lion</x:v>
      </x:c>
      <x:c r="T1611" s="11" t="str">
        <x:v>1997</x:v>
      </x:c>
      <x:c r="U1611" s="10" t="n">
        <x:v>1855</x:v>
      </x:c>
      <x:c r="V1611" s="14" t="n">
        <x:f>IF(AND(ISNUMBER(G1611),G1611&gt;0),LOG10(G1611)*'Method'!$B$8,"")</x:f>
        <x:v>2.873342016991464</x:v>
      </x:c>
      <x:c r="W1611" s="14" t="n">
        <x:f>IF(AND(ISNUMBER(I1611),I1611&gt;0),LOG10(I1611)*'Method'!$B$9,"")</x:f>
        <x:v>2.815967344601656</x:v>
      </x:c>
      <x:c r="X1611" s="10" t="str">
        <x:f>IF(ISNUMBER(J1611),SUM(G1611,I1611),"")</x:f>
      </x:c>
      <x:c r="Y1611" s="10" t="str">
        <x:f>IF(ISNUMBER(K1611),COUNTIFS($K$7:$K$1929,"&gt;"&amp;K1611)+1,"")</x:f>
      </x:c>
      <x:c r="Z1611" s="9" t="str"/>
      <x:c r="AA1611" s="15" t="n">
        <x:v>46108</x:v>
      </x:c>
      <x:c r="AB1611" s="9" t="str">
        <x:v>Unknown</x:v>
      </x:c>
    </x:row>
    <x:row r="1612" ht="50" customHeight="1">
      <x:c r="A1612" s="10" t="n">
        <x:f>IF(ISNUMBER(F1612),RANK(F1612,$F$7:$F$1929,0),"")</x:f>
        <x:v>1560</x:v>
      </x:c>
      <x:c r="B1612" s="9" t="str">
        <x:v>Roja Parfums</x:v>
      </x:c>
      <x:c r="C1612" s="9" t="str">
        <x:v>Isola Sol</x:v>
      </x:c>
      <x:c r="D1612" s="9" t="str">
        <x:v>Parfum</x:v>
      </x:c>
      <x:c r="E1612" s="11" t="n">
        <x:v>2024</x:v>
      </x:c>
      <x:c r="F1612" s="13" t="n">
        <x:v>7.3</x:v>
      </x:c>
      <x:c r="G1612" s="10" t="n">
        <x:v>241</x:v>
      </x:c>
      <x:c r="H1612" s="12" t="n">
        <x:v>3.8</x:v>
      </x:c>
      <x:c r="I1612" s="10" t="n">
        <x:v>277</x:v>
      </x:c>
      <x:c r="J1612" s="12" t="str">
        <x:f>IF(AND(M1612="URL identity aligns",ISNUMBER(F1612),ISNUMBER(H1612),G1612&gt;0,I1612&gt;0,SUM(V1612:W1612)&gt;0),(F1612*V1612+((H1612-1)/4*10)*W1612)/SUM(V1612:W1612),"")</x:f>
      </x:c>
      <x:c r="K1612" s="12" t="str">
        <x:f>IF(ISNUMBER(J1612),(X1612*J1612+'Method'!$B$10*'Method'!$B$11)/(X1612+'Method'!$B$10),"")</x:f>
      </x:c>
      <x:c r="L1612" s="10" t="str">
        <x:f>IF(ISNUMBER(J1612),COUNTIFS($J$7:$J$1929,"&gt;"&amp;J1612)+1,"")</x:f>
      </x:c>
      <x:c r="M1612" s="9" t="str">
        <x:v>Review required</x:v>
      </x:c>
      <x:c r="N1612" s="9" t="str">
        <x:v>Concentration not explicit on both saved identities</x:v>
      </x:c>
      <x:c r="O1612" s="9" t="str">
        <x:v>https://www.parfumo.com/Perfumes/Roja_Parfums/isola-sol</x:v>
      </x:c>
      <x:c r="P1612" s="9" t="str">
        <x:v>https://www.fragrantica.com/perfume/Roja-Dove/Isola-Sol-91214.html</x:v>
      </x:c>
      <x:c r="Q1612" s="9" t="str">
        <x:v>https://media.parfumo.com/perfumes/ba/ba7d2a-isola-sol-roja-parfums_1200.jpg?width=720&amp;aspect_ratio=1:1</x:v>
      </x:c>
      <x:c r="R1612" s="9" t="str">
        <x:v>https://fimgs.net/mdimg/perfume-thumbs/375x500.91214.jpg</x:v>
      </x:c>
      <x:c r="S1612" s="9" t="str">
        <x:v>Isola Sol</x:v>
      </x:c>
      <x:c r="T1612" s="11" t="str">
        <x:v>2024</x:v>
      </x:c>
      <x:c r="U1612" s="10" t="n">
        <x:v>1758</x:v>
      </x:c>
      <x:c r="V1612" s="14" t="n">
        <x:f>IF(AND(ISNUMBER(G1612),G1612&gt;0),LOG10(G1612)*'Method'!$B$8,"")</x:f>
        <x:v>2.858420451089844</x:v>
      </x:c>
      <x:c r="W1612" s="14" t="n">
        <x:f>IF(AND(ISNUMBER(I1612),I1612&gt;0),LOG10(I1612)*'Method'!$B$9,"")</x:f>
        <x:v>1.95398381525156</x:v>
      </x:c>
      <x:c r="X1612" s="10" t="str">
        <x:f>IF(ISNUMBER(J1612),SUM(G1612,I1612),"")</x:f>
      </x:c>
      <x:c r="Y1612" s="10" t="str">
        <x:f>IF(ISNUMBER(K1612),COUNTIFS($K$7:$K$1929,"&gt;"&amp;K1612)+1,"")</x:f>
      </x:c>
      <x:c r="Z1612" s="9" t="str"/>
      <x:c r="AA1612" s="15" t="n">
        <x:v>46108</x:v>
      </x:c>
      <x:c r="AB1612" s="9" t="str">
        <x:v>Unknown</x:v>
      </x:c>
    </x:row>
    <x:row r="1613" ht="50" customHeight="1">
      <x:c r="A1613" s="10" t="n">
        <x:f>IF(ISNUMBER(F1613),RANK(F1613,$F$7:$F$1929,0),"")</x:f>
        <x:v>1560</x:v>
      </x:c>
      <x:c r="B1613" s="9" t="str">
        <x:v>Paco Rabanne</x:v>
      </x:c>
      <x:c r="C1613" s="9" t="str">
        <x:v>XS pour Homme Rabanne</x:v>
      </x:c>
      <x:c r="D1613" s="9" t="str">
        <x:v>Eau de Toilette</x:v>
      </x:c>
      <x:c r="E1613" s="11" t="n">
        <x:v>1993</x:v>
      </x:c>
      <x:c r="F1613" s="13" t="n">
        <x:v>7.3</x:v>
      </x:c>
      <x:c r="G1613" s="10" t="n">
        <x:v>240</x:v>
      </x:c>
      <x:c r="H1613" s="12" t="n">
        <x:v>4.05</x:v>
      </x:c>
      <x:c r="I1613" s="10" t="n">
        <x:v>2258</x:v>
      </x:c>
      <x:c r="J1613" s="12" t="str">
        <x:f>IF(AND(M1613="URL identity aligns",ISNUMBER(F1613),ISNUMBER(H1613),G1613&gt;0,I1613&gt;0,SUM(V1613:W1613)&gt;0),(F1613*V1613+((H1613-1)/4*10)*W1613)/SUM(V1613:W1613),"")</x:f>
      </x:c>
      <x:c r="K1613" s="12" t="str">
        <x:f>IF(ISNUMBER(J1613),(X1613*J1613+'Method'!$B$10*'Method'!$B$11)/(X1613+'Method'!$B$10),"")</x:f>
      </x:c>
      <x:c r="L1613" s="10" t="str">
        <x:f>IF(ISNUMBER(J1613),COUNTIFS($J$7:$J$1929,"&gt;"&amp;J1613)+1,"")</x:f>
      </x:c>
      <x:c r="M1613" s="9" t="str">
        <x:v>Review required</x:v>
      </x:c>
      <x:c r="N1613" s="9" t="str">
        <x:v>Product, variant, gender or year terms differ between URLs; Concentration not explicit on both saved identities</x:v>
      </x:c>
      <x:c r="O1613" s="9" t="str">
        <x:v>https://www.parfumo.com/Perfumes/Rabanne/XS_pour_Homme_Eau_de_Toilette</x:v>
      </x:c>
      <x:c r="P1613" s="9" t="str">
        <x:v>https://www.fragrantica.com/perfume/Rabanne/XS-515.html</x:v>
      </x:c>
      <x:c r="Q1613" s="9" t="str">
        <x:v>https://media.parfumo.com/perfumes/44/440c3c-xs-pour-homme-eau-de-toilette-rabanne_1200.jpg?width=720&amp;aspect_ratio=1:1</x:v>
      </x:c>
      <x:c r="R1613" s="9" t="str">
        <x:v>https://fimgs.net/mdimg/perfume-thumbs/375x500.515.jpg</x:v>
      </x:c>
      <x:c r="S1613" s="9" t="str">
        <x:v>XS pour Homme Rabanne</x:v>
      </x:c>
      <x:c r="T1613" s="11" t="str">
        <x:v>1993</x:v>
      </x:c>
      <x:c r="U1613" s="10" t="n">
        <x:v>1485</x:v>
      </x:c>
      <x:c r="V1613" s="14" t="n">
        <x:f>IF(AND(ISNUMBER(G1613),G1613&gt;0),LOG10(G1613)*'Method'!$B$8,"")</x:f>
        <x:v>2.856253490053932</x:v>
      </x:c>
      <x:c r="W1613" s="14" t="n">
        <x:f>IF(AND(ISNUMBER(I1613),I1613&gt;0),LOG10(I1613)*'Method'!$B$9,"")</x:f>
        <x:v>2.6829791500711604</x:v>
      </x:c>
      <x:c r="X1613" s="10" t="str">
        <x:f>IF(ISNUMBER(J1613),SUM(G1613,I1613),"")</x:f>
      </x:c>
      <x:c r="Y1613" s="10" t="str">
        <x:f>IF(ISNUMBER(K1613),COUNTIFS($K$7:$K$1929,"&gt;"&amp;K1613)+1,"")</x:f>
      </x:c>
      <x:c r="Z1613" s="9" t="str"/>
      <x:c r="AA1613" s="15" t="n">
        <x:v>46108</x:v>
      </x:c>
      <x:c r="AB1613" s="9" t="str">
        <x:v>Unknown</x:v>
      </x:c>
    </x:row>
    <x:row r="1614" ht="50" customHeight="1">
      <x:c r="A1614" s="10" t="n">
        <x:f>IF(ISNUMBER(F1614),RANK(F1614,$F$7:$F$1929,0),"")</x:f>
        <x:v>1560</x:v>
      </x:c>
      <x:c r="B1614" s="9" t="str">
        <x:v>Byredo</x:v>
      </x:c>
      <x:c r="C1614" s="9" t="str">
        <x:v>Eyes Closed</x:v>
      </x:c>
      <x:c r="D1614" s="9" t="str">
        <x:v>Not recorded</x:v>
      </x:c>
      <x:c r="E1614" s="11" t="n">
        <x:v>2022</x:v>
      </x:c>
      <x:c r="F1614" s="13" t="n">
        <x:v>7.3</x:v>
      </x:c>
      <x:c r="G1614" s="10" t="n">
        <x:v>237</x:v>
      </x:c>
      <x:c r="H1614" s="12" t="n">
        <x:v>3.72</x:v>
      </x:c>
      <x:c r="I1614" s="10" t="n">
        <x:v>1507</x:v>
      </x:c>
      <x:c r="J1614" s="12" t="str">
        <x:f>IF(AND(M1614="URL identity aligns",ISNUMBER(F1614),ISNUMBER(H1614),G1614&gt;0,I1614&gt;0,SUM(V1614:W1614)&gt;0),(F1614*V1614+((H1614-1)/4*10)*W1614)/SUM(V1614:W1614),"")</x:f>
      </x:c>
      <x:c r="K1614" s="12" t="str">
        <x:f>IF(ISNUMBER(J1614),(X1614*J1614+'Method'!$B$10*'Method'!$B$11)/(X1614+'Method'!$B$10),"")</x:f>
      </x:c>
      <x:c r="L1614" s="10" t="str">
        <x:f>IF(ISNUMBER(J1614),COUNTIFS($J$7:$J$1929,"&gt;"&amp;J1614)+1,"")</x:f>
      </x:c>
      <x:c r="M1614" s="9" t="str">
        <x:v>Review required</x:v>
      </x:c>
      <x:c r="N1614" s="9" t="str">
        <x:v>Concentration not explicit on both saved identities</x:v>
      </x:c>
      <x:c r="O1614" s="9" t="str">
        <x:v>https://www.parfumo.com/Perfumes/Byredo/eyes-closed</x:v>
      </x:c>
      <x:c r="P1614" s="9" t="str">
        <x:v>https://www.fragrantica.com/perfume/Byredo/Eyes-Closed-76339.html</x:v>
      </x:c>
      <x:c r="Q1614" s="9" t="str">
        <x:v>https://media.parfumo.com/perfumes/57/57392b-eyes-closed-byredo_1200.jpg?width=720&amp;aspect_ratio=1:1</x:v>
      </x:c>
      <x:c r="R1614" s="9" t="str">
        <x:v>https://fimgs.net/mdimg/perfume-thumbs/375x500.76339.jpg</x:v>
      </x:c>
      <x:c r="S1614" s="9" t="str">
        <x:v>Eyes Closed</x:v>
      </x:c>
      <x:c r="T1614" s="11" t="str">
        <x:v>2022</x:v>
      </x:c>
      <x:c r="U1614" s="10" t="n">
        <x:v>1624</x:v>
      </x:c>
      <x:c r="V1614" s="14" t="n">
        <x:f>IF(AND(ISNUMBER(G1614),G1614&gt;0),LOG10(G1614)*'Method'!$B$8,"")</x:f>
        <x:v>2.84969801521212</x:v>
      </x:c>
      <x:c r="W1614" s="14" t="n">
        <x:f>IF(AND(ISNUMBER(I1614),I1614&gt;0),LOG10(I1614)*'Method'!$B$9,"")</x:f>
        <x:v>2.542490601851704</x:v>
      </x:c>
      <x:c r="X1614" s="10" t="str">
        <x:f>IF(ISNUMBER(J1614),SUM(G1614,I1614),"")</x:f>
      </x:c>
      <x:c r="Y1614" s="10" t="str">
        <x:f>IF(ISNUMBER(K1614),COUNTIFS($K$7:$K$1929,"&gt;"&amp;K1614)+1,"")</x:f>
      </x:c>
      <x:c r="Z1614" s="9" t="str"/>
      <x:c r="AA1614" s="15" t="n">
        <x:v>46108</x:v>
      </x:c>
      <x:c r="AB1614" s="9" t="str">
        <x:v>Unknown</x:v>
      </x:c>
    </x:row>
    <x:row r="1615" ht="50" customHeight="1">
      <x:c r="A1615" s="10" t="n">
        <x:f>IF(ISNUMBER(F1615),RANK(F1615,$F$7:$F$1929,0),"")</x:f>
        <x:v>1560</x:v>
      </x:c>
      <x:c r="B1615" s="9" t="str">
        <x:v>Mercedes-Benz</x:v>
      </x:c>
      <x:c r="C1615" s="9" t="str">
        <x:v>Intense</x:v>
      </x:c>
      <x:c r="D1615" s="9" t="str">
        <x:v>Intense</x:v>
      </x:c>
      <x:c r="E1615" s="11" t="n">
        <x:v>2013</x:v>
      </x:c>
      <x:c r="F1615" s="13" t="n">
        <x:v>7.3</x:v>
      </x:c>
      <x:c r="G1615" s="10" t="n">
        <x:v>226</x:v>
      </x:c>
      <x:c r="H1615" s="12" t="n">
        <x:v>4.12</x:v>
      </x:c>
      <x:c r="I1615" s="10" t="n">
        <x:v>1191</x:v>
      </x:c>
      <x:c r="J1615" s="12" t="str">
        <x:f>IF(AND(M1615="URL identity aligns",ISNUMBER(F1615),ISNUMBER(H1615),G1615&gt;0,I1615&gt;0,SUM(V1615:W1615)&gt;0),(F1615*V1615+((H1615-1)/4*10)*W1615)/SUM(V1615:W1615),"")</x:f>
      </x:c>
      <x:c r="K1615" s="12" t="str">
        <x:f>IF(ISNUMBER(J1615),(X1615*J1615+'Method'!$B$10*'Method'!$B$11)/(X1615+'Method'!$B$10),"")</x:f>
      </x:c>
      <x:c r="L1615" s="10" t="str">
        <x:f>IF(ISNUMBER(J1615),COUNTIFS($J$7:$J$1929,"&gt;"&amp;J1615)+1,"")</x:f>
      </x:c>
      <x:c r="M1615" s="9" t="str">
        <x:v>Review required</x:v>
      </x:c>
      <x:c r="N1615" s="9" t="str">
        <x:v>Product, variant, gender or year terms differ between URLs; Concentration not explicit on both saved identities</x:v>
      </x:c>
      <x:c r="O1615" s="9" t="str">
        <x:v>https://www.parfumo.com/Perfumes/Mercedes_Benz/MercedesBenz_Intense</x:v>
      </x:c>
      <x:c r="P1615" s="9" t="str">
        <x:v>https://www.fragrantica.com/perfume/Mercedes-Benz/Mercedes-Benz-Intense-18141.html</x:v>
      </x:c>
      <x:c r="Q1615" s="9" t="str">
        <x:v>https://media.parfumo.com/perfumes/fc/fc647d-mercedes-benz-intense-mercedes-benz_1200.jpg?width=720&amp;aspect_ratio=1:1</x:v>
      </x:c>
      <x:c r="R1615" s="9" t="str">
        <x:v>https://fimgs.net/mdimg/perfume-thumbs/375x500.18141.jpg</x:v>
      </x:c>
      <x:c r="S1615" s="9" t="str">
        <x:v>Intense</x:v>
      </x:c>
      <x:c r="T1615" s="11" t="str">
        <x:v>2013</x:v>
      </x:c>
      <x:c r="U1615" s="10" t="n">
        <x:v>1078</x:v>
      </x:c>
      <x:c r="V1615" s="14" t="n">
        <x:f>IF(AND(ISNUMBER(G1615),G1615&gt;0),LOG10(G1615)*'Method'!$B$8,"")</x:f>
        <x:v>2.82493012697688</x:v>
      </x:c>
      <x:c r="W1615" s="14" t="n">
        <x:f>IF(AND(ISNUMBER(I1615),I1615&gt;0),LOG10(I1615)*'Method'!$B$9,"")</x:f>
        <x:v>2.460729409186224</x:v>
      </x:c>
      <x:c r="X1615" s="10" t="str">
        <x:f>IF(ISNUMBER(J1615),SUM(G1615,I1615),"")</x:f>
      </x:c>
      <x:c r="Y1615" s="10" t="str">
        <x:f>IF(ISNUMBER(K1615),COUNTIFS($K$7:$K$1929,"&gt;"&amp;K1615)+1,"")</x:f>
      </x:c>
      <x:c r="Z1615" s="9" t="str"/>
      <x:c r="AA1615" s="15" t="n">
        <x:v>46108</x:v>
      </x:c>
      <x:c r="AB1615" s="9" t="str">
        <x:v>Unknown</x:v>
      </x:c>
    </x:row>
    <x:row r="1616" ht="50" customHeight="1">
      <x:c r="A1616" s="10" t="n">
        <x:f>IF(ISNUMBER(F1616),RANK(F1616,$F$7:$F$1929,0),"")</x:f>
        <x:v>1560</x:v>
      </x:c>
      <x:c r="B1616" s="9" t="str">
        <x:v>Hugo Boss</x:v>
      </x:c>
      <x:c r="C1616" s="9" t="str">
        <x:v>The Scent Private Accord for Him</x:v>
      </x:c>
      <x:c r="D1616" s="9" t="str">
        <x:v>Not recorded</x:v>
      </x:c>
      <x:c r="E1616" s="11" t="n">
        <x:v>2018</x:v>
      </x:c>
      <x:c r="F1616" s="13" t="n">
        <x:v>7.3</x:v>
      </x:c>
      <x:c r="G1616" s="10" t="n">
        <x:v>224</x:v>
      </x:c>
      <x:c r="H1616" s="12" t="n">
        <x:v>4.25</x:v>
      </x:c>
      <x:c r="I1616" s="10" t="n">
        <x:v>1463</x:v>
      </x:c>
      <x:c r="J1616" s="12" t="str">
        <x:f>IF(AND(M1616="URL identity aligns",ISNUMBER(F1616),ISNUMBER(H1616),G1616&gt;0,I1616&gt;0,SUM(V1616:W1616)&gt;0),(F1616*V1616+((H1616-1)/4*10)*W1616)/SUM(V1616:W1616),"")</x:f>
      </x:c>
      <x:c r="K1616" s="12" t="str">
        <x:f>IF(ISNUMBER(J1616),(X1616*J1616+'Method'!$B$10*'Method'!$B$11)/(X1616+'Method'!$B$10),"")</x:f>
      </x:c>
      <x:c r="L1616" s="10" t="str">
        <x:f>IF(ISNUMBER(J1616),COUNTIFS($J$7:$J$1929,"&gt;"&amp;J1616)+1,"")</x:f>
      </x:c>
      <x:c r="M1616" s="9" t="str">
        <x:v>Review required</x:v>
      </x:c>
      <x:c r="N1616" s="9" t="str">
        <x:v>Product, variant, gender or year terms differ between URLs; Concentration not explicit on both saved identities</x:v>
      </x:c>
      <x:c r="O1616" s="9" t="str">
        <x:v>https://www.parfumo.com/Perfumes/Hugo_Boss/The_Scent_Private_Accord_for_Him</x:v>
      </x:c>
      <x:c r="P1616" s="9" t="str">
        <x:v>https://www.fragrantica.com/perfume/Hugo-Boss/Boss-The-Scent-Private-Accord-50874.html</x:v>
      </x:c>
      <x:c r="Q1616" s="9" t="str">
        <x:v>https://media.parfumo.com/perfumes/c6/c63cef-the-scent-private-accord-for-him-hugo-boss_1200.jpg?width=720&amp;aspect_ratio=1:1</x:v>
      </x:c>
      <x:c r="R1616" s="9" t="str">
        <x:v>https://fimgs.net/mdimg/perfume-thumbs/375x500.50874.jpg</x:v>
      </x:c>
      <x:c r="S1616" s="9" t="str">
        <x:v>The Scent Private Accord for Him</x:v>
      </x:c>
      <x:c r="T1616" s="11" t="str">
        <x:v>2018</x:v>
      </x:c>
      <x:c r="U1616" s="10" t="n">
        <x:v>1293</x:v>
      </x:c>
      <x:c r="V1616" s="14" t="n">
        <x:f>IF(AND(ISNUMBER(G1616),G1616&gt;0),LOG10(G1616)*'Method'!$B$8,"")</x:f>
        <x:v>2.820297622000992</x:v>
      </x:c>
      <x:c r="W1616" s="14" t="n">
        <x:f>IF(AND(ISNUMBER(I1616),I1616&gt;0),LOG10(I1616)*'Method'!$B$9,"")</x:f>
        <x:v>2.532195460900248</x:v>
      </x:c>
      <x:c r="X1616" s="10" t="str">
        <x:f>IF(ISNUMBER(J1616),SUM(G1616,I1616),"")</x:f>
      </x:c>
      <x:c r="Y1616" s="10" t="str">
        <x:f>IF(ISNUMBER(K1616),COUNTIFS($K$7:$K$1929,"&gt;"&amp;K1616)+1,"")</x:f>
      </x:c>
      <x:c r="Z1616" s="9" t="str"/>
      <x:c r="AA1616" s="15" t="n">
        <x:v>46108</x:v>
      </x:c>
      <x:c r="AB1616" s="9" t="str">
        <x:v>Unknown</x:v>
      </x:c>
    </x:row>
    <x:row r="1617" ht="50" customHeight="1">
      <x:c r="A1617" s="10" t="n">
        <x:f>IF(ISNUMBER(F1617),RANK(F1617,$F$7:$F$1929,0),"")</x:f>
        <x:v>1560</x:v>
      </x:c>
      <x:c r="B1617" s="9" t="str">
        <x:v>Jean Paul Gaultier</x:v>
      </x:c>
      <x:c r="C1617" s="9" t="str">
        <x:v>Le Mâle Terrible</x:v>
      </x:c>
      <x:c r="D1617" s="9" t="str">
        <x:v>Not recorded</x:v>
      </x:c>
      <x:c r="E1617" s="11" t="n">
        <x:v>2010</x:v>
      </x:c>
      <x:c r="F1617" s="13" t="n">
        <x:v>7.3</x:v>
      </x:c>
      <x:c r="G1617" s="10" t="n">
        <x:v>220</x:v>
      </x:c>
      <x:c r="H1617" s="12" t="n">
        <x:v>4.11</x:v>
      </x:c>
      <x:c r="I1617" s="10" t="n">
        <x:v>1024</x:v>
      </x:c>
      <x:c r="J1617" s="12" t="str">
        <x:f>IF(AND(M1617="URL identity aligns",ISNUMBER(F1617),ISNUMBER(H1617),G1617&gt;0,I1617&gt;0,SUM(V1617:W1617)&gt;0),(F1617*V1617+((H1617-1)/4*10)*W1617)/SUM(V1617:W1617),"")</x:f>
      </x:c>
      <x:c r="K1617" s="12" t="str">
        <x:f>IF(ISNUMBER(J1617),(X1617*J1617+'Method'!$B$10*'Method'!$B$11)/(X1617+'Method'!$B$10),"")</x:f>
      </x:c>
      <x:c r="L1617" s="10" t="str">
        <x:f>IF(ISNUMBER(J1617),COUNTIFS($J$7:$J$1929,"&gt;"&amp;J1617)+1,"")</x:f>
      </x:c>
      <x:c r="M1617" s="9" t="str">
        <x:v>Review required</x:v>
      </x:c>
      <x:c r="N1617" s="9" t="str">
        <x:v>Concentration not explicit on both saved identities</x:v>
      </x:c>
      <x:c r="O1617" s="9" t="str">
        <x:v>https://www.parfumo.com/Perfumes/Jean_Paul_Gaultier/Le_Male_Terrible</x:v>
      </x:c>
      <x:c r="P1617" s="9" t="str">
        <x:v>https://www.fragrantica.com/perfume/Jean-Paul-Gaultier/Le-Male-Terrible-9502.html</x:v>
      </x:c>
      <x:c r="Q1617" s="9" t="str">
        <x:v>https://media.parfumo.com/perfumes/81/81d3ea-le-male-terrible-jean-paul-gaultier_1200.jpg?width=720&amp;aspect_ratio=1:1</x:v>
      </x:c>
      <x:c r="R1617" s="9" t="str">
        <x:v>https://fimgs.net/mdimg/perfume-thumbs/375x500.9502.jpg</x:v>
      </x:c>
      <x:c r="S1617" s="9" t="str">
        <x:v>Le Mâle Terrible</x:v>
      </x:c>
      <x:c r="T1617" s="11" t="str">
        <x:v>2010</x:v>
      </x:c>
      <x:c r="U1617" s="10" t="n">
        <x:v>300</x:v>
      </x:c>
      <x:c r="V1617" s="14" t="n">
        <x:f>IF(AND(ISNUMBER(G1617),G1617&gt;0),LOG10(G1617)*'Method'!$B$8,"")</x:f>
        <x:v>2.810907216986652</x:v>
      </x:c>
      <x:c r="W1617" s="14" t="n">
        <x:f>IF(AND(ISNUMBER(I1617),I1617&gt;0),LOG10(I1617)*'Method'!$B$9,"")</x:f>
        <x:v>2.4082399653118483</x:v>
      </x:c>
      <x:c r="X1617" s="10" t="str">
        <x:f>IF(ISNUMBER(J1617),SUM(G1617,I1617),"")</x:f>
      </x:c>
      <x:c r="Y1617" s="10" t="str">
        <x:f>IF(ISNUMBER(K1617),COUNTIFS($K$7:$K$1929,"&gt;"&amp;K1617)+1,"")</x:f>
      </x:c>
      <x:c r="Z1617" s="9" t="str"/>
      <x:c r="AA1617" s="15" t="n">
        <x:v>46108</x:v>
      </x:c>
      <x:c r="AB1617" s="9" t="str">
        <x:v>Unknown</x:v>
      </x:c>
    </x:row>
    <x:row r="1618" ht="50" customHeight="1">
      <x:c r="A1618" s="10" t="n">
        <x:f>IF(ISNUMBER(F1618),RANK(F1618,$F$7:$F$1929,0),"")</x:f>
        <x:v>1560</x:v>
      </x:c>
      <x:c r="B1618" s="9" t="str">
        <x:v>Pernoire</x:v>
      </x:c>
      <x:c r="C1618" s="9" t="str">
        <x:v>Otimo</x:v>
      </x:c>
      <x:c r="D1618" s="9" t="str">
        <x:v>Not recorded</x:v>
      </x:c>
      <x:c r="E1618" s="11" t="n">
        <x:v>2024</x:v>
      </x:c>
      <x:c r="F1618" s="13" t="n">
        <x:v>7.3</x:v>
      </x:c>
      <x:c r="G1618" s="10" t="n">
        <x:v>213</x:v>
      </x:c>
      <x:c r="H1618" s="12" t="n">
        <x:v>4.05</x:v>
      </x:c>
      <x:c r="I1618" s="10" t="n">
        <x:v>147</x:v>
      </x:c>
      <x:c r="J1618" s="12" t="str">
        <x:f>IF(AND(M1618="URL identity aligns",ISNUMBER(F1618),ISNUMBER(H1618),G1618&gt;0,I1618&gt;0,SUM(V1618:W1618)&gt;0),(F1618*V1618+((H1618-1)/4*10)*W1618)/SUM(V1618:W1618),"")</x:f>
      </x:c>
      <x:c r="K1618" s="12" t="str">
        <x:f>IF(ISNUMBER(J1618),(X1618*J1618+'Method'!$B$10*'Method'!$B$11)/(X1618+'Method'!$B$10),"")</x:f>
      </x:c>
      <x:c r="L1618" s="10" t="str">
        <x:f>IF(ISNUMBER(J1618),COUNTIFS($J$7:$J$1929,"&gt;"&amp;J1618)+1,"")</x:f>
      </x:c>
      <x:c r="M1618" s="9" t="str">
        <x:v>Review required</x:v>
      </x:c>
      <x:c r="N1618" s="9" t="str">
        <x:v>Concentration not explicit on both saved identities</x:v>
      </x:c>
      <x:c r="O1618" s="9" t="str">
        <x:v>https://www.parfumo.com/Perfumes/pernoire/otimo</x:v>
      </x:c>
      <x:c r="P1618" s="9" t="str">
        <x:v>https://www.fragrantica.com/perfume/Pernoire/Otimo-97099.html</x:v>
      </x:c>
      <x:c r="Q1618" s="9" t="str">
        <x:v>https://media.parfumo.com/perfumes/a1/a1883d-otimo-pernoire_1200.jpg?width=720&amp;aspect_ratio=1:1</x:v>
      </x:c>
      <x:c r="R1618" s="9" t="str">
        <x:v>https://fimgs.net/mdimg/perfume-thumbs/375x500.97099.jpg</x:v>
      </x:c>
      <x:c r="S1618" s="9" t="str">
        <x:v>Otimo</x:v>
      </x:c>
      <x:c r="T1618" s="11" t="str">
        <x:v>2024</x:v>
      </x:c>
      <x:c r="U1618" s="10" t="n">
        <x:v>529</x:v>
      </x:c>
      <x:c r="V1618" s="14" t="n">
        <x:f>IF(AND(ISNUMBER(G1618),G1618&gt;0),LOG10(G1618)*'Method'!$B$8,"")</x:f>
        <x:v>2.7940555241264877</x:v>
      </x:c>
      <x:c r="W1618" s="14" t="n">
        <x:f>IF(AND(ISNUMBER(I1618),I1618&gt;0),LOG10(I1618)*'Method'!$B$9,"")</x:f>
        <x:v>1.733853867798544</x:v>
      </x:c>
      <x:c r="X1618" s="10" t="str">
        <x:f>IF(ISNUMBER(J1618),SUM(G1618,I1618),"")</x:f>
      </x:c>
      <x:c r="Y1618" s="10" t="str">
        <x:f>IF(ISNUMBER(K1618),COUNTIFS($K$7:$K$1929,"&gt;"&amp;K1618)+1,"")</x:f>
      </x:c>
      <x:c r="Z1618" s="9" t="str"/>
      <x:c r="AA1618" s="15" t="n">
        <x:v>46108</x:v>
      </x:c>
      <x:c r="AB1618" s="9" t="str">
        <x:v>Unknown</x:v>
      </x:c>
    </x:row>
    <x:row r="1619" ht="50" customHeight="1">
      <x:c r="A1619" s="10" t="n">
        <x:f>IF(ISNUMBER(F1619),RANK(F1619,$F$7:$F$1929,0),"")</x:f>
        <x:v>1560</x:v>
      </x:c>
      <x:c r="B1619" s="9" t="str">
        <x:v>Calvin Klein</x:v>
      </x:c>
      <x:c r="C1619" s="9" t="str">
        <x:v>CK One Gold</x:v>
      </x:c>
      <x:c r="D1619" s="9" t="str">
        <x:v>Not recorded</x:v>
      </x:c>
      <x:c r="E1619" s="11" t="n">
        <x:v>2016</x:v>
      </x:c>
      <x:c r="F1619" s="13" t="n">
        <x:v>7.3</x:v>
      </x:c>
      <x:c r="G1619" s="10" t="n">
        <x:v>209</x:v>
      </x:c>
      <x:c r="H1619" s="12" t="n">
        <x:v>3.76</x:v>
      </x:c>
      <x:c r="I1619" s="10" t="n">
        <x:v>1114</x:v>
      </x:c>
      <x:c r="J1619" s="12" t="str">
        <x:f>IF(AND(M1619="URL identity aligns",ISNUMBER(F1619),ISNUMBER(H1619),G1619&gt;0,I1619&gt;0,SUM(V1619:W1619)&gt;0),(F1619*V1619+((H1619-1)/4*10)*W1619)/SUM(V1619:W1619),"")</x:f>
      </x:c>
      <x:c r="K1619" s="12" t="str">
        <x:f>IF(ISNUMBER(J1619),(X1619*J1619+'Method'!$B$10*'Method'!$B$11)/(X1619+'Method'!$B$10),"")</x:f>
      </x:c>
      <x:c r="L1619" s="10" t="str">
        <x:f>IF(ISNUMBER(J1619),COUNTIFS($J$7:$J$1929,"&gt;"&amp;J1619)+1,"")</x:f>
      </x:c>
      <x:c r="M1619" s="9" t="str">
        <x:v>Review required</x:v>
      </x:c>
      <x:c r="N1619" s="9" t="str">
        <x:v>Concentration not explicit on both saved identities</x:v>
      </x:c>
      <x:c r="O1619" s="9" t="str">
        <x:v>https://www.parfumo.com/Perfumes/Calvin_Klein/CK_One_Gold</x:v>
      </x:c>
      <x:c r="P1619" s="9" t="str">
        <x:v>https://www.fragrantica.com/perfume/Calvin-Klein/CK-One-Gold-39123.html</x:v>
      </x:c>
      <x:c r="Q1619" s="9" t="str">
        <x:v>https://media.parfumo.com/perfumes/99/99d777-ck-one-gold-calvin-klein_1200.jpg?width=720&amp;aspect_ratio=1:1</x:v>
      </x:c>
      <x:c r="R1619" s="9" t="str">
        <x:v>https://fimgs.net/mdimg/perfume-thumbs/375x500.39123.jpg</x:v>
      </x:c>
      <x:c r="S1619" s="9" t="str">
        <x:v>CK One Gold</x:v>
      </x:c>
      <x:c r="T1619" s="11" t="str">
        <x:v>2016</x:v>
      </x:c>
      <x:c r="U1619" s="10" t="n">
        <x:v>1047</x:v>
      </x:c>
      <x:c r="V1619" s="14" t="n">
        <x:f>IF(AND(ISNUMBER(G1619),G1619&gt;0),LOG10(G1619)*'Method'!$B$8,"")</x:f>
        <x:v>2.7841755433332596</x:v>
      </x:c>
      <x:c r="W1619" s="14" t="n">
        <x:f>IF(AND(ISNUMBER(I1619),I1619&gt;0),LOG10(I1619)*'Method'!$B$9,"")</x:f>
        <x:v>2.4375081526701683</x:v>
      </x:c>
      <x:c r="X1619" s="10" t="str">
        <x:f>IF(ISNUMBER(J1619),SUM(G1619,I1619),"")</x:f>
      </x:c>
      <x:c r="Y1619" s="10" t="str">
        <x:f>IF(ISNUMBER(K1619),COUNTIFS($K$7:$K$1929,"&gt;"&amp;K1619)+1,"")</x:f>
      </x:c>
      <x:c r="Z1619" s="9" t="str"/>
      <x:c r="AA1619" s="15" t="n">
        <x:v>46108</x:v>
      </x:c>
      <x:c r="AB1619" s="9" t="str">
        <x:v>Unknown</x:v>
      </x:c>
    </x:row>
    <x:row r="1620" ht="50" customHeight="1">
      <x:c r="A1620" s="10" t="n">
        <x:f>IF(ISNUMBER(F1620),RANK(F1620,$F$7:$F$1929,0),"")</x:f>
        <x:v>1560</x:v>
      </x:c>
      <x:c r="B1620" s="9" t="str">
        <x:v>Cartier</x:v>
      </x:c>
      <x:c r="C1620" s="9" t="str">
        <x:v>Pasha de Cartier Édition Noire</x:v>
      </x:c>
      <x:c r="D1620" s="9" t="str">
        <x:v>Eau de Toilette</x:v>
      </x:c>
      <x:c r="E1620" s="11" t="n">
        <x:v>2013</x:v>
      </x:c>
      <x:c r="F1620" s="13" t="n">
        <x:v>7.3</x:v>
      </x:c>
      <x:c r="G1620" s="10" t="n">
        <x:v>208</x:v>
      </x:c>
      <x:c r="H1620" s="12" t="n">
        <x:v>3.92</x:v>
      </x:c>
      <x:c r="I1620" s="10" t="n">
        <x:v>1276</x:v>
      </x:c>
      <x:c r="J1620" s="12" t="str">
        <x:f>IF(AND(M1620="URL identity aligns",ISNUMBER(F1620),ISNUMBER(H1620),G1620&gt;0,I1620&gt;0,SUM(V1620:W1620)&gt;0),(F1620*V1620+((H1620-1)/4*10)*W1620)/SUM(V1620:W1620),"")</x:f>
      </x:c>
      <x:c r="K1620" s="12" t="str">
        <x:f>IF(ISNUMBER(J1620),(X1620*J1620+'Method'!$B$10*'Method'!$B$11)/(X1620+'Method'!$B$10),"")</x:f>
      </x:c>
      <x:c r="L1620" s="10" t="str">
        <x:f>IF(ISNUMBER(J1620),COUNTIFS($J$7:$J$1929,"&gt;"&amp;J1620)+1,"")</x:f>
      </x:c>
      <x:c r="M1620" s="9" t="str">
        <x:v>Review required</x:v>
      </x:c>
      <x:c r="N1620" s="9" t="str">
        <x:v>Concentration not explicit on both saved identities</x:v>
      </x:c>
      <x:c r="O1620" s="9" t="str">
        <x:v>https://www.parfumo.com/Perfumes/Cartier/pasha-de-cartier-edition-noire-eau-de-toilette</x:v>
      </x:c>
      <x:c r="P1620" s="9" t="str">
        <x:v>https://www.fragrantica.com/perfume/Cartier/Pasha-de-Cartier-Edition-Noire-22861.html</x:v>
      </x:c>
      <x:c r="Q1620" s="9" t="str">
        <x:v>https://media.parfumo.com/perfumes/7f/7fc532-pasha-de-cartier-edition-noire-eau-de-toilette-cartier_1200.jpg?width=720&amp;aspect_ratio=1:1</x:v>
      </x:c>
      <x:c r="R1620" s="9" t="str">
        <x:v>https://fimgs.net/mdimg/perfume-thumbs/375x500.22861.jpg</x:v>
      </x:c>
      <x:c r="S1620" s="9" t="str">
        <x:v>Pasha de Cartier Édition Noire</x:v>
      </x:c>
      <x:c r="T1620" s="11" t="str">
        <x:v>2013</x:v>
      </x:c>
      <x:c r="U1620" s="10" t="n">
        <x:v>1672</x:v>
      </x:c>
      <x:c r="V1620" s="14" t="n">
        <x:f>IF(AND(ISNUMBER(G1620),G1620&gt;0),LOG10(G1620)*'Method'!$B$8,"")</x:f>
        <x:v>2.781676001955312</x:v>
      </x:c>
      <x:c r="W1620" s="14" t="n">
        <x:f>IF(AND(ISNUMBER(I1620),I1620&gt;0),LOG10(I1620)*'Method'!$B$9,"")</x:f>
        <x:v>2.484680539508112</x:v>
      </x:c>
      <x:c r="X1620" s="10" t="str">
        <x:f>IF(ISNUMBER(J1620),SUM(G1620,I1620),"")</x:f>
      </x:c>
      <x:c r="Y1620" s="10" t="str">
        <x:f>IF(ISNUMBER(K1620),COUNTIFS($K$7:$K$1929,"&gt;"&amp;K1620)+1,"")</x:f>
      </x:c>
      <x:c r="Z1620" s="9" t="str"/>
      <x:c r="AA1620" s="15" t="n">
        <x:v>46108</x:v>
      </x:c>
      <x:c r="AB1620" s="9" t="str">
        <x:v>Unknown</x:v>
      </x:c>
    </x:row>
    <x:row r="1621" ht="50" customHeight="1">
      <x:c r="A1621" s="10" t="n">
        <x:f>IF(ISNUMBER(F1621),RANK(F1621,$F$7:$F$1929,0),"")</x:f>
        <x:v>1560</x:v>
      </x:c>
      <x:c r="B1621" s="9" t="str">
        <x:v>Coach</x:v>
      </x:c>
      <x:c r="C1621" s="9" t="str">
        <x:v>Platinum</x:v>
      </x:c>
      <x:c r="D1621" s="9" t="str">
        <x:v>Not recorded</x:v>
      </x:c>
      <x:c r="E1621" s="11" t="n">
        <x:v>2018</x:v>
      </x:c>
      <x:c r="F1621" s="13" t="n">
        <x:v>7.3</x:v>
      </x:c>
      <x:c r="G1621" s="10" t="n">
        <x:v>207</x:v>
      </x:c>
      <x:c r="H1621" s="12" t="n">
        <x:v>4.14</x:v>
      </x:c>
      <x:c r="I1621" s="10" t="n">
        <x:v>1985</x:v>
      </x:c>
      <x:c r="J1621" s="12" t="str">
        <x:f>IF(AND(M1621="URL identity aligns",ISNUMBER(F1621),ISNUMBER(H1621),G1621&gt;0,I1621&gt;0,SUM(V1621:W1621)&gt;0),(F1621*V1621+((H1621-1)/4*10)*W1621)/SUM(V1621:W1621),"")</x:f>
      </x:c>
      <x:c r="K1621" s="12" t="str">
        <x:f>IF(ISNUMBER(J1621),(X1621*J1621+'Method'!$B$10*'Method'!$B$11)/(X1621+'Method'!$B$10),"")</x:f>
      </x:c>
      <x:c r="L1621" s="10" t="str">
        <x:f>IF(ISNUMBER(J1621),COUNTIFS($J$7:$J$1929,"&gt;"&amp;J1621)+1,"")</x:f>
      </x:c>
      <x:c r="M1621" s="9" t="str">
        <x:v>Review required</x:v>
      </x:c>
      <x:c r="N1621" s="9" t="str">
        <x:v>Concentration not explicit on both saved identities</x:v>
      </x:c>
      <x:c r="O1621" s="9" t="str">
        <x:v>https://www.parfumo.com/Perfumes/Coach/Coach_Platinum</x:v>
      </x:c>
      <x:c r="P1621" s="9" t="str">
        <x:v>https://www.fragrantica.com/perfume/Coach/Coach-Platinum-50777.html</x:v>
      </x:c>
      <x:c r="Q1621" s="9" t="str">
        <x:v>https://media.parfumo.com/perfumes/12/1223ce-coach-platinum-coach_1200.jpg?width=720&amp;aspect_ratio=1:1</x:v>
      </x:c>
      <x:c r="R1621" s="9" t="str">
        <x:v>https://fimgs.net/mdimg/perfume-thumbs/375x500.50777.jpg</x:v>
      </x:c>
      <x:c r="S1621" s="9" t="str">
        <x:v>Platinum</x:v>
      </x:c>
      <x:c r="T1621" s="11" t="str">
        <x:v>2018</x:v>
      </x:c>
      <x:c r="U1621" s="10" t="n">
        <x:v>518</x:v>
      </x:c>
      <x:c r="V1621" s="14" t="n">
        <x:f>IF(AND(ISNUMBER(G1621),G1621&gt;0),LOG10(G1621)*'Method'!$B$8,"")</x:f>
        <x:v>2.779164414548304</x:v>
      </x:c>
      <x:c r="W1621" s="14" t="n">
        <x:f>IF(AND(ISNUMBER(I1621),I1621&gt;0),LOG10(I1621)*'Method'!$B$9,"")</x:f>
        <x:v>2.6382084088793043</x:v>
      </x:c>
      <x:c r="X1621" s="10" t="str">
        <x:f>IF(ISNUMBER(J1621),SUM(G1621,I1621),"")</x:f>
      </x:c>
      <x:c r="Y1621" s="10" t="str">
        <x:f>IF(ISNUMBER(K1621),COUNTIFS($K$7:$K$1929,"&gt;"&amp;K1621)+1,"")</x:f>
      </x:c>
      <x:c r="Z1621" s="9" t="str"/>
      <x:c r="AA1621" s="15" t="n">
        <x:v>46108</x:v>
      </x:c>
      <x:c r="AB1621" s="9" t="str">
        <x:v>Unknown</x:v>
      </x:c>
    </x:row>
    <x:row r="1622" ht="50" customHeight="1">
      <x:c r="A1622" s="10" t="n">
        <x:f>IF(ISNUMBER(F1622),RANK(F1622,$F$7:$F$1929,0),"")</x:f>
        <x:v>1560</x:v>
      </x:c>
      <x:c r="B1622" s="9" t="str">
        <x:v>Initio</x:v>
      </x:c>
      <x:c r="C1622" s="9" t="str">
        <x:v>Can't Get Enough</x:v>
      </x:c>
      <x:c r="D1622" s="9" t="str">
        <x:v>Parfum</x:v>
      </x:c>
      <x:c r="E1622" s="11" t="n">
        <x:v>2025</x:v>
      </x:c>
      <x:c r="F1622" s="13" t="n">
        <x:v>7.3</x:v>
      </x:c>
      <x:c r="G1622" s="10" t="n">
        <x:v>194</x:v>
      </x:c>
      <x:c r="H1622" s="12" t="n">
        <x:v>4.18</x:v>
      </x:c>
      <x:c r="I1622" s="10" t="n">
        <x:v>581</x:v>
      </x:c>
      <x:c r="J1622" s="12" t="str">
        <x:f>IF(AND(M1622="URL identity aligns",ISNUMBER(F1622),ISNUMBER(H1622),G1622&gt;0,I1622&gt;0,SUM(V1622:W1622)&gt;0),(F1622*V1622+((H1622-1)/4*10)*W1622)/SUM(V1622:W1622),"")</x:f>
      </x:c>
      <x:c r="K1622" s="12" t="str">
        <x:f>IF(ISNUMBER(J1622),(X1622*J1622+'Method'!$B$10*'Method'!$B$11)/(X1622+'Method'!$B$10),"")</x:f>
      </x:c>
      <x:c r="L1622" s="10" t="str">
        <x:f>IF(ISNUMBER(J1622),COUNTIFS($J$7:$J$1929,"&gt;"&amp;J1622)+1,"")</x:f>
      </x:c>
      <x:c r="M1622" s="9" t="str">
        <x:v>Review required</x:v>
      </x:c>
      <x:c r="N1622" s="9" t="str">
        <x:v>Concentration not explicit on both saved identities</x:v>
      </x:c>
      <x:c r="O1622" s="9" t="str">
        <x:v>https://www.parfumo.com/Perfumes/Initio/can-t-get-enough</x:v>
      </x:c>
      <x:c r="P1622" s="9" t="str">
        <x:v>https://www.fragrantica.com/perfume/Initio-Parfums-Prives/Can-t-Get-Enough-114319.html</x:v>
      </x:c>
      <x:c r="Q1622" s="9" t="str">
        <x:v>https://media.parfumo.com/perfumes/57/5712c2_can-t-get-enough-initio_1200.jpg?width=720&amp;aspect_ratio=1:1</x:v>
      </x:c>
      <x:c r="R1622" s="9" t="str">
        <x:v>https://fimgs.net/mdimg/perfume-thumbs/375x500.114319.jpg</x:v>
      </x:c>
      <x:c r="S1622" s="9" t="str">
        <x:v>Can't Get Enough</x:v>
      </x:c>
      <x:c r="T1622" s="11" t="str">
        <x:v>2025</x:v>
      </x:c>
      <x:c r="U1622" s="10" t="n">
        <x:v>758</x:v>
      </x:c>
      <x:c r="V1622" s="14" t="n">
        <x:f>IF(AND(ISNUMBER(G1622),G1622&gt;0),LOG10(G1622)*'Method'!$B$8,"")</x:f>
        <x:v>2.745362075916276</x:v>
      </x:c>
      <x:c r="W1622" s="14" t="n">
        <x:f>IF(AND(ISNUMBER(I1622),I1622&gt;0),LOG10(I1622)*'Method'!$B$9,"")</x:f>
        <x:v>2.211340905912264</x:v>
      </x:c>
      <x:c r="X1622" s="10" t="str">
        <x:f>IF(ISNUMBER(J1622),SUM(G1622,I1622),"")</x:f>
      </x:c>
      <x:c r="Y1622" s="10" t="str">
        <x:f>IF(ISNUMBER(K1622),COUNTIFS($K$7:$K$1929,"&gt;"&amp;K1622)+1,"")</x:f>
      </x:c>
      <x:c r="Z1622" s="9" t="str"/>
      <x:c r="AA1622" s="15" t="n">
        <x:v>46108</x:v>
      </x:c>
      <x:c r="AB1622" s="9" t="str">
        <x:v>Unknown</x:v>
      </x:c>
    </x:row>
    <x:row r="1623" ht="50" customHeight="1">
      <x:c r="A1623" s="10" t="n">
        <x:f>IF(ISNUMBER(F1623),RANK(F1623,$F$7:$F$1929,0),"")</x:f>
        <x:v>1560</x:v>
      </x:c>
      <x:c r="B1623" s="9" t="str">
        <x:v>Lattafa</x:v>
      </x:c>
      <x:c r="C1623" s="9" t="str">
        <x:v>Ajayeb Dubai</x:v>
      </x:c>
      <x:c r="D1623" s="9" t="str">
        <x:v>Parfum</x:v>
      </x:c>
      <x:c r="E1623" s="11" t="n">
        <x:v>2023</x:v>
      </x:c>
      <x:c r="F1623" s="13" t="n">
        <x:v>7.3</x:v>
      </x:c>
      <x:c r="G1623" s="10" t="n">
        <x:v>187</x:v>
      </x:c>
      <x:c r="H1623" s="12" t="n">
        <x:v>3.68</x:v>
      </x:c>
      <x:c r="I1623" s="10" t="n">
        <x:v>829</x:v>
      </x:c>
      <x:c r="J1623" s="12" t="str">
        <x:f>IF(AND(M1623="URL identity aligns",ISNUMBER(F1623),ISNUMBER(H1623),G1623&gt;0,I1623&gt;0,SUM(V1623:W1623)&gt;0),(F1623*V1623+((H1623-1)/4*10)*W1623)/SUM(V1623:W1623),"")</x:f>
      </x:c>
      <x:c r="K1623" s="12" t="str">
        <x:f>IF(ISNUMBER(J1623),(X1623*J1623+'Method'!$B$10*'Method'!$B$11)/(X1623+'Method'!$B$10),"")</x:f>
      </x:c>
      <x:c r="L1623" s="10" t="str">
        <x:f>IF(ISNUMBER(J1623),COUNTIFS($J$7:$J$1929,"&gt;"&amp;J1623)+1,"")</x:f>
      </x:c>
      <x:c r="M1623" s="9" t="str">
        <x:v>Review required</x:v>
      </x:c>
      <x:c r="N1623" s="9" t="str">
        <x:v>Brand differs between product URLs; Concentration not explicit on both saved identities</x:v>
      </x:c>
      <x:c r="O1623" s="9" t="str">
        <x:v>https://www.parfumo.com/Perfumes/Lattafa/ajayeb-dubai</x:v>
      </x:c>
      <x:c r="P1623" s="9" t="str">
        <x:v>https://www.fragrantica.com/perfume/Lattafa-Perfumes/Ajayeb-Dubai-84223.html</x:v>
      </x:c>
      <x:c r="Q1623" s="9" t="str">
        <x:v>https://media.parfumo.com/perfumes/07/079a1a-ajayeb-dubai-lattafa_1200.jpg?width=720&amp;aspect_ratio=1:1</x:v>
      </x:c>
      <x:c r="R1623" s="9" t="str">
        <x:v>https://fimgs.net/mdimg/perfume-thumbs/375x500.84223.jpg</x:v>
      </x:c>
      <x:c r="S1623" s="9" t="str">
        <x:v>Ajayeb Dubai</x:v>
      </x:c>
      <x:c r="T1623" s="11" t="str">
        <x:v>2023</x:v>
      </x:c>
      <x:c r="U1623" s="10" t="n">
        <x:v>729</x:v>
      </x:c>
      <x:c r="V1623" s="14" t="n">
        <x:f>IF(AND(ISNUMBER(G1623),G1623&gt;0),LOG10(G1623)*'Method'!$B$8,"")</x:f>
        <x:v>2.7262099278438</x:v>
      </x:c>
      <x:c r="W1623" s="14" t="n">
        <x:f>IF(AND(ISNUMBER(I1623),I1623&gt;0),LOG10(I1623)*'Method'!$B$9,"")</x:f>
        <x:v>2.3348436244402158</x:v>
      </x:c>
      <x:c r="X1623" s="10" t="str">
        <x:f>IF(ISNUMBER(J1623),SUM(G1623,I1623),"")</x:f>
      </x:c>
      <x:c r="Y1623" s="10" t="str">
        <x:f>IF(ISNUMBER(K1623),COUNTIFS($K$7:$K$1929,"&gt;"&amp;K1623)+1,"")</x:f>
      </x:c>
      <x:c r="Z1623" s="9" t="str"/>
      <x:c r="AA1623" s="15" t="n">
        <x:v>46108</x:v>
      </x:c>
      <x:c r="AB1623" s="9" t="str">
        <x:v>Unknown</x:v>
      </x:c>
    </x:row>
    <x:row r="1624" ht="50" customHeight="1">
      <x:c r="A1624" s="10" t="n">
        <x:f>IF(ISNUMBER(F1624),RANK(F1624,$F$7:$F$1929,0),"")</x:f>
        <x:v>1560</x:v>
      </x:c>
      <x:c r="B1624" s="9" t="str">
        <x:v>Valentino</x:v>
      </x:c>
      <x:c r="C1624" s="9" t="str">
        <x:v>Uomo Born In Roma Extradose</x:v>
      </x:c>
      <x:c r="D1624" s="9" t="str">
        <x:v>Not recorded</x:v>
      </x:c>
      <x:c r="E1624" s="11" t="n">
        <x:v>2025</x:v>
      </x:c>
      <x:c r="F1624" s="13" t="n">
        <x:v>7.3</x:v>
      </x:c>
      <x:c r="G1624" s="10" t="n">
        <x:v>180</x:v>
      </x:c>
      <x:c r="H1624" s="12" t="n">
        <x:v>4.38</x:v>
      </x:c>
      <x:c r="I1624" s="10" t="n">
        <x:v>1755</x:v>
      </x:c>
      <x:c r="J1624" s="12" t="str">
        <x:f>IF(AND(M1624="URL identity aligns",ISNUMBER(F1624),ISNUMBER(H1624),G1624&gt;0,I1624&gt;0,SUM(V1624:W1624)&gt;0),(F1624*V1624+((H1624-1)/4*10)*W1624)/SUM(V1624:W1624),"")</x:f>
      </x:c>
      <x:c r="K1624" s="12" t="str">
        <x:f>IF(ISNUMBER(J1624),(X1624*J1624+'Method'!$B$10*'Method'!$B$11)/(X1624+'Method'!$B$10),"")</x:f>
      </x:c>
      <x:c r="L1624" s="10" t="str">
        <x:f>IF(ISNUMBER(J1624),COUNTIFS($J$7:$J$1929,"&gt;"&amp;J1624)+1,"")</x:f>
      </x:c>
      <x:c r="M1624" s="9" t="str">
        <x:v>Review required</x:v>
      </x:c>
      <x:c r="N1624" s="9" t="str">
        <x:v>Product, variant, gender or year terms differ between URLs; Concentration not explicit on both saved identities</x:v>
      </x:c>
      <x:c r="O1624" s="9" t="str">
        <x:v>https://www.parfumo.com/Perfumes/Valentino/valentino-uomo-born-in-roma-extradose</x:v>
      </x:c>
      <x:c r="P1624" s="9" t="str">
        <x:v>https://www.fragrantica.com/perfume/Valentino/Born-in-Roma-Extradose-Uomo-101383.html</x:v>
      </x:c>
      <x:c r="Q1624" s="9" t="str">
        <x:v>https://media.parfumo.com/perfumes/7b/7bee88-valentino-uomo-born-in-roma-extradose-valentino_1200.jpg?width=720&amp;aspect_ratio=1:1</x:v>
      </x:c>
      <x:c r="R1624" s="9" t="str">
        <x:v>https://fimgs.net/mdimg/perfume-thumbs/375x500.101383.jpg</x:v>
      </x:c>
      <x:c r="S1624" s="9" t="str">
        <x:v>Uomo Born In Roma Extradose</x:v>
      </x:c>
      <x:c r="T1624" s="11" t="str">
        <x:v>2025</x:v>
      </x:c>
      <x:c r="U1624" s="10" t="n">
        <x:v>1386</x:v>
      </x:c>
      <x:c r="V1624" s="14" t="n">
        <x:f>IF(AND(ISNUMBER(G1624),G1624&gt;0),LOG10(G1624)*'Method'!$B$8,"")</x:f>
        <x:v>2.706327006123972</x:v>
      </x:c>
      <x:c r="W1624" s="14" t="n">
        <x:f>IF(AND(ISNUMBER(I1624),I1624&gt;0),LOG10(I1624)*'Method'!$B$9,"")</x:f>
        <x:v>2.595421696641472</x:v>
      </x:c>
      <x:c r="X1624" s="10" t="str">
        <x:f>IF(ISNUMBER(J1624),SUM(G1624,I1624),"")</x:f>
      </x:c>
      <x:c r="Y1624" s="10" t="str">
        <x:f>IF(ISNUMBER(K1624),COUNTIFS($K$7:$K$1929,"&gt;"&amp;K1624)+1,"")</x:f>
      </x:c>
      <x:c r="Z1624" s="9" t="str"/>
      <x:c r="AA1624" s="15" t="n">
        <x:v>46108</x:v>
      </x:c>
      <x:c r="AB1624" s="9" t="str">
        <x:v>Unknown</x:v>
      </x:c>
    </x:row>
    <x:row r="1625" ht="50" customHeight="1">
      <x:c r="A1625" s="10" t="n">
        <x:f>IF(ISNUMBER(F1625),RANK(F1625,$F$7:$F$1929,0),"")</x:f>
        <x:v>1560</x:v>
      </x:c>
      <x:c r="B1625" s="9" t="str">
        <x:v>Mind Games</x:v>
      </x:c>
      <x:c r="C1625" s="9" t="str">
        <x:v>Gambit</x:v>
      </x:c>
      <x:c r="D1625" s="9" t="str">
        <x:v>Not recorded</x:v>
      </x:c>
      <x:c r="E1625" s="11" t="n">
        <x:v>2023</x:v>
      </x:c>
      <x:c r="F1625" s="13" t="n">
        <x:v>7.3</x:v>
      </x:c>
      <x:c r="G1625" s="10" t="n">
        <x:v>171</x:v>
      </x:c>
      <x:c r="H1625" s="12" t="n">
        <x:v>4.28</x:v>
      </x:c>
      <x:c r="I1625" s="10" t="n">
        <x:v>416</x:v>
      </x:c>
      <x:c r="J1625" s="12" t="str">
        <x:f>IF(AND(M1625="URL identity aligns",ISNUMBER(F1625),ISNUMBER(H1625),G1625&gt;0,I1625&gt;0,SUM(V1625:W1625)&gt;0),(F1625*V1625+((H1625-1)/4*10)*W1625)/SUM(V1625:W1625),"")</x:f>
      </x:c>
      <x:c r="K1625" s="12" t="str">
        <x:f>IF(ISNUMBER(J1625),(X1625*J1625+'Method'!$B$10*'Method'!$B$11)/(X1625+'Method'!$B$10),"")</x:f>
      </x:c>
      <x:c r="L1625" s="10" t="str">
        <x:f>IF(ISNUMBER(J1625),COUNTIFS($J$7:$J$1929,"&gt;"&amp;J1625)+1,"")</x:f>
      </x:c>
      <x:c r="M1625" s="9" t="str">
        <x:v>Review required</x:v>
      </x:c>
      <x:c r="N1625" s="9" t="str">
        <x:v>Concentration not explicit on both saved identities</x:v>
      </x:c>
      <x:c r="O1625" s="9" t="str">
        <x:v>https://www.parfumo.com/Perfumes/mind-games/gambit</x:v>
      </x:c>
      <x:c r="P1625" s="9" t="str">
        <x:v>https://www.fragrantica.com/perfume/Mind-Games/Gambit-89892.html</x:v>
      </x:c>
      <x:c r="Q1625" s="9" t="str">
        <x:v>https://media.parfumo.com/perfumes/ff/ff23c4-gambit-mind-games_1200.jpg?width=720&amp;aspect_ratio=1:1</x:v>
      </x:c>
      <x:c r="R1625" s="9" t="str">
        <x:v>https://fimgs.net/mdimg/perfume-thumbs/375x500.89892.jpg</x:v>
      </x:c>
      <x:c r="S1625" s="9" t="str">
        <x:v>Gambit</x:v>
      </x:c>
      <x:c r="T1625" s="11" t="str">
        <x:v>2023</x:v>
      </x:c>
      <x:c r="U1625" s="10" t="n">
        <x:v>1422</x:v>
      </x:c>
      <x:c r="V1625" s="14" t="n">
        <x:f>IF(AND(ISNUMBER(G1625),G1625&gt;0),LOG10(G1625)*'Method'!$B$8,"")</x:f>
        <x:v>2.67959533247058</x:v>
      </x:c>
      <x:c r="W1625" s="14" t="n">
        <x:f>IF(AND(ISNUMBER(I1625),I1625&gt;0),LOG10(I1625)*'Method'!$B$9,"")</x:f>
        <x:v>2.095274664501392</x:v>
      </x:c>
      <x:c r="X1625" s="10" t="str">
        <x:f>IF(ISNUMBER(J1625),SUM(G1625,I1625),"")</x:f>
      </x:c>
      <x:c r="Y1625" s="10" t="str">
        <x:f>IF(ISNUMBER(K1625),COUNTIFS($K$7:$K$1929,"&gt;"&amp;K1625)+1,"")</x:f>
      </x:c>
      <x:c r="Z1625" s="9" t="str"/>
      <x:c r="AA1625" s="15" t="n">
        <x:v>46108</x:v>
      </x:c>
      <x:c r="AB1625" s="9" t="str">
        <x:v>Unknown</x:v>
      </x:c>
    </x:row>
    <x:row r="1626" ht="50" customHeight="1">
      <x:c r="A1626" s="10" t="n">
        <x:f>IF(ISNUMBER(F1626),RANK(F1626,$F$7:$F$1929,0),"")</x:f>
        <x:v>1560</x:v>
      </x:c>
      <x:c r="B1626" s="9" t="str">
        <x:v>Mancera</x:v>
      </x:c>
      <x:c r="C1626" s="9" t="str">
        <x:v>Velvet Vanilla</x:v>
      </x:c>
      <x:c r="D1626" s="9" t="str">
        <x:v>Not recorded</x:v>
      </x:c>
      <x:c r="E1626" s="11" t="n">
        <x:v>2016</x:v>
      </x:c>
      <x:c r="F1626" s="13" t="n">
        <x:v>7.3</x:v>
      </x:c>
      <x:c r="G1626" s="10" t="n">
        <x:v>160</x:v>
      </x:c>
      <x:c r="H1626" s="12" t="n">
        <x:v>3.91</x:v>
      </x:c>
      <x:c r="I1626" s="10" t="n">
        <x:v>2185</x:v>
      </x:c>
      <x:c r="J1626" s="12" t="str">
        <x:f>IF(AND(M1626="URL identity aligns",ISNUMBER(F1626),ISNUMBER(H1626),G1626&gt;0,I1626&gt;0,SUM(V1626:W1626)&gt;0),(F1626*V1626+((H1626-1)/4*10)*W1626)/SUM(V1626:W1626),"")</x:f>
      </x:c>
      <x:c r="K1626" s="12" t="str">
        <x:f>IF(ISNUMBER(J1626),(X1626*J1626+'Method'!$B$10*'Method'!$B$11)/(X1626+'Method'!$B$10),"")</x:f>
      </x:c>
      <x:c r="L1626" s="10" t="str">
        <x:f>IF(ISNUMBER(J1626),COUNTIFS($J$7:$J$1929,"&gt;"&amp;J1626)+1,"")</x:f>
      </x:c>
      <x:c r="M1626" s="9" t="str">
        <x:v>Review required</x:v>
      </x:c>
      <x:c r="N1626" s="9" t="str">
        <x:v>Concentration not explicit on both saved identities</x:v>
      </x:c>
      <x:c r="O1626" s="9" t="str">
        <x:v>https://www.parfumo.com/Perfumes/Mancera/Velvet_Vanilla</x:v>
      </x:c>
      <x:c r="P1626" s="9" t="str">
        <x:v>https://www.fragrantica.com/perfume/Mancera/Velvet-Vanilla-39835.html</x:v>
      </x:c>
      <x:c r="Q1626" s="9" t="str">
        <x:v>https://media.parfumo.com/perfumes/05/051882-velvet-vanilla-mancera_1200.jpg?width=480&amp;aspect_ratio=1:1</x:v>
      </x:c>
      <x:c r="R1626" s="9" t="str">
        <x:v>https://fimgs.net/mdimg/perfume-thumbs/375x500.39835.jpg</x:v>
      </x:c>
      <x:c r="S1626" s="9" t="str">
        <x:v>Velvet Vanilla</x:v>
      </x:c>
      <x:c r="T1626" s="11" t="str">
        <x:v>2016</x:v>
      </x:c>
      <x:c r="U1626" s="10" t="n">
        <x:v>1266</x:v>
      </x:c>
      <x:c r="V1626" s="14" t="n">
        <x:f>IF(AND(ISNUMBER(G1626),G1626&gt;0),LOG10(G1626)*'Method'!$B$8,"")</x:f>
        <x:v>2.644943979187104</x:v>
      </x:c>
      <x:c r="W1626" s="14" t="n">
        <x:f>IF(AND(ISNUMBER(I1626),I1626&gt;0),LOG10(I1626)*'Method'!$B$9,"")</x:f>
        <x:v>2.671561153045152</x:v>
      </x:c>
      <x:c r="X1626" s="10" t="str">
        <x:f>IF(ISNUMBER(J1626),SUM(G1626,I1626),"")</x:f>
      </x:c>
      <x:c r="Y1626" s="10" t="str">
        <x:f>IF(ISNUMBER(K1626),COUNTIFS($K$7:$K$1929,"&gt;"&amp;K1626)+1,"")</x:f>
      </x:c>
      <x:c r="Z1626" s="9" t="str"/>
      <x:c r="AA1626" s="15" t="n">
        <x:v>46108</x:v>
      </x:c>
      <x:c r="AB1626" s="9" t="str">
        <x:v>Unknown</x:v>
      </x:c>
    </x:row>
    <x:row r="1627" ht="50" customHeight="1">
      <x:c r="A1627" s="10" t="n">
        <x:f>IF(ISNUMBER(F1627),RANK(F1627,$F$7:$F$1929,0),"")</x:f>
        <x:v>1560</x:v>
      </x:c>
      <x:c r="B1627" s="9" t="str">
        <x:v>Paco Rabanne</x:v>
      </x:c>
      <x:c r="C1627" s="9" t="str">
        <x:v>Phantom Intense Rabanne</x:v>
      </x:c>
      <x:c r="D1627" s="9" t="str">
        <x:v>Intense</x:v>
      </x:c>
      <x:c r="E1627" s="11" t="n">
        <x:v>2024</x:v>
      </x:c>
      <x:c r="F1627" s="13" t="n">
        <x:v>7.3</x:v>
      </x:c>
      <x:c r="G1627" s="10" t="n">
        <x:v>158</x:v>
      </x:c>
      <x:c r="H1627" s="12" t="n">
        <x:v>4.15</x:v>
      </x:c>
      <x:c r="I1627" s="10" t="n">
        <x:v>1182</x:v>
      </x:c>
      <x:c r="J1627" s="12" t="str">
        <x:f>IF(AND(M1627="URL identity aligns",ISNUMBER(F1627),ISNUMBER(H1627),G1627&gt;0,I1627&gt;0,SUM(V1627:W1627)&gt;0),(F1627*V1627+((H1627-1)/4*10)*W1627)/SUM(V1627:W1627),"")</x:f>
      </x:c>
      <x:c r="K1627" s="12" t="str">
        <x:f>IF(ISNUMBER(J1627),(X1627*J1627+'Method'!$B$10*'Method'!$B$11)/(X1627+'Method'!$B$10),"")</x:f>
      </x:c>
      <x:c r="L1627" s="10" t="str">
        <x:f>IF(ISNUMBER(J1627),COUNTIFS($J$7:$J$1929,"&gt;"&amp;J1627)+1,"")</x:f>
      </x:c>
      <x:c r="M1627" s="9" t="str">
        <x:v>Review required</x:v>
      </x:c>
      <x:c r="N1627" s="9" t="str">
        <x:v>Concentration not explicit on both saved identities</x:v>
      </x:c>
      <x:c r="O1627" s="9" t="str">
        <x:v>https://www.parfumo.com/Perfumes/Rabanne/phantom-intense</x:v>
      </x:c>
      <x:c r="P1627" s="9" t="str">
        <x:v>https://www.fragrantica.com/perfume/Rabanne/Phantom-Intense-89717.html</x:v>
      </x:c>
      <x:c r="Q1627" s="9" t="str">
        <x:v>https://media.parfumo.com/perfumes/25/2586f1-phantom-intense-rabanne_1200.jpg?width=720&amp;aspect_ratio=1:1</x:v>
      </x:c>
      <x:c r="R1627" s="9" t="str">
        <x:v>https://fimgs.net/mdimg/perfume-thumbs/375x500.89717.jpg</x:v>
      </x:c>
      <x:c r="S1627" s="9" t="str">
        <x:v>Phantom Intense Rabanne</x:v>
      </x:c>
      <x:c r="T1627" s="11" t="str">
        <x:v>2024</x:v>
      </x:c>
      <x:c r="U1627" s="10" t="n">
        <x:v>731</x:v>
      </x:c>
      <x:c r="V1627" s="14" t="n">
        <x:f>IF(AND(ISNUMBER(G1627),G1627&gt;0),LOG10(G1627)*'Method'!$B$8,"")</x:f>
        <x:v>2.6383885043453037</x:v>
      </x:c>
      <x:c r="W1627" s="14" t="n">
        <x:f>IF(AND(ISNUMBER(I1627),I1627&gt;0),LOG10(I1627)*'Method'!$B$9,"")</x:f>
        <x:v>2.458093981236192</x:v>
      </x:c>
      <x:c r="X1627" s="10" t="str">
        <x:f>IF(ISNUMBER(J1627),SUM(G1627,I1627),"")</x:f>
      </x:c>
      <x:c r="Y1627" s="10" t="str">
        <x:f>IF(ISNUMBER(K1627),COUNTIFS($K$7:$K$1929,"&gt;"&amp;K1627)+1,"")</x:f>
      </x:c>
      <x:c r="Z1627" s="9" t="str"/>
      <x:c r="AA1627" s="15" t="n">
        <x:v>46108</x:v>
      </x:c>
      <x:c r="AB1627" s="9" t="str">
        <x:v>Unknown</x:v>
      </x:c>
    </x:row>
    <x:row r="1628" ht="50" customHeight="1">
      <x:c r="A1628" s="10" t="n">
        <x:f>IF(ISNUMBER(F1628),RANK(F1628,$F$7:$F$1929,0),"")</x:f>
        <x:v>1560</x:v>
      </x:c>
      <x:c r="B1628" s="9" t="str">
        <x:v>Xerjoff</x:v>
      </x:c>
      <x:c r="C1628" s="9" t="str">
        <x:v>Hayat</x:v>
      </x:c>
      <x:c r="D1628" s="9" t="str">
        <x:v>Not recorded</x:v>
      </x:c>
      <x:c r="E1628" s="11" t="n">
        <x:v>2023</x:v>
      </x:c>
      <x:c r="F1628" s="13" t="n">
        <x:v>7.3</x:v>
      </x:c>
      <x:c r="G1628" s="10" t="n">
        <x:v>157</x:v>
      </x:c>
      <x:c r="H1628" s="12" t="n">
        <x:v>4.07</x:v>
      </x:c>
      <x:c r="I1628" s="10" t="n">
        <x:v>230</x:v>
      </x:c>
      <x:c r="J1628" s="12" t="str">
        <x:f>IF(AND(M1628="URL identity aligns",ISNUMBER(F1628),ISNUMBER(H1628),G1628&gt;0,I1628&gt;0,SUM(V1628:W1628)&gt;0),(F1628*V1628+((H1628-1)/4*10)*W1628)/SUM(V1628:W1628),"")</x:f>
      </x:c>
      <x:c r="K1628" s="12" t="str">
        <x:f>IF(ISNUMBER(J1628),(X1628*J1628+'Method'!$B$10*'Method'!$B$11)/(X1628+'Method'!$B$10),"")</x:f>
      </x:c>
      <x:c r="L1628" s="10" t="str">
        <x:f>IF(ISNUMBER(J1628),COUNTIFS($J$7:$J$1929,"&gt;"&amp;J1628)+1,"")</x:f>
      </x:c>
      <x:c r="M1628" s="9" t="str">
        <x:v>Review required</x:v>
      </x:c>
      <x:c r="N1628" s="9" t="str">
        <x:v>Concentration not explicit on both saved identities</x:v>
      </x:c>
      <x:c r="O1628" s="9" t="str">
        <x:v>https://www.parfumo.com/Perfumes/Xerjoff/hayat</x:v>
      </x:c>
      <x:c r="P1628" s="9" t="str">
        <x:v>https://www.fragrantica.com/perfume/Xerjoff/Hayat-80266.html</x:v>
      </x:c>
      <x:c r="Q1628" s="9" t="str">
        <x:v>https://media.parfumo.com/perfumes/e1/e18de9-hayat-xerjoff_1200.jpg?width=720&amp;aspect_ratio=1:1</x:v>
      </x:c>
      <x:c r="R1628" s="9" t="str">
        <x:v>https://fimgs.net/mdimg/perfume-thumbs/375x500.80266.jpg</x:v>
      </x:c>
      <x:c r="S1628" s="9" t="str">
        <x:v>Hayat</x:v>
      </x:c>
      <x:c r="T1628" s="11" t="str">
        <x:v>2023</x:v>
      </x:c>
      <x:c r="U1628" s="10" t="n">
        <x:v>355</x:v>
      </x:c>
      <x:c r="V1628" s="14" t="n">
        <x:f>IF(AND(ISNUMBER(G1628),G1628&gt;0),LOG10(G1628)*'Method'!$B$8,"")</x:f>
        <x:v>2.635079582891076</x:v>
      </x:c>
      <x:c r="W1628" s="14" t="n">
        <x:f>IF(AND(ISNUMBER(I1628),I1628&gt;0),LOG10(I1628)*'Method'!$B$9,"")</x:f>
        <x:v>1.889382268814072</x:v>
      </x:c>
      <x:c r="X1628" s="10" t="str">
        <x:f>IF(ISNUMBER(J1628),SUM(G1628,I1628),"")</x:f>
      </x:c>
      <x:c r="Y1628" s="10" t="str">
        <x:f>IF(ISNUMBER(K1628),COUNTIFS($K$7:$K$1929,"&gt;"&amp;K1628)+1,"")</x:f>
      </x:c>
      <x:c r="Z1628" s="9" t="str"/>
      <x:c r="AA1628" s="15" t="n">
        <x:v>46108</x:v>
      </x:c>
      <x:c r="AB1628" s="9" t="str">
        <x:v>Unknown</x:v>
      </x:c>
    </x:row>
    <x:row r="1629" ht="50" customHeight="1">
      <x:c r="A1629" s="10" t="n">
        <x:f>IF(ISNUMBER(F1629),RANK(F1629,$F$7:$F$1929,0),"")</x:f>
        <x:v>1560</x:v>
      </x:c>
      <x:c r="B1629" s="9" t="str">
        <x:v>Rasasi</x:v>
      </x:c>
      <x:c r="C1629" s="9" t="str">
        <x:v>Al Wisam Day</x:v>
      </x:c>
      <x:c r="D1629" s="9" t="str">
        <x:v>Not recorded</x:v>
      </x:c>
      <x:c r="E1629" s="11" t="n">
        <x:v>2009</x:v>
      </x:c>
      <x:c r="F1629" s="13" t="n">
        <x:v>7.3</x:v>
      </x:c>
      <x:c r="G1629" s="10" t="n">
        <x:v>146</x:v>
      </x:c>
      <x:c r="H1629" s="12" t="n">
        <x:v>4.16</x:v>
      </x:c>
      <x:c r="I1629" s="10" t="n">
        <x:v>1085</x:v>
      </x:c>
      <x:c r="J1629" s="12" t="str">
        <x:f>IF(AND(M1629="URL identity aligns",ISNUMBER(F1629),ISNUMBER(H1629),G1629&gt;0,I1629&gt;0,SUM(V1629:W1629)&gt;0),(F1629*V1629+((H1629-1)/4*10)*W1629)/SUM(V1629:W1629),"")</x:f>
      </x:c>
      <x:c r="K1629" s="12" t="str">
        <x:f>IF(ISNUMBER(J1629),(X1629*J1629+'Method'!$B$10*'Method'!$B$11)/(X1629+'Method'!$B$10),"")</x:f>
      </x:c>
      <x:c r="L1629" s="10" t="str">
        <x:f>IF(ISNUMBER(J1629),COUNTIFS($J$7:$J$1929,"&gt;"&amp;J1629)+1,"")</x:f>
      </x:c>
      <x:c r="M1629" s="9" t="str">
        <x:v>Review required</x:v>
      </x:c>
      <x:c r="N1629" s="9" t="str">
        <x:v>Concentration not explicit on both saved identities</x:v>
      </x:c>
      <x:c r="O1629" s="9" t="str">
        <x:v>https://www.parfumo.com/Perfumes/Rasasi/Al_Wisam_Day</x:v>
      </x:c>
      <x:c r="P1629" s="9" t="str">
        <x:v>https://www.fragrantica.com/perfume/Rasasi/Al-Wisam-Day-19650.html</x:v>
      </x:c>
      <x:c r="Q1629" s="9" t="str">
        <x:v>https://media.parfumo.com/perfumes/a1/a1a9c6-al-wisam-day-rasasi_1200.jpg?width=720&amp;aspect_ratio=1:1</x:v>
      </x:c>
      <x:c r="R1629" s="9" t="str">
        <x:v>https://fimgs.net/mdimg/perfume-thumbs/375x500.19650.jpg</x:v>
      </x:c>
      <x:c r="S1629" s="9" t="str">
        <x:v>Al Wisam Day</x:v>
      </x:c>
      <x:c r="T1629" s="11" t="str">
        <x:v>2009</x:v>
      </x:c>
      <x:c r="U1629" s="10" t="n">
        <x:v>1692</x:v>
      </x:c>
      <x:c r="V1629" s="14" t="n">
        <x:f>IF(AND(ISNUMBER(G1629),G1629&gt;0),LOG10(G1629)*'Method'!$B$8,"")</x:f>
        <x:v>2.5972234269413277</x:v>
      </x:c>
      <x:c r="W1629" s="14" t="n">
        <x:f>IF(AND(ISNUMBER(I1629),I1629&gt;0),LOG10(I1629)*'Method'!$B$9,"")</x:f>
        <x:v>2.42834379054764</x:v>
      </x:c>
      <x:c r="X1629" s="10" t="str">
        <x:f>IF(ISNUMBER(J1629),SUM(G1629,I1629),"")</x:f>
      </x:c>
      <x:c r="Y1629" s="10" t="str">
        <x:f>IF(ISNUMBER(K1629),COUNTIFS($K$7:$K$1929,"&gt;"&amp;K1629)+1,"")</x:f>
      </x:c>
      <x:c r="Z1629" s="9" t="str"/>
      <x:c r="AA1629" s="15" t="n">
        <x:v>46108</x:v>
      </x:c>
      <x:c r="AB1629" s="9" t="str">
        <x:v>Unknown</x:v>
      </x:c>
    </x:row>
    <x:row r="1630" ht="50" customHeight="1">
      <x:c r="A1630" s="10" t="n">
        <x:f>IF(ISNUMBER(F1630),RANK(F1630,$F$7:$F$1929,0),"")</x:f>
        <x:v>1560</x:v>
      </x:c>
      <x:c r="B1630" s="9" t="str">
        <x:v>Calvin Klein</x:v>
      </x:c>
      <x:c r="C1630" s="9" t="str">
        <x:v>CK One Summer Daze</x:v>
      </x:c>
      <x:c r="D1630" s="9" t="str">
        <x:v>Not recorded</x:v>
      </x:c>
      <x:c r="E1630" s="11" t="n">
        <x:v>2022</x:v>
      </x:c>
      <x:c r="F1630" s="13" t="n">
        <x:v>7.3</x:v>
      </x:c>
      <x:c r="G1630" s="10" t="n">
        <x:v>144</x:v>
      </x:c>
      <x:c r="H1630" s="12" t="n">
        <x:v>3.93</x:v>
      </x:c>
      <x:c r="I1630" s="10" t="n">
        <x:v>559</x:v>
      </x:c>
      <x:c r="J1630" s="12" t="str">
        <x:f>IF(AND(M1630="URL identity aligns",ISNUMBER(F1630),ISNUMBER(H1630),G1630&gt;0,I1630&gt;0,SUM(V1630:W1630)&gt;0),(F1630*V1630+((H1630-1)/4*10)*W1630)/SUM(V1630:W1630),"")</x:f>
      </x:c>
      <x:c r="K1630" s="12" t="str">
        <x:f>IF(ISNUMBER(J1630),(X1630*J1630+'Method'!$B$10*'Method'!$B$11)/(X1630+'Method'!$B$10),"")</x:f>
      </x:c>
      <x:c r="L1630" s="10" t="str">
        <x:f>IF(ISNUMBER(J1630),COUNTIFS($J$7:$J$1929,"&gt;"&amp;J1630)+1,"")</x:f>
      </x:c>
      <x:c r="M1630" s="9" t="str">
        <x:v>Review required</x:v>
      </x:c>
      <x:c r="N1630" s="9" t="str">
        <x:v>Concentration not explicit on both saved identities</x:v>
      </x:c>
      <x:c r="O1630" s="9" t="str">
        <x:v>https://www.parfumo.com/Perfumes/Calvin_Klein/ck-one-summer-daze</x:v>
      </x:c>
      <x:c r="P1630" s="9" t="str">
        <x:v>https://www.fragrantica.com/perfume/Calvin-Klein/Ck-One-Summer-Daze-72868.html</x:v>
      </x:c>
      <x:c r="Q1630" s="9" t="str">
        <x:v>https://media.parfumo.com/perfumes/6f/6f3495-ck-one-summer-daze-calvin-klein_1200.jpg?width=720&amp;aspect_ratio=1:1</x:v>
      </x:c>
      <x:c r="R1630" s="9" t="str">
        <x:v>https://fimgs.net/mdimg/perfume-thumbs/375x500.72868.jpg</x:v>
      </x:c>
      <x:c r="S1630" s="9" t="str">
        <x:v>CK One Summer Daze</x:v>
      </x:c>
      <x:c r="T1630" s="11" t="str">
        <x:v>2022</x:v>
      </x:c>
      <x:c r="U1630" s="10" t="n">
        <x:v>147</x:v>
      </x:c>
      <x:c r="V1630" s="14" t="n">
        <x:f>IF(AND(ISNUMBER(G1630),G1630&gt;0),LOG10(G1630)*'Method'!$B$8,"")</x:f>
        <x:v>2.5900349905143</x:v>
      </x:c>
      <x:c r="W1630" s="14" t="n">
        <x:f>IF(AND(ISNUMBER(I1630),I1630&gt;0),LOG10(I1630)*'Method'!$B$9,"")</x:f>
        <x:v>2.197929446309136</x:v>
      </x:c>
      <x:c r="X1630" s="10" t="str">
        <x:f>IF(ISNUMBER(J1630),SUM(G1630,I1630),"")</x:f>
      </x:c>
      <x:c r="Y1630" s="10" t="str">
        <x:f>IF(ISNUMBER(K1630),COUNTIFS($K$7:$K$1929,"&gt;"&amp;K1630)+1,"")</x:f>
      </x:c>
      <x:c r="Z1630" s="9" t="str"/>
      <x:c r="AA1630" s="15" t="n">
        <x:v>46108</x:v>
      </x:c>
      <x:c r="AB1630" s="9" t="str">
        <x:v>Unknown</x:v>
      </x:c>
    </x:row>
    <x:row r="1631" ht="50" customHeight="1">
      <x:c r="A1631" s="10" t="n">
        <x:f>IF(ISNUMBER(F1631),RANK(F1631,$F$7:$F$1929,0),"")</x:f>
        <x:v>1560</x:v>
      </x:c>
      <x:c r="B1631" s="9" t="str">
        <x:v>Louis Vuitton</x:v>
      </x:c>
      <x:c r="C1631" s="9" t="str">
        <x:v>Myriad</x:v>
      </x:c>
      <x:c r="D1631" s="9" t="str">
        <x:v>Not recorded</x:v>
      </x:c>
      <x:c r="E1631" s="11" t="n">
        <x:v>2023</x:v>
      </x:c>
      <x:c r="F1631" s="13" t="n">
        <x:v>7.3</x:v>
      </x:c>
      <x:c r="G1631" s="10" t="n">
        <x:v>139</x:v>
      </x:c>
      <x:c r="H1631" s="12" t="n">
        <x:v>3.79</x:v>
      </x:c>
      <x:c r="I1631" s="10" t="n">
        <x:v>557</x:v>
      </x:c>
      <x:c r="J1631" s="12" t="str">
        <x:f>IF(AND(M1631="URL identity aligns",ISNUMBER(F1631),ISNUMBER(H1631),G1631&gt;0,I1631&gt;0,SUM(V1631:W1631)&gt;0),(F1631*V1631+((H1631-1)/4*10)*W1631)/SUM(V1631:W1631),"")</x:f>
      </x:c>
      <x:c r="K1631" s="12" t="str">
        <x:f>IF(ISNUMBER(J1631),(X1631*J1631+'Method'!$B$10*'Method'!$B$11)/(X1631+'Method'!$B$10),"")</x:f>
      </x:c>
      <x:c r="L1631" s="10" t="str">
        <x:f>IF(ISNUMBER(J1631),COUNTIFS($J$7:$J$1929,"&gt;"&amp;J1631)+1,"")</x:f>
      </x:c>
      <x:c r="M1631" s="9" t="str">
        <x:v>Review required</x:v>
      </x:c>
      <x:c r="N1631" s="9" t="str">
        <x:v>Concentration not explicit on both saved identities</x:v>
      </x:c>
      <x:c r="O1631" s="9" t="str">
        <x:v>https://www.parfumo.com/Perfumes/Louis_Vuitton/myriad</x:v>
      </x:c>
      <x:c r="P1631" s="9" t="str">
        <x:v>https://www.fragrantica.com/perfume/Louis-Vuitton/Myriad-85363.html</x:v>
      </x:c>
      <x:c r="Q1631" s="9" t="str">
        <x:v>https://media.parfumo.com/perfumes/5a/5a3740-myriad-louis-vuitton_1200.jpg?width=720&amp;aspect_ratio=1:1</x:v>
      </x:c>
      <x:c r="R1631" s="9" t="str">
        <x:v>https://fimgs.net/mdimg/perfume-thumbs/375x500.85363.jpg</x:v>
      </x:c>
      <x:c r="S1631" s="9" t="str">
        <x:v>Myriad</x:v>
      </x:c>
      <x:c r="T1631" s="11" t="str">
        <x:v>2023</x:v>
      </x:c>
      <x:c r="U1631" s="10" t="n">
        <x:v>247</x:v>
      </x:c>
      <x:c r="V1631" s="14" t="n">
        <x:f>IF(AND(ISNUMBER(G1631),G1631&gt;0),LOG10(G1631)*'Method'!$B$8,"")</x:f>
        <x:v>2.571617760304908</x:v>
      </x:c>
      <x:c r="W1631" s="14" t="n">
        <x:f>IF(AND(ISNUMBER(I1631),I1631&gt;0),LOG10(I1631)*'Method'!$B$9,"")</x:f>
        <x:v>2.196684156138984</x:v>
      </x:c>
      <x:c r="X1631" s="10" t="str">
        <x:f>IF(ISNUMBER(J1631),SUM(G1631,I1631),"")</x:f>
      </x:c>
      <x:c r="Y1631" s="10" t="str">
        <x:f>IF(ISNUMBER(K1631),COUNTIFS($K$7:$K$1929,"&gt;"&amp;K1631)+1,"")</x:f>
      </x:c>
      <x:c r="Z1631" s="9" t="str"/>
      <x:c r="AA1631" s="15" t="n">
        <x:v>46108</x:v>
      </x:c>
      <x:c r="AB1631" s="9" t="str">
        <x:v>Unknown</x:v>
      </x:c>
    </x:row>
    <x:row r="1632" ht="50" customHeight="1">
      <x:c r="A1632" s="10" t="n">
        <x:f>IF(ISNUMBER(F1632),RANK(F1632,$F$7:$F$1929,0),"")</x:f>
        <x:v>1560</x:v>
      </x:c>
      <x:c r="B1632" s="9" t="str">
        <x:v>Byredo</x:v>
      </x:c>
      <x:c r="C1632" s="9" t="str">
        <x:v>Desert Dawn</x:v>
      </x:c>
      <x:c r="D1632" s="9" t="str">
        <x:v>Not recorded</x:v>
      </x:c>
      <x:c r="E1632" s="11" t="n">
        <x:v>2024</x:v>
      </x:c>
      <x:c r="F1632" s="13" t="n">
        <x:v>7.3</x:v>
      </x:c>
      <x:c r="G1632" s="10" t="n">
        <x:v>136</x:v>
      </x:c>
      <x:c r="H1632" s="12" t="n">
        <x:v>3.72</x:v>
      </x:c>
      <x:c r="I1632" s="10" t="n">
        <x:v>693</x:v>
      </x:c>
      <x:c r="J1632" s="12" t="str">
        <x:f>IF(AND(M1632="URL identity aligns",ISNUMBER(F1632),ISNUMBER(H1632),G1632&gt;0,I1632&gt;0,SUM(V1632:W1632)&gt;0),(F1632*V1632+((H1632-1)/4*10)*W1632)/SUM(V1632:W1632),"")</x:f>
      </x:c>
      <x:c r="K1632" s="12" t="str">
        <x:f>IF(ISNUMBER(J1632),(X1632*J1632+'Method'!$B$10*'Method'!$B$11)/(X1632+'Method'!$B$10),"")</x:f>
      </x:c>
      <x:c r="L1632" s="10" t="str">
        <x:f>IF(ISNUMBER(J1632),COUNTIFS($J$7:$J$1929,"&gt;"&amp;J1632)+1,"")</x:f>
      </x:c>
      <x:c r="M1632" s="9" t="str">
        <x:v>Review required</x:v>
      </x:c>
      <x:c r="N1632" s="9" t="str">
        <x:v>Concentration not explicit on both saved identities</x:v>
      </x:c>
      <x:c r="O1632" s="9" t="str">
        <x:v>https://www.parfumo.com/Perfumes/Byredo/desert-dawn</x:v>
      </x:c>
      <x:c r="P1632" s="9" t="str">
        <x:v>https://www.fragrantica.com/perfume/Byredo/Desert-Dawn-96188.html</x:v>
      </x:c>
      <x:c r="Q1632" s="9" t="str">
        <x:v>https://media.parfumo.com/perfumes/5a/5a1a65-desert-dawn-byredo_1200.jpg?width=720&amp;aspect_ratio=1:1</x:v>
      </x:c>
      <x:c r="R1632" s="9" t="str">
        <x:v>https://fimgs.net/mdimg/perfume-thumbs/375x500.96188.jpg</x:v>
      </x:c>
      <x:c r="S1632" s="9" t="str">
        <x:v>Desert Dawn</x:v>
      </x:c>
      <x:c r="T1632" s="11" t="str">
        <x:v>2024</x:v>
      </x:c>
      <x:c r="U1632" s="10" t="n">
        <x:v>378</x:v>
      </x:c>
      <x:c r="V1632" s="14" t="n">
        <x:f>IF(AND(ISNUMBER(G1632),G1632&gt;0),LOG10(G1632)*'Method'!$B$8,"")</x:f>
        <x:v>2.560246690044264</x:v>
      </x:c>
      <x:c r="W1632" s="14" t="n">
        <x:f>IF(AND(ISNUMBER(I1632),I1632&gt;0),LOG10(I1632)*'Method'!$B$9,"")</x:f>
        <x:v>2.272586587689448</x:v>
      </x:c>
      <x:c r="X1632" s="10" t="str">
        <x:f>IF(ISNUMBER(J1632),SUM(G1632,I1632),"")</x:f>
      </x:c>
      <x:c r="Y1632" s="10" t="str">
        <x:f>IF(ISNUMBER(K1632),COUNTIFS($K$7:$K$1929,"&gt;"&amp;K1632)+1,"")</x:f>
      </x:c>
      <x:c r="Z1632" s="9" t="str"/>
      <x:c r="AA1632" s="15" t="n">
        <x:v>46108</x:v>
      </x:c>
      <x:c r="AB1632" s="9" t="str">
        <x:v>Unknown</x:v>
      </x:c>
    </x:row>
    <x:row r="1633" ht="50" customHeight="1">
      <x:c r="A1633" s="10" t="n">
        <x:f>IF(ISNUMBER(F1633),RANK(F1633,$F$7:$F$1929,0),"")</x:f>
        <x:v>1560</x:v>
      </x:c>
      <x:c r="B1633" s="9" t="str">
        <x:v>Mancera</x:v>
      </x:c>
      <x:c r="C1633" s="9" t="str">
        <x:v>Cosmic Pepper</x:v>
      </x:c>
      <x:c r="D1633" s="9" t="str">
        <x:v>Not recorded</x:v>
      </x:c>
      <x:c r="E1633" s="11" t="n">
        <x:v>2023</x:v>
      </x:c>
      <x:c r="F1633" s="13" t="n">
        <x:v>7.3</x:v>
      </x:c>
      <x:c r="G1633" s="10" t="n">
        <x:v>134</x:v>
      </x:c>
      <x:c r="H1633" s="12" t="n">
        <x:v>3.99</x:v>
      </x:c>
      <x:c r="I1633" s="10" t="n">
        <x:v>916</x:v>
      </x:c>
      <x:c r="J1633" s="12" t="str">
        <x:f>IF(AND(M1633="URL identity aligns",ISNUMBER(F1633),ISNUMBER(H1633),G1633&gt;0,I1633&gt;0,SUM(V1633:W1633)&gt;0),(F1633*V1633+((H1633-1)/4*10)*W1633)/SUM(V1633:W1633),"")</x:f>
      </x:c>
      <x:c r="K1633" s="12" t="str">
        <x:f>IF(ISNUMBER(J1633),(X1633*J1633+'Method'!$B$10*'Method'!$B$11)/(X1633+'Method'!$B$10),"")</x:f>
      </x:c>
      <x:c r="L1633" s="10" t="str">
        <x:f>IF(ISNUMBER(J1633),COUNTIFS($J$7:$J$1929,"&gt;"&amp;J1633)+1,"")</x:f>
      </x:c>
      <x:c r="M1633" s="9" t="str">
        <x:v>Review required</x:v>
      </x:c>
      <x:c r="N1633" s="9" t="str">
        <x:v>Concentration not explicit on both saved identities</x:v>
      </x:c>
      <x:c r="O1633" s="9" t="str">
        <x:v>https://www.parfumo.com/Perfumes/Mancera/cosmic-pepper</x:v>
      </x:c>
      <x:c r="P1633" s="9" t="str">
        <x:v>https://www.fragrantica.com/perfume/Mancera/Cosmic-Pepper-81804.html</x:v>
      </x:c>
      <x:c r="Q1633" s="9" t="str">
        <x:v>https://media.parfumo.com/perfumes/7a/7a2b57-cosmic-pepper-mancera_1200.jpg?width=720&amp;aspect_ratio=1:1</x:v>
      </x:c>
      <x:c r="R1633" s="9" t="str">
        <x:v>https://fimgs.net/mdimg/perfume-thumbs/375x500.81804.jpg</x:v>
      </x:c>
      <x:c r="S1633" s="9" t="str">
        <x:v>Cosmic Pepper</x:v>
      </x:c>
      <x:c r="T1633" s="11" t="str">
        <x:v>2023</x:v>
      </x:c>
      <x:c r="U1633" s="10" t="n">
        <x:v>375</x:v>
      </x:c>
      <x:c r="V1633" s="14" t="n">
        <x:f>IF(AND(ISNUMBER(G1633),G1633&gt;0),LOG10(G1633)*'Method'!$B$8,"")</x:f>
        <x:v>2.552525758037772</x:v>
      </x:c>
      <x:c r="W1633" s="14" t="n">
        <x:f>IF(AND(ISNUMBER(I1633),I1633&gt;0),LOG10(I1633)*'Method'!$B$9,"")</x:f>
        <x:v>2.36951637893428</x:v>
      </x:c>
      <x:c r="X1633" s="10" t="str">
        <x:f>IF(ISNUMBER(J1633),SUM(G1633,I1633),"")</x:f>
      </x:c>
      <x:c r="Y1633" s="10" t="str">
        <x:f>IF(ISNUMBER(K1633),COUNTIFS($K$7:$K$1929,"&gt;"&amp;K1633)+1,"")</x:f>
      </x:c>
      <x:c r="Z1633" s="9" t="str"/>
      <x:c r="AA1633" s="15" t="n">
        <x:v>46108</x:v>
      </x:c>
      <x:c r="AB1633" s="9" t="str">
        <x:v>Unknown</x:v>
      </x:c>
    </x:row>
    <x:row r="1634" ht="50" customHeight="1">
      <x:c r="A1634" s="10" t="n">
        <x:f>IF(ISNUMBER(F1634),RANK(F1634,$F$7:$F$1929,0),"")</x:f>
        <x:v>1560</x:v>
      </x:c>
      <x:c r="B1634" s="9" t="str">
        <x:v>Versace</x:v>
      </x:c>
      <x:c r="C1634" s="9" t="str">
        <x:v>Eau Fraîche Extrême</x:v>
      </x:c>
      <x:c r="D1634" s="9" t="str">
        <x:v>Eau Fraîche</x:v>
      </x:c>
      <x:c r="E1634" s="11" t="n">
        <x:v>2025</x:v>
      </x:c>
      <x:c r="F1634" s="13" t="n">
        <x:v>7.3</x:v>
      </x:c>
      <x:c r="G1634" s="10" t="n">
        <x:v>134</x:v>
      </x:c>
      <x:c r="H1634" s="12" t="n">
        <x:v>3.68</x:v>
      </x:c>
      <x:c r="I1634" s="10" t="n">
        <x:v>573</x:v>
      </x:c>
      <x:c r="J1634" s="12" t="str">
        <x:f>IF(AND(M1634="URL identity aligns",ISNUMBER(F1634),ISNUMBER(H1634),G1634&gt;0,I1634&gt;0,SUM(V1634:W1634)&gt;0),(F1634*V1634+((H1634-1)/4*10)*W1634)/SUM(V1634:W1634),"")</x:f>
      </x:c>
      <x:c r="K1634" s="12" t="str">
        <x:f>IF(ISNUMBER(J1634),(X1634*J1634+'Method'!$B$10*'Method'!$B$11)/(X1634+'Method'!$B$10),"")</x:f>
      </x:c>
      <x:c r="L1634" s="10" t="str">
        <x:f>IF(ISNUMBER(J1634),COUNTIFS($J$7:$J$1929,"&gt;"&amp;J1634)+1,"")</x:f>
      </x:c>
      <x:c r="M1634" s="9" t="str">
        <x:v>Review required</x:v>
      </x:c>
      <x:c r="N1634" s="9" t="str">
        <x:v>Product, variant, gender or year terms differ between URLs</x:v>
      </x:c>
      <x:c r="O1634" s="9" t="str">
        <x:v>https://www.parfumo.com/Perfumes/Versace/eau-fraiche-extreme</x:v>
      </x:c>
      <x:c r="P1634" s="9" t="str">
        <x:v>https://www.fragrantica.com/perfume/Versace/Versace-Man-Eau-Fraiche-Extreme-107802.html</x:v>
      </x:c>
      <x:c r="Q1634" s="9" t="str">
        <x:v>https://media.parfumo.com/perfumes/49/49c842_eau-fraiche-extreme-versace_1200.jpg?width=720&amp;aspect_ratio=1:1</x:v>
      </x:c>
      <x:c r="R1634" s="9" t="str">
        <x:v>https://fimgs.net/mdimg/perfume-thumbs/375x500.107802.jpg</x:v>
      </x:c>
      <x:c r="S1634" s="9" t="str">
        <x:v>Eau Fraîche Extrême</x:v>
      </x:c>
      <x:c r="T1634" s="11" t="str">
        <x:v>2025</x:v>
      </x:c>
      <x:c r="U1634" s="10" t="n">
        <x:v>1596</x:v>
      </x:c>
      <x:c r="V1634" s="14" t="n">
        <x:f>IF(AND(ISNUMBER(G1634),G1634&gt;0),LOG10(G1634)*'Method'!$B$8,"")</x:f>
        <x:v>2.552525758037772</x:v>
      </x:c>
      <x:c r="W1634" s="14" t="n">
        <x:f>IF(AND(ISNUMBER(I1634),I1634&gt;0),LOG10(I1634)*'Method'!$B$9,"")</x:f>
        <x:v>2.2065236975739118</x:v>
      </x:c>
      <x:c r="X1634" s="10" t="str">
        <x:f>IF(ISNUMBER(J1634),SUM(G1634,I1634),"")</x:f>
      </x:c>
      <x:c r="Y1634" s="10" t="str">
        <x:f>IF(ISNUMBER(K1634),COUNTIFS($K$7:$K$1929,"&gt;"&amp;K1634)+1,"")</x:f>
      </x:c>
      <x:c r="Z1634" s="9" t="str"/>
      <x:c r="AA1634" s="15" t="n">
        <x:v>46108</x:v>
      </x:c>
      <x:c r="AB1634" s="9" t="str">
        <x:v>Unknown</x:v>
      </x:c>
    </x:row>
    <x:row r="1635" ht="50" customHeight="1">
      <x:c r="A1635" s="10" t="n">
        <x:f>IF(ISNUMBER(F1635),RANK(F1635,$F$7:$F$1929,0),"")</x:f>
        <x:v>1560</x:v>
      </x:c>
      <x:c r="B1635" s="9" t="str">
        <x:v>Afnan</x:v>
      </x:c>
      <x:c r="C1635" s="9" t="str">
        <x:v>Supremacy in Heaven Afnan Perfumes</x:v>
      </x:c>
      <x:c r="D1635" s="9" t="str">
        <x:v>Parfum</x:v>
      </x:c>
      <x:c r="E1635" s="11" t="n">
        <x:v>2018</x:v>
      </x:c>
      <x:c r="F1635" s="13" t="n">
        <x:v>7.3</x:v>
      </x:c>
      <x:c r="G1635" s="10" t="n">
        <x:v>130</x:v>
      </x:c>
      <x:c r="H1635" s="12" t="n">
        <x:v>3.98</x:v>
      </x:c>
      <x:c r="I1635" s="10" t="n">
        <x:v>1204</x:v>
      </x:c>
      <x:c r="J1635" s="12" t="str">
        <x:f>IF(AND(M1635="URL identity aligns",ISNUMBER(F1635),ISNUMBER(H1635),G1635&gt;0,I1635&gt;0,SUM(V1635:W1635)&gt;0),(F1635*V1635+((H1635-1)/4*10)*W1635)/SUM(V1635:W1635),"")</x:f>
      </x:c>
      <x:c r="K1635" s="12" t="str">
        <x:f>IF(ISNUMBER(J1635),(X1635*J1635+'Method'!$B$10*'Method'!$B$11)/(X1635+'Method'!$B$10),"")</x:f>
      </x:c>
      <x:c r="L1635" s="10" t="str">
        <x:f>IF(ISNUMBER(J1635),COUNTIFS($J$7:$J$1929,"&gt;"&amp;J1635)+1,"")</x:f>
      </x:c>
      <x:c r="M1635" s="9" t="str">
        <x:v>Review required</x:v>
      </x:c>
      <x:c r="N1635" s="9" t="str">
        <x:v>Brand differs between product URLs; Export brand differs from Parfumo URL; Concentration not explicit on both saved identities</x:v>
      </x:c>
      <x:c r="O1635" s="9" t="str">
        <x:v>https://www.parfumo.com/Perfumes/Afnan_Perfumes/Supremacy_in_Heaven</x:v>
      </x:c>
      <x:c r="P1635" s="9" t="str">
        <x:v>https://www.fragrantica.com/perfume/Afnan/Supremacy-In-Heaven-70703.html</x:v>
      </x:c>
      <x:c r="Q1635" s="9" t="str">
        <x:v>https://media.parfumo.com/perfumes/d0/d07d87_supremacy-in-heaven-afnan-perfumes_1200.jpg?width=480&amp;aspect_ratio=1:1</x:v>
      </x:c>
      <x:c r="R1635" s="9" t="str">
        <x:v>https://fimgs.net/mdimg/perfume-thumbs/375x500.70703.jpg</x:v>
      </x:c>
      <x:c r="S1635" s="9" t="str">
        <x:v>Supremacy in Heaven Afnan Perfumes</x:v>
      </x:c>
      <x:c r="T1635" s="11" t="str">
        <x:v>2018</x:v>
      </x:c>
      <x:c r="U1635" s="10" t="n">
        <x:v>1521</x:v>
      </x:c>
      <x:c r="V1635" s="14" t="n">
        <x:f>IF(AND(ISNUMBER(G1635),G1635&gt;0),LOG10(G1635)*'Method'!$B$8,"")</x:f>
        <x:v>2.536732022768208</x:v>
      </x:c>
      <x:c r="W1635" s="14" t="n">
        <x:f>IF(AND(ISNUMBER(I1635),I1635&gt;0),LOG10(I1635)*'Method'!$B$9,"")</x:f>
        <x:v>2.4645011895374482</x:v>
      </x:c>
      <x:c r="X1635" s="10" t="str">
        <x:f>IF(ISNUMBER(J1635),SUM(G1635,I1635),"")</x:f>
      </x:c>
      <x:c r="Y1635" s="10" t="str">
        <x:f>IF(ISNUMBER(K1635),COUNTIFS($K$7:$K$1929,"&gt;"&amp;K1635)+1,"")</x:f>
      </x:c>
      <x:c r="Z1635" s="9" t="str"/>
      <x:c r="AA1635" s="15" t="n">
        <x:v>46108</x:v>
      </x:c>
      <x:c r="AB1635" s="9" t="str">
        <x:v>Unknown</x:v>
      </x:c>
    </x:row>
    <x:row r="1636" ht="50" customHeight="1">
      <x:c r="A1636" s="10" t="n">
        <x:f>IF(ISNUMBER(F1636),RANK(F1636,$F$7:$F$1929,0),"")</x:f>
        <x:v>1560</x:v>
      </x:c>
      <x:c r="B1636" s="9" t="str">
        <x:v>Diptyque</x:v>
      </x:c>
      <x:c r="C1636" s="9" t="str">
        <x:v>Bois Corsé</x:v>
      </x:c>
      <x:c r="D1636" s="9" t="str">
        <x:v>Not recorded</x:v>
      </x:c>
      <x:c r="E1636" s="11" t="n">
        <x:v>2024</x:v>
      </x:c>
      <x:c r="F1636" s="13" t="n">
        <x:v>7.3</x:v>
      </x:c>
      <x:c r="G1636" s="10" t="n">
        <x:v>123</x:v>
      </x:c>
      <x:c r="H1636" s="12" t="n">
        <x:v>4.02</x:v>
      </x:c>
      <x:c r="I1636" s="10" t="n">
        <x:v>537</x:v>
      </x:c>
      <x:c r="J1636" s="12" t="str">
        <x:f>IF(AND(M1636="URL identity aligns",ISNUMBER(F1636),ISNUMBER(H1636),G1636&gt;0,I1636&gt;0,SUM(V1636:W1636)&gt;0),(F1636*V1636+((H1636-1)/4*10)*W1636)/SUM(V1636:W1636),"")</x:f>
      </x:c>
      <x:c r="K1636" s="12" t="str">
        <x:f>IF(ISNUMBER(J1636),(X1636*J1636+'Method'!$B$10*'Method'!$B$11)/(X1636+'Method'!$B$10),"")</x:f>
      </x:c>
      <x:c r="L1636" s="10" t="str">
        <x:f>IF(ISNUMBER(J1636),COUNTIFS($J$7:$J$1929,"&gt;"&amp;J1636)+1,"")</x:f>
      </x:c>
      <x:c r="M1636" s="9" t="str">
        <x:v>Review required</x:v>
      </x:c>
      <x:c r="N1636" s="9" t="str">
        <x:v>Concentration not explicit on both saved identities</x:v>
      </x:c>
      <x:c r="O1636" s="9" t="str">
        <x:v>https://www.parfumo.com/Perfumes/Diptyque/bois-corse</x:v>
      </x:c>
      <x:c r="P1636" s="9" t="str">
        <x:v>https://www.fragrantica.com/perfume/Diptyque/Bois-Corse-96742.html</x:v>
      </x:c>
      <x:c r="Q1636" s="9" t="str">
        <x:v>https://media.parfumo.com/perfumes/dd/ddc281-bois-corse-diptyque_1200.jpg?width=720&amp;aspect_ratio=1:1</x:v>
      </x:c>
      <x:c r="R1636" s="9" t="str">
        <x:v>https://fimgs.net/mdimg/perfume-thumbs/375x500.96742.jpg</x:v>
      </x:c>
      <x:c r="S1636" s="9" t="str">
        <x:v>Bois Corsé</x:v>
      </x:c>
      <x:c r="T1636" s="11" t="str">
        <x:v>2024</x:v>
      </x:c>
      <x:c r="U1636" s="10" t="n">
        <x:v>1189</x:v>
      </x:c>
      <x:c r="V1636" s="14" t="n">
        <x:f>IF(AND(ISNUMBER(G1636),G1636&gt;0),LOG10(G1636)*'Method'!$B$8,"")</x:f>
        <x:v>2.5078861337272795</x:v>
      </x:c>
      <x:c r="W1636" s="14" t="n">
        <x:f>IF(AND(ISNUMBER(I1636),I1636&gt;0),LOG10(I1636)*'Method'!$B$9,"")</x:f>
        <x:v>2.183979428559648</x:v>
      </x:c>
      <x:c r="X1636" s="10" t="str">
        <x:f>IF(ISNUMBER(J1636),SUM(G1636,I1636),"")</x:f>
      </x:c>
      <x:c r="Y1636" s="10" t="str">
        <x:f>IF(ISNUMBER(K1636),COUNTIFS($K$7:$K$1929,"&gt;"&amp;K1636)+1,"")</x:f>
      </x:c>
      <x:c r="Z1636" s="9" t="str"/>
      <x:c r="AA1636" s="15" t="n">
        <x:v>46108</x:v>
      </x:c>
      <x:c r="AB1636" s="9" t="str">
        <x:v>Unknown</x:v>
      </x:c>
    </x:row>
    <x:row r="1637" ht="50" customHeight="1">
      <x:c r="A1637" s="10" t="n">
        <x:f>IF(ISNUMBER(F1637),RANK(F1637,$F$7:$F$1929,0),"")</x:f>
        <x:v>1560</x:v>
      </x:c>
      <x:c r="B1637" s="9" t="str">
        <x:v>Lattafa</x:v>
      </x:c>
      <x:c r="C1637" s="9" t="str">
        <x:v>Eclaire Pistache</x:v>
      </x:c>
      <x:c r="D1637" s="9" t="str">
        <x:v>Parfum</x:v>
      </x:c>
      <x:c r="E1637" s="11" t="n">
        <x:v>2025</x:v>
      </x:c>
      <x:c r="F1637" s="13" t="n">
        <x:v>7.3</x:v>
      </x:c>
      <x:c r="G1637" s="10" t="n">
        <x:v>112</x:v>
      </x:c>
      <x:c r="H1637" s="12" t="n">
        <x:v>3.89</x:v>
      </x:c>
      <x:c r="I1637" s="10" t="n">
        <x:v>698</x:v>
      </x:c>
      <x:c r="J1637" s="12" t="str">
        <x:f>IF(AND(M1637="URL identity aligns",ISNUMBER(F1637),ISNUMBER(H1637),G1637&gt;0,I1637&gt;0,SUM(V1637:W1637)&gt;0),(F1637*V1637+((H1637-1)/4*10)*W1637)/SUM(V1637:W1637),"")</x:f>
      </x:c>
      <x:c r="K1637" s="12" t="str">
        <x:f>IF(ISNUMBER(J1637),(X1637*J1637+'Method'!$B$10*'Method'!$B$11)/(X1637+'Method'!$B$10),"")</x:f>
      </x:c>
      <x:c r="L1637" s="10" t="str">
        <x:f>IF(ISNUMBER(J1637),COUNTIFS($J$7:$J$1929,"&gt;"&amp;J1637)+1,"")</x:f>
      </x:c>
      <x:c r="M1637" s="9" t="str">
        <x:v>Review required</x:v>
      </x:c>
      <x:c r="N1637" s="9" t="str">
        <x:v>Brand differs between product URLs; Concentration not explicit on both saved identities</x:v>
      </x:c>
      <x:c r="O1637" s="9" t="str">
        <x:v>https://www.parfumo.com/Perfumes/Lattafa/eclaire-pistache</x:v>
      </x:c>
      <x:c r="P1637" s="9" t="str">
        <x:v>https://www.fragrantica.com/perfume/Lattafa-Perfumes/Eclaire-Pistache-113777.html</x:v>
      </x:c>
      <x:c r="Q1637" s="9" t="str">
        <x:v>https://media.parfumo.com/perfumes/60/60d402_eclaire-pistache-lattafa_1200.jpg?width=720&amp;aspect_ratio=1:1</x:v>
      </x:c>
      <x:c r="R1637" s="9" t="str">
        <x:v>https://fimgs.net/mdimg/perfume-thumbs/375x500.113777.jpg</x:v>
      </x:c>
      <x:c r="S1637" s="9" t="str">
        <x:v>Eclaire Pistache</x:v>
      </x:c>
      <x:c r="T1637" s="11" t="str">
        <x:v>2025</x:v>
      </x:c>
      <x:c r="U1637" s="10" t="n">
        <x:v>36</x:v>
      </x:c>
      <x:c r="V1637" s="14" t="n">
        <x:f>IF(AND(ISNUMBER(G1637),G1637&gt;0),LOG10(G1637)*'Method'!$B$8,"")</x:f>
        <x:v>2.4590616272042163</x:v>
      </x:c>
      <x:c r="W1637" s="14" t="n">
        <x:f>IF(AND(ISNUMBER(I1637),I1637&gt;0),LOG10(I1637)*'Method'!$B$9,"")</x:f>
        <x:v>2.275084338098528</x:v>
      </x:c>
      <x:c r="X1637" s="10" t="str">
        <x:f>IF(ISNUMBER(J1637),SUM(G1637,I1637),"")</x:f>
      </x:c>
      <x:c r="Y1637" s="10" t="str">
        <x:f>IF(ISNUMBER(K1637),COUNTIFS($K$7:$K$1929,"&gt;"&amp;K1637)+1,"")</x:f>
      </x:c>
      <x:c r="Z1637" s="9" t="str"/>
      <x:c r="AA1637" s="15" t="n">
        <x:v>46108</x:v>
      </x:c>
      <x:c r="AB1637" s="9" t="str">
        <x:v>Unknown</x:v>
      </x:c>
    </x:row>
    <x:row r="1638" ht="50" customHeight="1">
      <x:c r="A1638" s="10" t="n">
        <x:f>IF(ISNUMBER(F1638),RANK(F1638,$F$7:$F$1929,0),"")</x:f>
        <x:v>1560</x:v>
      </x:c>
      <x:c r="B1638" s="9" t="str">
        <x:v>Lattafa</x:v>
      </x:c>
      <x:c r="C1638" s="9" t="str">
        <x:v>Eclaire Banoffi</x:v>
      </x:c>
      <x:c r="D1638" s="9" t="str">
        <x:v>Parfum</x:v>
      </x:c>
      <x:c r="E1638" s="11" t="n">
        <x:v>2025</x:v>
      </x:c>
      <x:c r="F1638" s="13" t="n">
        <x:v>7.3</x:v>
      </x:c>
      <x:c r="G1638" s="10" t="n">
        <x:v>108</x:v>
      </x:c>
      <x:c r="H1638" s="12" t="n">
        <x:v>3.94</x:v>
      </x:c>
      <x:c r="I1638" s="10" t="n">
        <x:v>817</x:v>
      </x:c>
      <x:c r="J1638" s="12" t="str">
        <x:f>IF(AND(M1638="URL identity aligns",ISNUMBER(F1638),ISNUMBER(H1638),G1638&gt;0,I1638&gt;0,SUM(V1638:W1638)&gt;0),(F1638*V1638+((H1638-1)/4*10)*W1638)/SUM(V1638:W1638),"")</x:f>
      </x:c>
      <x:c r="K1638" s="12" t="str">
        <x:f>IF(ISNUMBER(J1638),(X1638*J1638+'Method'!$B$10*'Method'!$B$11)/(X1638+'Method'!$B$10),"")</x:f>
      </x:c>
      <x:c r="L1638" s="10" t="str">
        <x:f>IF(ISNUMBER(J1638),COUNTIFS($J$7:$J$1929,"&gt;"&amp;J1638)+1,"")</x:f>
      </x:c>
      <x:c r="M1638" s="9" t="str">
        <x:v>Review required</x:v>
      </x:c>
      <x:c r="N1638" s="9" t="str">
        <x:v>Brand differs between product URLs; Concentration not explicit on both saved identities</x:v>
      </x:c>
      <x:c r="O1638" s="9" t="str">
        <x:v>https://www.parfumo.com/Perfumes/Lattafa/eclaire-banoffi</x:v>
      </x:c>
      <x:c r="P1638" s="9" t="str">
        <x:v>https://www.fragrantica.com/perfume/Lattafa-Perfumes/Eclaire-Banoffi-113778.html</x:v>
      </x:c>
      <x:c r="Q1638" s="9" t="str">
        <x:v>https://media.parfumo.com/perfumes/cb/cb2174_eclaire-banoffi-lattafa_1200.jpg?width=720&amp;aspect_ratio=1:1</x:v>
      </x:c>
      <x:c r="R1638" s="9" t="str">
        <x:v>https://fimgs.net/mdimg/perfume-thumbs/375x500.113778.jpg</x:v>
      </x:c>
      <x:c r="S1638" s="9" t="str">
        <x:v>Eclaire Banoffi</x:v>
      </x:c>
      <x:c r="T1638" s="11" t="str">
        <x:v>2025</x:v>
      </x:c>
      <x:c r="U1638" s="10" t="n">
        <x:v>1184</x:v>
      </x:c>
      <x:c r="V1638" s="14" t="n">
        <x:f>IF(AND(ISNUMBER(G1638),G1638&gt;0),LOG10(G1638)*'Method'!$B$8,"")</x:f>
        <x:v>2.4401085065843398</x:v>
      </x:c>
      <x:c r="W1638" s="14" t="n">
        <x:f>IF(AND(ISNUMBER(I1638),I1638&gt;0),LOG10(I1638)*'Method'!$B$9,"")</x:f>
        <x:v>2.3297776452259362</x:v>
      </x:c>
      <x:c r="X1638" s="10" t="str">
        <x:f>IF(ISNUMBER(J1638),SUM(G1638,I1638),"")</x:f>
      </x:c>
      <x:c r="Y1638" s="10" t="str">
        <x:f>IF(ISNUMBER(K1638),COUNTIFS($K$7:$K$1929,"&gt;"&amp;K1638)+1,"")</x:f>
      </x:c>
      <x:c r="Z1638" s="9" t="str"/>
      <x:c r="AA1638" s="15" t="n">
        <x:v>46108</x:v>
      </x:c>
      <x:c r="AB1638" s="9" t="str">
        <x:v>Unknown</x:v>
      </x:c>
    </x:row>
    <x:row r="1639" ht="50" customHeight="1">
      <x:c r="A1639" s="10" t="n">
        <x:f>IF(ISNUMBER(F1639),RANK(F1639,$F$7:$F$1929,0),"")</x:f>
        <x:v>1560</x:v>
      </x:c>
      <x:c r="B1639" s="9" t="str">
        <x:v>Lorenzo Pazzaglia</x:v>
      </x:c>
      <x:c r="C1639" s="9" t="str">
        <x:v>Artik Sea</x:v>
      </x:c>
      <x:c r="D1639" s="9" t="str">
        <x:v>Not recorded</x:v>
      </x:c>
      <x:c r="E1639" s="11" t="n">
        <x:v>2023</x:v>
      </x:c>
      <x:c r="F1639" s="13" t="n">
        <x:v>7.3</x:v>
      </x:c>
      <x:c r="G1639" s="10" t="n">
        <x:v>107</x:v>
      </x:c>
      <x:c r="H1639" s="12" t="n">
        <x:v>3.94</x:v>
      </x:c>
      <x:c r="I1639" s="10" t="n">
        <x:v>496</x:v>
      </x:c>
      <x:c r="J1639" s="12" t="str">
        <x:f>IF(AND(M1639="URL identity aligns",ISNUMBER(F1639),ISNUMBER(H1639),G1639&gt;0,I1639&gt;0,SUM(V1639:W1639)&gt;0),(F1639*V1639+((H1639-1)/4*10)*W1639)/SUM(V1639:W1639),"")</x:f>
      </x:c>
      <x:c r="K1639" s="12" t="str">
        <x:f>IF(ISNUMBER(J1639),(X1639*J1639+'Method'!$B$10*'Method'!$B$11)/(X1639+'Method'!$B$10),"")</x:f>
      </x:c>
      <x:c r="L1639" s="10" t="str">
        <x:f>IF(ISNUMBER(J1639),COUNTIFS($J$7:$J$1929,"&gt;"&amp;J1639)+1,"")</x:f>
      </x:c>
      <x:c r="M1639" s="9" t="str">
        <x:v>Review required</x:v>
      </x:c>
      <x:c r="N1639" s="9" t="str">
        <x:v>Concentration not explicit on both saved identities</x:v>
      </x:c>
      <x:c r="O1639" s="9" t="str">
        <x:v>https://www.parfumo.com/Perfumes/lorenzo-pazzaglia/artik-sea</x:v>
      </x:c>
      <x:c r="P1639" s="9" t="str">
        <x:v>https://www.fragrantica.com/perfume/Lorenzo-Pazzaglia/Artik-Sea-80239.html</x:v>
      </x:c>
      <x:c r="Q1639" s="9" t="str">
        <x:v>https://media.parfumo.com/perfumes/3c/3cba31-artik-sea-lorenzo-pazzaglia_1200.jpg?width=720&amp;aspect_ratio=1:1</x:v>
      </x:c>
      <x:c r="R1639" s="9" t="str">
        <x:v>https://fimgs.net/mdimg/perfume-thumbs/375x500.80239.jpg</x:v>
      </x:c>
      <x:c r="S1639" s="9" t="str">
        <x:v>Artik Sea</x:v>
      </x:c>
      <x:c r="T1639" s="11" t="str">
        <x:v>2023</x:v>
      </x:c>
      <x:c r="U1639" s="10" t="n">
        <x:v>501</x:v>
      </x:c>
      <x:c r="V1639" s="14" t="n">
        <x:f>IF(AND(ISNUMBER(G1639),G1639&gt;0),LOG10(G1639)*'Method'!$B$8,"")</x:f>
        <x:v>2.435260533222252</x:v>
      </x:c>
      <x:c r="W1639" s="14" t="n">
        <x:f>IF(AND(ISNUMBER(I1639),I1639&gt;0),LOG10(I1639)*'Method'!$B$9,"")</x:f>
        <x:v>2.15638534119216</x:v>
      </x:c>
      <x:c r="X1639" s="10" t="str">
        <x:f>IF(ISNUMBER(J1639),SUM(G1639,I1639),"")</x:f>
      </x:c>
      <x:c r="Y1639" s="10" t="str">
        <x:f>IF(ISNUMBER(K1639),COUNTIFS($K$7:$K$1929,"&gt;"&amp;K1639)+1,"")</x:f>
      </x:c>
      <x:c r="Z1639" s="9" t="str"/>
      <x:c r="AA1639" s="15" t="n">
        <x:v>46108</x:v>
      </x:c>
      <x:c r="AB1639" s="9" t="str">
        <x:v>Unknown</x:v>
      </x:c>
    </x:row>
    <x:row r="1640" ht="50" customHeight="1">
      <x:c r="A1640" s="10" t="n">
        <x:f>IF(ISNUMBER(F1640),RANK(F1640,$F$7:$F$1929,0),"")</x:f>
        <x:v>1560</x:v>
      </x:c>
      <x:c r="B1640" s="9" t="str">
        <x:v>Liquides Imaginaires</x:v>
      </x:c>
      <x:c r="C1640" s="9" t="str">
        <x:v>Âme du Cœur</x:v>
      </x:c>
      <x:c r="D1640" s="9" t="str">
        <x:v>Not recorded</x:v>
      </x:c>
      <x:c r="E1640" s="11" t="n">
        <x:v>2024</x:v>
      </x:c>
      <x:c r="F1640" s="13" t="n">
        <x:v>7.3</x:v>
      </x:c>
      <x:c r="G1640" s="10" t="n">
        <x:v>103</x:v>
      </x:c>
      <x:c r="H1640" s="12" t="n">
        <x:v>3.98</x:v>
      </x:c>
      <x:c r="I1640" s="10" t="n">
        <x:v>703</x:v>
      </x:c>
      <x:c r="J1640" s="12" t="str">
        <x:f>IF(AND(M1640="URL identity aligns",ISNUMBER(F1640),ISNUMBER(H1640),G1640&gt;0,I1640&gt;0,SUM(V1640:W1640)&gt;0),(F1640*V1640+((H1640-1)/4*10)*W1640)/SUM(V1640:W1640),"")</x:f>
      </x:c>
      <x:c r="K1640" s="12" t="str">
        <x:f>IF(ISNUMBER(J1640),(X1640*J1640+'Method'!$B$10*'Method'!$B$11)/(X1640+'Method'!$B$10),"")</x:f>
      </x:c>
      <x:c r="L1640" s="10" t="str">
        <x:f>IF(ISNUMBER(J1640),COUNTIFS($J$7:$J$1929,"&gt;"&amp;J1640)+1,"")</x:f>
      </x:c>
      <x:c r="M1640" s="9" t="str">
        <x:v>Review required</x:v>
      </x:c>
      <x:c r="N1640" s="9" t="str">
        <x:v>Brand differs between product URLs; Concentration not explicit on both saved identities</x:v>
      </x:c>
      <x:c r="O1640" s="9" t="str">
        <x:v>https://www.parfumo.com/Perfumes/liquides-imaginaires/ame-du-coeur</x:v>
      </x:c>
      <x:c r="P1640" s="9" t="str">
        <x:v>https://www.fragrantica.com/perfume/Les-Liquides-Imaginaires/Ame-Du-Coeur-89907.html</x:v>
      </x:c>
      <x:c r="Q1640" s="9" t="str">
        <x:v>https://media.parfumo.com/perfumes/b4/b41164-ame-du-coeur-liquides-imaginaires_1200.jpg?width=720&amp;aspect_ratio=1:1</x:v>
      </x:c>
      <x:c r="R1640" s="9" t="str">
        <x:v>https://fimgs.net/mdimg/perfume-thumbs/375x500.89907.jpg</x:v>
      </x:c>
      <x:c r="S1640" s="9" t="str">
        <x:v>Âme du Cœur</x:v>
      </x:c>
      <x:c r="T1640" s="11" t="str">
        <x:v>2024</x:v>
      </x:c>
      <x:c r="U1640" s="10" t="n">
        <x:v>779</x:v>
      </x:c>
      <x:c r="V1640" s="14" t="n">
        <x:f>IF(AND(ISNUMBER(G1640),G1640&gt;0),LOG10(G1640)*'Method'!$B$8,"")</x:f>
        <x:v>2.4154046696462035</x:v>
      </x:c>
      <x:c r="W1640" s="14" t="n">
        <x:f>IF(AND(ISNUMBER(I1640),I1640&gt;0),LOG10(I1640)*'Method'!$B$9,"")</x:f>
        <x:v>2.277564260015856</x:v>
      </x:c>
      <x:c r="X1640" s="10" t="str">
        <x:f>IF(ISNUMBER(J1640),SUM(G1640,I1640),"")</x:f>
      </x:c>
      <x:c r="Y1640" s="10" t="str">
        <x:f>IF(ISNUMBER(K1640),COUNTIFS($K$7:$K$1929,"&gt;"&amp;K1640)+1,"")</x:f>
      </x:c>
      <x:c r="Z1640" s="9" t="str"/>
      <x:c r="AA1640" s="15" t="n">
        <x:v>46108</x:v>
      </x:c>
      <x:c r="AB1640" s="9" t="str">
        <x:v>Unknown</x:v>
      </x:c>
    </x:row>
    <x:row r="1641" ht="50" customHeight="1">
      <x:c r="A1641" s="10" t="n">
        <x:f>IF(ISNUMBER(F1641),RANK(F1641,$F$7:$F$1929,0),"")</x:f>
        <x:v>1560</x:v>
      </x:c>
      <x:c r="B1641" s="9" t="str">
        <x:v>French Avenue</x:v>
      </x:c>
      <x:c r="C1641" s="9" t="str">
        <x:v>Spectre Wraith</x:v>
      </x:c>
      <x:c r="D1641" s="9" t="str">
        <x:v>Not recorded</x:v>
      </x:c>
      <x:c r="E1641" s="11" t="n">
        <x:v>2024</x:v>
      </x:c>
      <x:c r="F1641" s="13" t="n">
        <x:v>7.3</x:v>
      </x:c>
      <x:c r="G1641" s="10" t="n">
        <x:v>93</x:v>
      </x:c>
      <x:c r="H1641" s="12" t="n">
        <x:v>3.88</x:v>
      </x:c>
      <x:c r="I1641" s="10" t="n">
        <x:v>889</x:v>
      </x:c>
      <x:c r="J1641" s="12" t="str">
        <x:f>IF(AND(M1641="URL identity aligns",ISNUMBER(F1641),ISNUMBER(H1641),G1641&gt;0,I1641&gt;0,SUM(V1641:W1641)&gt;0),(F1641*V1641+((H1641-1)/4*10)*W1641)/SUM(V1641:W1641),"")</x:f>
      </x:c>
      <x:c r="K1641" s="12" t="str">
        <x:f>IF(ISNUMBER(J1641),(X1641*J1641+'Method'!$B$10*'Method'!$B$11)/(X1641+'Method'!$B$10),"")</x:f>
      </x:c>
      <x:c r="L1641" s="10" t="str">
        <x:f>IF(ISNUMBER(J1641),COUNTIFS($J$7:$J$1929,"&gt;"&amp;J1641)+1,"")</x:f>
      </x:c>
      <x:c r="M1641" s="9" t="str">
        <x:v>Review required</x:v>
      </x:c>
      <x:c r="N1641" s="9" t="str">
        <x:v>Concentration not explicit on both saved identities</x:v>
      </x:c>
      <x:c r="O1641" s="9" t="str">
        <x:v>https://www.parfumo.com/Perfumes/french-avenue/spectre-wraith</x:v>
      </x:c>
      <x:c r="P1641" s="9" t="str">
        <x:v>https://www.fragrantica.com/perfume/French-Avenue/Spectre-Wraith-94699.html</x:v>
      </x:c>
      <x:c r="Q1641" s="9" t="str">
        <x:v>https://media.parfumo.com/perfumes/98/987b19_spectre-wraith-french-avenue_1200.jpg?width=480&amp;aspect_ratio=1:1</x:v>
      </x:c>
      <x:c r="R1641" s="9" t="str">
        <x:v>https://fimgs.net/mdimg/perfume-thumbs/375x500.94699.jpg</x:v>
      </x:c>
      <x:c r="S1641" s="9" t="str">
        <x:v>Spectre Wraith</x:v>
      </x:c>
      <x:c r="T1641" s="11" t="str">
        <x:v>2024</x:v>
      </x:c>
      <x:c r="U1641" s="10" t="n">
        <x:v>1089</x:v>
      </x:c>
      <x:c r="V1641" s="14" t="n">
        <x:f>IF(AND(ISNUMBER(G1641),G1641&gt;0),LOG10(G1641)*'Method'!$B$8,"")</x:f>
        <x:v>2.3621795382647277</x:v>
      </x:c>
      <x:c r="W1641" s="14" t="n">
        <x:f>IF(AND(ISNUMBER(I1641),I1641&gt;0),LOG10(I1641)*'Method'!$B$9,"")</x:f>
        <x:v>2.359121408776168</x:v>
      </x:c>
      <x:c r="X1641" s="10" t="str">
        <x:f>IF(ISNUMBER(J1641),SUM(G1641,I1641),"")</x:f>
      </x:c>
      <x:c r="Y1641" s="10" t="str">
        <x:f>IF(ISNUMBER(K1641),COUNTIFS($K$7:$K$1929,"&gt;"&amp;K1641)+1,"")</x:f>
      </x:c>
      <x:c r="Z1641" s="9" t="str"/>
      <x:c r="AA1641" s="15" t="n">
        <x:v>46108</x:v>
      </x:c>
      <x:c r="AB1641" s="9" t="str">
        <x:v>Unknown</x:v>
      </x:c>
    </x:row>
    <x:row r="1642" ht="50" customHeight="1">
      <x:c r="A1642" s="10" t="n">
        <x:f>IF(ISNUMBER(F1642),RANK(F1642,$F$7:$F$1929,0),"")</x:f>
        <x:v>1560</x:v>
      </x:c>
      <x:c r="B1642" s="9" t="str">
        <x:v>Lorenzo Pazzaglia</x:v>
      </x:c>
      <x:c r="C1642" s="9" t="str">
        <x:v>Sugar Kisses</x:v>
      </x:c>
      <x:c r="D1642" s="9" t="str">
        <x:v>Not recorded</x:v>
      </x:c>
      <x:c r="E1642" s="11" t="n">
        <x:v>2023</x:v>
      </x:c>
      <x:c r="F1642" s="13" t="n">
        <x:v>7.3</x:v>
      </x:c>
      <x:c r="G1642" s="10" t="n">
        <x:v>92</x:v>
      </x:c>
      <x:c r="H1642" s="12" t="n">
        <x:v>3.76</x:v>
      </x:c>
      <x:c r="I1642" s="10" t="n">
        <x:v>671</x:v>
      </x:c>
      <x:c r="J1642" s="12" t="str">
        <x:f>IF(AND(M1642="URL identity aligns",ISNUMBER(F1642),ISNUMBER(H1642),G1642&gt;0,I1642&gt;0,SUM(V1642:W1642)&gt;0),(F1642*V1642+((H1642-1)/4*10)*W1642)/SUM(V1642:W1642),"")</x:f>
      </x:c>
      <x:c r="K1642" s="12" t="str">
        <x:f>IF(ISNUMBER(J1642),(X1642*J1642+'Method'!$B$10*'Method'!$B$11)/(X1642+'Method'!$B$10),"")</x:f>
      </x:c>
      <x:c r="L1642" s="10" t="str">
        <x:f>IF(ISNUMBER(J1642),COUNTIFS($J$7:$J$1929,"&gt;"&amp;J1642)+1,"")</x:f>
      </x:c>
      <x:c r="M1642" s="9" t="str">
        <x:v>Review required</x:v>
      </x:c>
      <x:c r="N1642" s="9" t="str">
        <x:v>Concentration not explicit on both saved identities</x:v>
      </x:c>
      <x:c r="O1642" s="9" t="str">
        <x:v>https://www.parfumo.com/Perfumes/lorenzo-pazzaglia/sugar-kisses</x:v>
      </x:c>
      <x:c r="P1642" s="9" t="str">
        <x:v>https://www.fragrantica.com/perfume/Lorenzo-Pazzaglia/Sugar-Kisses-88326.html</x:v>
      </x:c>
      <x:c r="Q1642" s="9" t="str">
        <x:v>https://media.parfumo.com/perfumes/81/81e4fe-sugar-kisses-lorenzo-pazzaglia_1200.jpg?width=720&amp;aspect_ratio=1:1</x:v>
      </x:c>
      <x:c r="R1642" s="9" t="str">
        <x:v>https://fimgs.net/mdimg/perfume-thumbs/375x500.88326.jpg</x:v>
      </x:c>
      <x:c r="S1642" s="9" t="str">
        <x:v>Sugar Kisses</x:v>
      </x:c>
      <x:c r="T1642" s="11" t="str">
        <x:v>2023</x:v>
      </x:c>
      <x:c r="U1642" s="10" t="n">
        <x:v>1585</x:v>
      </x:c>
      <x:c r="V1642" s="14" t="n">
        <x:f>IF(AND(ISNUMBER(G1642),G1642&gt;0),LOG10(G1642)*'Method'!$B$8,"")</x:f>
        <x:v>2.356545392814672</x:v>
      </x:c>
      <x:c r="W1642" s="14" t="n">
        <x:f>IF(AND(ISNUMBER(I1642),I1642&gt;0),LOG10(I1642)*'Method'!$B$9,"")</x:f>
        <x:v>2.261378016135192</x:v>
      </x:c>
      <x:c r="X1642" s="10" t="str">
        <x:f>IF(ISNUMBER(J1642),SUM(G1642,I1642),"")</x:f>
      </x:c>
      <x:c r="Y1642" s="10" t="str">
        <x:f>IF(ISNUMBER(K1642),COUNTIFS($K$7:$K$1929,"&gt;"&amp;K1642)+1,"")</x:f>
      </x:c>
      <x:c r="Z1642" s="9" t="str"/>
      <x:c r="AA1642" s="15" t="n">
        <x:v>46108</x:v>
      </x:c>
      <x:c r="AB1642" s="9" t="str">
        <x:v>Unknown</x:v>
      </x:c>
    </x:row>
    <x:row r="1643" ht="50" customHeight="1">
      <x:c r="A1643" s="10" t="n">
        <x:f>IF(ISNUMBER(F1643),RANK(F1643,$F$7:$F$1929,0),"")</x:f>
        <x:v>1560</x:v>
      </x:c>
      <x:c r="B1643" s="9" t="str">
        <x:v>Yves Saint Laurent</x:v>
      </x:c>
      <x:c r="C1643" s="9" t="str">
        <x:v>Y Le Parfum</x:v>
      </x:c>
      <x:c r="D1643" s="9" t="str">
        <x:v>Parfum</x:v>
      </x:c>
      <x:c r="E1643" s="11" t="n">
        <x:v>2025</x:v>
      </x:c>
      <x:c r="F1643" s="13" t="n">
        <x:v>7.3</x:v>
      </x:c>
      <x:c r="G1643" s="10" t="n">
        <x:v>88</x:v>
      </x:c>
      <x:c r="H1643" s="12" t="n">
        <x:v>3.87</x:v>
      </x:c>
      <x:c r="I1643" s="10" t="n">
        <x:v>634</x:v>
      </x:c>
      <x:c r="J1643" s="12" t="n">
        <x:f>IF(AND(M1643="URL identity aligns",ISNUMBER(F1643),ISNUMBER(H1643),G1643&gt;0,I1643&gt;0,SUM(V1643:W1643)&gt;0),(F1643*V1643+((H1643-1)/4*10)*W1643)/SUM(V1643:W1643),"")</x:f>
        <x:v>7.23875282494166</x:v>
      </x:c>
      <x:c r="K1643" s="12" t="n">
        <x:f>IF(ISNUMBER(J1643),(X1643*J1643+'Method'!$B$10*'Method'!$B$11)/(X1643+'Method'!$B$10),"")</x:f>
        <x:v>7.73288153164344</x:v>
      </x:c>
      <x:c r="L1643" s="10" t="n">
        <x:f>IF(ISNUMBER(J1643),COUNTIFS($J$7:$J$1929,"&gt;"&amp;J1643)+1,"")</x:f>
        <x:v>152</x:v>
      </x:c>
      <x:c r="M1643" s="9" t="str">
        <x:v>URL identity aligns</x:v>
      </x:c>
      <x:c r="N1643" s="9" t="str">
        <x:v>Brand, name tokens and concentration agree in saved URLs</x:v>
      </x:c>
      <x:c r="O1643" s="9" t="str">
        <x:v>https://www.parfumo.com/Perfumes/Yves_Saint_Laurent/y-le-parfum-2025</x:v>
      </x:c>
      <x:c r="P1643" s="9" t="str">
        <x:v>https://www.fragrantica.com/perfume/Yves-Saint-Laurent/Y-Le-Parfum-2025-102208.html</x:v>
      </x:c>
      <x:c r="Q1643" s="9" t="str">
        <x:v>https://media.parfumo.com/perfumes/4c/4c0a38_y-le-parfum-2025-yves-saint-laurent_1200.jpg?width=480&amp;aspect_ratio=1:1</x:v>
      </x:c>
      <x:c r="R1643" s="9" t="str">
        <x:v>https://fimgs.net/mdimg/perfume-thumbs/375x500.102208.jpg</x:v>
      </x:c>
      <x:c r="S1643" s="9" t="str">
        <x:v>Y Le Parfum</x:v>
      </x:c>
      <x:c r="T1643" s="11" t="str">
        <x:v>2025</x:v>
      </x:c>
      <x:c r="U1643" s="10" t="n">
        <x:v>425</x:v>
      </x:c>
      <x:c r="V1643" s="14" t="n">
        <x:f>IF(AND(ISNUMBER(G1643),G1643&gt;0),LOG10(G1643)*'Method'!$B$8,"")</x:f>
        <x:v>2.333379206580204</x:v>
      </x:c>
      <x:c r="W1643" s="14" t="n">
        <x:f>IF(AND(ISNUMBER(I1643),I1643&gt;0),LOG10(I1643)*'Method'!$B$9,"")</x:f>
        <x:v>2.2416714063053838</x:v>
      </x:c>
      <x:c r="X1643" s="10" t="n">
        <x:f>IF(ISNUMBER(J1643),SUM(G1643,I1643),"")</x:f>
        <x:v>722</x:v>
      </x:c>
      <x:c r="Y1643" s="10" t="n">
        <x:f>IF(ISNUMBER(K1643),COUNTIFS($K$7:$K$1929,"&gt;"&amp;K1643)+1,"")</x:f>
        <x:v>130</x:v>
      </x:c>
      <x:c r="Z1643" s="9" t="str"/>
      <x:c r="AA1643" s="15" t="n">
        <x:v>46108</x:v>
      </x:c>
      <x:c r="AB1643" s="9" t="str">
        <x:v>Unknown</x:v>
      </x:c>
    </x:row>
    <x:row r="1644" ht="50" customHeight="1">
      <x:c r="A1644" s="10" t="n">
        <x:f>IF(ISNUMBER(F1644),RANK(F1644,$F$7:$F$1929,0),"")</x:f>
        <x:v>1560</x:v>
      </x:c>
      <x:c r="B1644" s="9" t="str">
        <x:v>Jean Paul Gaultier</x:v>
      </x:c>
      <x:c r="C1644" s="9" t="str">
        <x:v>Scandal pour Homme Elixir</x:v>
      </x:c>
      <x:c r="D1644" s="9" t="str">
        <x:v>Elixir</x:v>
      </x:c>
      <x:c r="E1644" s="11" t="n">
        <x:v>2026</x:v>
      </x:c>
      <x:c r="F1644" s="13" t="n">
        <x:v>7.3</x:v>
      </x:c>
      <x:c r="G1644" s="10" t="n">
        <x:v>87</x:v>
      </x:c>
      <x:c r="H1644" s="12" t="n">
        <x:v>4.14</x:v>
      </x:c>
      <x:c r="I1644" s="10" t="n">
        <x:v>276</x:v>
      </x:c>
      <x:c r="J1644" s="12" t="str">
        <x:f>IF(AND(M1644="URL identity aligns",ISNUMBER(F1644),ISNUMBER(H1644),G1644&gt;0,I1644&gt;0,SUM(V1644:W1644)&gt;0),(F1644*V1644+((H1644-1)/4*10)*W1644)/SUM(V1644:W1644),"")</x:f>
      </x:c>
      <x:c r="K1644" s="12" t="str">
        <x:f>IF(ISNUMBER(J1644),(X1644*J1644+'Method'!$B$10*'Method'!$B$11)/(X1644+'Method'!$B$10),"")</x:f>
      </x:c>
      <x:c r="L1644" s="10" t="str">
        <x:f>IF(ISNUMBER(J1644),COUNTIFS($J$7:$J$1929,"&gt;"&amp;J1644)+1,"")</x:f>
      </x:c>
      <x:c r="M1644" s="9" t="str">
        <x:v>Review required</x:v>
      </x:c>
      <x:c r="N1644" s="9" t="str">
        <x:v>Concentration not explicit on both saved identities</x:v>
      </x:c>
      <x:c r="O1644" s="9" t="str">
        <x:v>https://www.parfumo.com/Perfumes/Jean_Paul_Gaultier/scandal-pour-homme-elixir</x:v>
      </x:c>
      <x:c r="P1644" s="9" t="str">
        <x:v>https://www.fragrantica.com/perfume/Jean-Paul-Gaultier/Scandal-Pour-Homme-Elixir-121453.html</x:v>
      </x:c>
      <x:c r="Q1644" s="9" t="str">
        <x:v>https://media.parfumo.com/perfumes/2b/2b5bb0_scandal-pour-homme-elixir-jean-paul-gaultier_1200.jpg?width=720&amp;aspect_ratio=1:1</x:v>
      </x:c>
      <x:c r="R1644" s="9" t="str">
        <x:v>https://fimgs.net/mdimg/perfume-thumbs/375x500.121453.jpg?t=1773001335</x:v>
      </x:c>
      <x:c r="S1644" s="9" t="str">
        <x:v>Scandal pour Homme Elixir</x:v>
      </x:c>
      <x:c r="T1644" s="11" t="str">
        <x:v>2026</x:v>
      </x:c>
      <x:c r="U1644" s="10" t="n">
        <x:v>803</x:v>
      </x:c>
      <x:c r="V1644" s="14" t="n">
        <x:f>IF(AND(ISNUMBER(G1644),G1644&gt;0),LOG10(G1644)*'Method'!$B$8,"")</x:f>
        <x:v>2.327423103142344</x:v>
      </x:c>
      <x:c r="W1644" s="14" t="n">
        <x:f>IF(AND(ISNUMBER(I1644),I1644&gt;0),LOG10(I1644)*'Method'!$B$9,"")</x:f>
        <x:v>1.9527272656521761</x:v>
      </x:c>
      <x:c r="X1644" s="10" t="str">
        <x:f>IF(ISNUMBER(J1644),SUM(G1644,I1644),"")</x:f>
      </x:c>
      <x:c r="Y1644" s="10" t="str">
        <x:f>IF(ISNUMBER(K1644),COUNTIFS($K$7:$K$1929,"&gt;"&amp;K1644)+1,"")</x:f>
      </x:c>
      <x:c r="Z1644" s="9" t="str"/>
      <x:c r="AA1644" s="15" t="n">
        <x:v>46108</x:v>
      </x:c>
      <x:c r="AB1644" s="9" t="str">
        <x:v>Unknown</x:v>
      </x:c>
    </x:row>
    <x:row r="1645" ht="50" customHeight="1">
      <x:c r="A1645" s="10" t="n">
        <x:f>IF(ISNUMBER(F1645),RANK(F1645,$F$7:$F$1929,0),"")</x:f>
        <x:v>1560</x:v>
      </x:c>
      <x:c r="B1645" s="9" t="str">
        <x:v>Penhaligon’s</x:v>
      </x:c>
      <x:c r="C1645" s="9" t="str">
        <x:v>Vra Vra Vroom</x:v>
      </x:c>
      <x:c r="D1645" s="9" t="str">
        <x:v>Not recorded</x:v>
      </x:c>
      <x:c r="E1645" s="11" t="n">
        <x:v>2023</x:v>
      </x:c>
      <x:c r="F1645" s="13" t="n">
        <x:v>7.3</x:v>
      </x:c>
      <x:c r="G1645" s="10" t="n">
        <x:v>81</x:v>
      </x:c>
      <x:c r="H1645" s="12" t="n">
        <x:v>4.04</x:v>
      </x:c>
      <x:c r="I1645" s="10" t="n">
        <x:v>474</x:v>
      </x:c>
      <x:c r="J1645" s="12" t="str">
        <x:f>IF(AND(M1645="URL identity aligns",ISNUMBER(F1645),ISNUMBER(H1645),G1645&gt;0,I1645&gt;0,SUM(V1645:W1645)&gt;0),(F1645*V1645+((H1645-1)/4*10)*W1645)/SUM(V1645:W1645),"")</x:f>
      </x:c>
      <x:c r="K1645" s="12" t="str">
        <x:f>IF(ISNUMBER(J1645),(X1645*J1645+'Method'!$B$10*'Method'!$B$11)/(X1645+'Method'!$B$10),"")</x:f>
      </x:c>
      <x:c r="L1645" s="10" t="str">
        <x:f>IF(ISNUMBER(J1645),COUNTIFS($J$7:$J$1929,"&gt;"&amp;J1645)+1,"")</x:f>
      </x:c>
      <x:c r="M1645" s="9" t="str">
        <x:v>Review required</x:v>
      </x:c>
      <x:c r="N1645" s="9" t="str">
        <x:v>Brand differs between product URLs; Export brand differs from Parfumo URL; Concentration not explicit on both saved identities</x:v>
      </x:c>
      <x:c r="O1645" s="9" t="str">
        <x:v>https://www.parfumo.com/Perfumes/Penhaligons/vra-vra-vroom</x:v>
      </x:c>
      <x:c r="P1645" s="9" t="str">
        <x:v>https://www.fragrantica.com/perfume/Penhaligon-s/Vra-Vra-Vroom-84255.html</x:v>
      </x:c>
      <x:c r="Q1645" s="9" t="str">
        <x:v>https://media.parfumo.com/perfumes/2f/2f40f0-vra-vra-vroom-penhaligon-s_1200.jpg?width=720&amp;aspect_ratio=1:1</x:v>
      </x:c>
      <x:c r="R1645" s="9" t="str">
        <x:v>https://fimgs.net/mdimg/perfume-thumbs/375x500.84255.jpg</x:v>
      </x:c>
      <x:c r="S1645" s="9" t="str">
        <x:v>Vra Vra Vroom Penhaligon's</x:v>
      </x:c>
      <x:c r="T1645" s="11" t="str">
        <x:v>2023</x:v>
      </x:c>
      <x:c r="U1645" s="10" t="n">
        <x:v>1496</x:v>
      </x:c>
      <x:c r="V1645" s="14" t="n">
        <x:f>IF(AND(ISNUMBER(G1645),G1645&gt;0),LOG10(G1645)*'Method'!$B$8,"")</x:f>
        <x:v>2.29018202265438</x:v>
      </x:c>
      <x:c r="W1645" s="14" t="n">
        <x:f>IF(AND(ISNUMBER(I1645),I1645&gt;0),LOG10(I1645)*'Method'!$B$9,"")</x:f>
        <x:v>2.140622673339264</x:v>
      </x:c>
      <x:c r="X1645" s="10" t="str">
        <x:f>IF(ISNUMBER(J1645),SUM(G1645,I1645),"")</x:f>
      </x:c>
      <x:c r="Y1645" s="10" t="str">
        <x:f>IF(ISNUMBER(K1645),COUNTIFS($K$7:$K$1929,"&gt;"&amp;K1645)+1,"")</x:f>
      </x:c>
      <x:c r="Z1645" s="9" t="str">
        <x:v>Removed repeated brand suffix from display name</x:v>
      </x:c>
      <x:c r="AA1645" s="15" t="n">
        <x:v>46108</x:v>
      </x:c>
      <x:c r="AB1645" s="9" t="str">
        <x:v>Unknown</x:v>
      </x:c>
    </x:row>
    <x:row r="1646" ht="50" customHeight="1">
      <x:c r="A1646" s="10" t="n">
        <x:f>IF(ISNUMBER(F1646),RANK(F1646,$F$7:$F$1929,0),"")</x:f>
        <x:v>1560</x:v>
      </x:c>
      <x:c r="B1646" s="9" t="str">
        <x:v>Azzaro</x:v>
      </x:c>
      <x:c r="C1646" s="9" t="str">
        <x:v>Chrome</x:v>
      </x:c>
      <x:c r="D1646" s="9" t="str">
        <x:v>Parfum</x:v>
      </x:c>
      <x:c r="E1646" s="11" t="n">
        <x:v>2023</x:v>
      </x:c>
      <x:c r="F1646" s="13" t="n">
        <x:v>7.3</x:v>
      </x:c>
      <x:c r="G1646" s="10" t="n">
        <x:v>80</x:v>
      </x:c>
      <x:c r="H1646" s="12" t="n">
        <x:v>3.86</x:v>
      </x:c>
      <x:c r="I1646" s="10" t="n">
        <x:v>396</x:v>
      </x:c>
      <x:c r="J1646" s="12" t="n">
        <x:f>IF(AND(M1646="URL identity aligns",ISNUMBER(F1646),ISNUMBER(H1646),G1646&gt;0,I1646&gt;0,SUM(V1646:W1646)&gt;0),(F1646*V1646+((H1646-1)/4*10)*W1646)/SUM(V1646:W1646),"")</x:f>
        <x:v>7.22853435760565</x:v>
      </x:c>
      <x:c r="K1646" s="12" t="n">
        <x:f>IF(ISNUMBER(J1646),(X1646*J1646+'Method'!$B$10*'Method'!$B$11)/(X1646+'Method'!$B$10),"")</x:f>
        <x:v>7.77828685125305</x:v>
      </x:c>
      <x:c r="L1646" s="10" t="n">
        <x:f>IF(ISNUMBER(J1646),COUNTIFS($J$7:$J$1929,"&gt;"&amp;J1646)+1,"")</x:f>
        <x:v>153</x:v>
      </x:c>
      <x:c r="M1646" s="9" t="str">
        <x:v>URL identity aligns</x:v>
      </x:c>
      <x:c r="N1646" s="9" t="str">
        <x:v>Brand, name tokens and concentration agree in saved URLs</x:v>
      </x:c>
      <x:c r="O1646" s="9" t="str">
        <x:v>https://www.parfumo.com/Perfumes/Azzaro/chrome-parfum</x:v>
      </x:c>
      <x:c r="P1646" s="9" t="str">
        <x:v>https://www.fragrantica.com/perfume/Azzaro/Azzaro-Chrome-Parfum-79268.html</x:v>
      </x:c>
      <x:c r="Q1646" s="9" t="str">
        <x:v>https://media.parfumo.com/perfumes/2f/2f77c2-chrome-parfum-azzaro_1200.jpg?width=720&amp;aspect_ratio=1:1</x:v>
      </x:c>
      <x:c r="R1646" s="9" t="str">
        <x:v>https://fimgs.net/mdimg/perfume-thumbs/375x500.79268.jpg</x:v>
      </x:c>
      <x:c r="S1646" s="9" t="str">
        <x:v>Chrome</x:v>
      </x:c>
      <x:c r="T1646" s="11" t="str">
        <x:v>2023</x:v>
      </x:c>
      <x:c r="U1646" s="10" t="n">
        <x:v>600</x:v>
      </x:c>
      <x:c r="V1646" s="14" t="n">
        <x:f>IF(AND(ISNUMBER(G1646),G1646&gt;0),LOG10(G1646)*'Method'!$B$8,"")</x:f>
        <x:v>2.283707984390328</x:v>
      </x:c>
      <x:c r="W1646" s="14" t="n">
        <x:f>IF(AND(ISNUMBER(I1646),I1646&gt;0),LOG10(I1646)*'Method'!$B$9,"")</x:f>
        <x:v>2.078156148740408</x:v>
      </x:c>
      <x:c r="X1646" s="10" t="n">
        <x:f>IF(ISNUMBER(J1646),SUM(G1646,I1646),"")</x:f>
        <x:v>476</x:v>
      </x:c>
      <x:c r="Y1646" s="10" t="n">
        <x:f>IF(ISNUMBER(K1646),COUNTIFS($K$7:$K$1929,"&gt;"&amp;K1646)+1,"")</x:f>
        <x:v>125</x:v>
      </x:c>
      <x:c r="Z1646" s="9" t="str"/>
      <x:c r="AA1646" s="15" t="n">
        <x:v>46108</x:v>
      </x:c>
      <x:c r="AB1646" s="9" t="str">
        <x:v>Unknown</x:v>
      </x:c>
    </x:row>
    <x:row r="1647" ht="50" customHeight="1">
      <x:c r="A1647" s="10" t="n">
        <x:f>IF(ISNUMBER(F1647),RANK(F1647,$F$7:$F$1929,0),"")</x:f>
        <x:v>1560</x:v>
      </x:c>
      <x:c r="B1647" s="9" t="str">
        <x:v>Mancera</x:v>
      </x:c>
      <x:c r="C1647" s="9" t="str">
        <x:v>Cinque Terre</x:v>
      </x:c>
      <x:c r="D1647" s="9" t="str">
        <x:v>Not recorded</x:v>
      </x:c>
      <x:c r="E1647" s="11" t="n">
        <x:v>2024</x:v>
      </x:c>
      <x:c r="F1647" s="13" t="n">
        <x:v>7.3</x:v>
      </x:c>
      <x:c r="G1647" s="10" t="n">
        <x:v>80</x:v>
      </x:c>
      <x:c r="H1647" s="12" t="n">
        <x:v>3.86</x:v>
      </x:c>
      <x:c r="I1647" s="10" t="n">
        <x:v>432</x:v>
      </x:c>
      <x:c r="J1647" s="12" t="str">
        <x:f>IF(AND(M1647="URL identity aligns",ISNUMBER(F1647),ISNUMBER(H1647),G1647&gt;0,I1647&gt;0,SUM(V1647:W1647)&gt;0),(F1647*V1647+((H1647-1)/4*10)*W1647)/SUM(V1647:W1647),"")</x:f>
      </x:c>
      <x:c r="K1647" s="12" t="str">
        <x:f>IF(ISNUMBER(J1647),(X1647*J1647+'Method'!$B$10*'Method'!$B$11)/(X1647+'Method'!$B$10),"")</x:f>
      </x:c>
      <x:c r="L1647" s="10" t="str">
        <x:f>IF(ISNUMBER(J1647),COUNTIFS($J$7:$J$1929,"&gt;"&amp;J1647)+1,"")</x:f>
      </x:c>
      <x:c r="M1647" s="9" t="str">
        <x:v>Review required</x:v>
      </x:c>
      <x:c r="N1647" s="9" t="str">
        <x:v>Concentration not explicit on both saved identities</x:v>
      </x:c>
      <x:c r="O1647" s="9" t="str">
        <x:v>https://www.parfumo.com/Perfumes/Mancera/cinque-terre</x:v>
      </x:c>
      <x:c r="P1647" s="9" t="str">
        <x:v>https://www.fragrantica.com/perfume/Mancera/Cinque-Terre-97826.html</x:v>
      </x:c>
      <x:c r="Q1647" s="9" t="str">
        <x:v>https://media.parfumo.com/perfumes/59/59b22a-cinque-terre-mancera_1200.jpg?width=480&amp;aspect_ratio=1:1</x:v>
      </x:c>
      <x:c r="R1647" s="9" t="str">
        <x:v>https://fimgs.net/mdimg/perfume-thumbs/375x500.97826.jpg</x:v>
      </x:c>
      <x:c r="S1647" s="9" t="str">
        <x:v>Cinque Terre</x:v>
      </x:c>
      <x:c r="T1647" s="11" t="str">
        <x:v>2024</x:v>
      </x:c>
      <x:c r="U1647" s="10" t="n">
        <x:v>1494</x:v>
      </x:c>
      <x:c r="V1647" s="14" t="n">
        <x:f>IF(AND(ISNUMBER(G1647),G1647&gt;0),LOG10(G1647)*'Method'!$B$8,"")</x:f>
        <x:v>2.283707984390328</x:v>
      </x:c>
      <x:c r="W1647" s="14" t="n">
        <x:f>IF(AND(ISNUMBER(I1647),I1647&gt;0),LOG10(I1647)*'Method'!$B$9,"")</x:f>
        <x:v>2.108386997451928</x:v>
      </x:c>
      <x:c r="X1647" s="10" t="str">
        <x:f>IF(ISNUMBER(J1647),SUM(G1647,I1647),"")</x:f>
      </x:c>
      <x:c r="Y1647" s="10" t="str">
        <x:f>IF(ISNUMBER(K1647),COUNTIFS($K$7:$K$1929,"&gt;"&amp;K1647)+1,"")</x:f>
      </x:c>
      <x:c r="Z1647" s="9" t="str"/>
      <x:c r="AA1647" s="15" t="n">
        <x:v>46108</x:v>
      </x:c>
      <x:c r="AB1647" s="9" t="str">
        <x:v>Unknown</x:v>
      </x:c>
    </x:row>
    <x:row r="1648" ht="50" customHeight="1">
      <x:c r="A1648" s="10" t="n">
        <x:f>IF(ISNUMBER(F1648),RANK(F1648,$F$7:$F$1929,0),"")</x:f>
        <x:v>1560</x:v>
      </x:c>
      <x:c r="B1648" s="9" t="str">
        <x:v>Liquides Imaginaires</x:v>
      </x:c>
      <x:c r="C1648" s="9" t="str">
        <x:v>Lunatique</x:v>
      </x:c>
      <x:c r="D1648" s="9" t="str">
        <x:v>Not recorded</x:v>
      </x:c>
      <x:c r="E1648" s="11" t="n">
        <x:v>2024</x:v>
      </x:c>
      <x:c r="F1648" s="13" t="n">
        <x:v>7.3</x:v>
      </x:c>
      <x:c r="G1648" s="10" t="n">
        <x:v>80</x:v>
      </x:c>
      <x:c r="H1648" s="12" t="n">
        <x:v>3.78</x:v>
      </x:c>
      <x:c r="I1648" s="10" t="n">
        <x:v>301</x:v>
      </x:c>
      <x:c r="J1648" s="12" t="str">
        <x:f>IF(AND(M1648="URL identity aligns",ISNUMBER(F1648),ISNUMBER(H1648),G1648&gt;0,I1648&gt;0,SUM(V1648:W1648)&gt;0),(F1648*V1648+((H1648-1)/4*10)*W1648)/SUM(V1648:W1648),"")</x:f>
      </x:c>
      <x:c r="K1648" s="12" t="str">
        <x:f>IF(ISNUMBER(J1648),(X1648*J1648+'Method'!$B$10*'Method'!$B$11)/(X1648+'Method'!$B$10),"")</x:f>
      </x:c>
      <x:c r="L1648" s="10" t="str">
        <x:f>IF(ISNUMBER(J1648),COUNTIFS($J$7:$J$1929,"&gt;"&amp;J1648)+1,"")</x:f>
      </x:c>
      <x:c r="M1648" s="9" t="str">
        <x:v>Review required</x:v>
      </x:c>
      <x:c r="N1648" s="9" t="str">
        <x:v>Brand differs between product URLs; Concentration not explicit on both saved identities</x:v>
      </x:c>
      <x:c r="O1648" s="9" t="str">
        <x:v>https://www.parfumo.com/Perfumes/liquides-imaginaires/lunatique</x:v>
      </x:c>
      <x:c r="P1648" s="9" t="str">
        <x:v>https://www.fragrantica.com/perfume/Les-Liquides-Imaginaires/Lunatique-97277.html</x:v>
      </x:c>
      <x:c r="Q1648" s="9" t="str">
        <x:v>https://media.parfumo.com/perfumes/ba/ba4973-lunatique-liquides-imaginaires_1200.jpg?width=720&amp;aspect_ratio=1:1</x:v>
      </x:c>
      <x:c r="R1648" s="9" t="str">
        <x:v>https://fimgs.net/mdimg/perfume-thumbs/375x500.97277.jpg</x:v>
      </x:c>
      <x:c r="S1648" s="9" t="str">
        <x:v>Lunatique</x:v>
      </x:c>
      <x:c r="T1648" s="11" t="str">
        <x:v>2024</x:v>
      </x:c>
      <x:c r="U1648" s="10" t="n">
        <x:v>1563</x:v>
      </x:c>
      <x:c r="V1648" s="14" t="n">
        <x:f>IF(AND(ISNUMBER(G1648),G1648&gt;0),LOG10(G1648)*'Method'!$B$8,"")</x:f>
        <x:v>2.283707984390328</x:v>
      </x:c>
      <x:c r="W1648" s="14" t="n">
        <x:f>IF(AND(ISNUMBER(I1648),I1648&gt;0),LOG10(I1648)*'Method'!$B$9,"")</x:f>
        <x:v>1.9828531964750722</x:v>
      </x:c>
      <x:c r="X1648" s="10" t="str">
        <x:f>IF(ISNUMBER(J1648),SUM(G1648,I1648),"")</x:f>
      </x:c>
      <x:c r="Y1648" s="10" t="str">
        <x:f>IF(ISNUMBER(K1648),COUNTIFS($K$7:$K$1929,"&gt;"&amp;K1648)+1,"")</x:f>
      </x:c>
      <x:c r="Z1648" s="9" t="str"/>
      <x:c r="AA1648" s="15" t="n">
        <x:v>46108</x:v>
      </x:c>
      <x:c r="AB1648" s="9" t="str">
        <x:v>Unknown</x:v>
      </x:c>
    </x:row>
    <x:row r="1649" ht="50" customHeight="1">
      <x:c r="A1649" s="10" t="n">
        <x:f>IF(ISNUMBER(F1649),RANK(F1649,$F$7:$F$1929,0),"")</x:f>
        <x:v>1560</x:v>
      </x:c>
      <x:c r="B1649" s="9" t="str">
        <x:v>Vilhelm Parfumerie</x:v>
      </x:c>
      <x:c r="C1649" s="9" t="str">
        <x:v>Faces of Francis</x:v>
      </x:c>
      <x:c r="D1649" s="9" t="str">
        <x:v>Parfum</x:v>
      </x:c>
      <x:c r="E1649" s="11" t="n">
        <x:v>2023</x:v>
      </x:c>
      <x:c r="F1649" s="13" t="n">
        <x:v>7.3</x:v>
      </x:c>
      <x:c r="G1649" s="10" t="n">
        <x:v>44</x:v>
      </x:c>
      <x:c r="H1649" s="12" t="n">
        <x:v>3.92</x:v>
      </x:c>
      <x:c r="I1649" s="10" t="n">
        <x:v>655</x:v>
      </x:c>
      <x:c r="J1649" s="12" t="str">
        <x:f>IF(AND(M1649="URL identity aligns",ISNUMBER(F1649),ISNUMBER(H1649),G1649&gt;0,I1649&gt;0,SUM(V1649:W1649)&gt;0),(F1649*V1649+((H1649-1)/4*10)*W1649)/SUM(V1649:W1649),"")</x:f>
      </x:c>
      <x:c r="K1649" s="12" t="str">
        <x:f>IF(ISNUMBER(J1649),(X1649*J1649+'Method'!$B$10*'Method'!$B$11)/(X1649+'Method'!$B$10),"")</x:f>
      </x:c>
      <x:c r="L1649" s="10" t="str">
        <x:f>IF(ISNUMBER(J1649),COUNTIFS($J$7:$J$1929,"&gt;"&amp;J1649)+1,"")</x:f>
      </x:c>
      <x:c r="M1649" s="9" t="str">
        <x:v>Review required</x:v>
      </x:c>
      <x:c r="N1649" s="9" t="str">
        <x:v>Concentration not explicit on both saved identities</x:v>
      </x:c>
      <x:c r="O1649" s="9" t="str">
        <x:v>https://www.parfumo.com/Perfumes/Vilhelm_Parfumerie/faces-of-francis</x:v>
      </x:c>
      <x:c r="P1649" s="9" t="str">
        <x:v>https://www.fragrantica.com/perfume/Vilhelm-Parfumerie/Faces-of-Francis-82784.html</x:v>
      </x:c>
      <x:c r="Q1649" s="9" t="str">
        <x:v>https://media.parfumo.com/perfumes/89/897935-faces-of-francis-vilhelm-parfumerie_1200.jpg?width=720&amp;aspect_ratio=1:1</x:v>
      </x:c>
      <x:c r="R1649" s="9" t="str">
        <x:v>https://fimgs.net/mdimg/perfume-thumbs/375x500.82784.jpg</x:v>
      </x:c>
      <x:c r="S1649" s="9" t="str">
        <x:v>Faces of Francis</x:v>
      </x:c>
      <x:c r="T1649" s="11" t="str">
        <x:v>2023</x:v>
      </x:c>
      <x:c r="U1649" s="10" t="n">
        <x:v>1761</x:v>
      </x:c>
      <x:c r="V1649" s="14" t="n">
        <x:f>IF(AND(ISNUMBER(G1649),G1649&gt;0),LOG10(G1649)*'Method'!$B$8,"")</x:f>
        <x:v>1.972143211783428</x:v>
      </x:c>
      <x:c r="W1649" s="14" t="n">
        <x:f>IF(AND(ISNUMBER(I1649),I1649&gt;0),LOG10(I1649)*'Method'!$B$9,"")</x:f>
        <x:v>2.252993039993424</x:v>
      </x:c>
      <x:c r="X1649" s="10" t="str">
        <x:f>IF(ISNUMBER(J1649),SUM(G1649,I1649),"")</x:f>
      </x:c>
      <x:c r="Y1649" s="10" t="str">
        <x:f>IF(ISNUMBER(K1649),COUNTIFS($K$7:$K$1929,"&gt;"&amp;K1649)+1,"")</x:f>
      </x:c>
      <x:c r="Z1649" s="9" t="str"/>
      <x:c r="AA1649" s="15" t="n">
        <x:v>46108</x:v>
      </x:c>
      <x:c r="AB1649" s="9" t="str">
        <x:v>Unknown</x:v>
      </x:c>
    </x:row>
    <x:row r="1650" ht="50" customHeight="1">
      <x:c r="A1650" s="10" t="n">
        <x:f>IF(ISNUMBER(F1650),RANK(F1650,$F$7:$F$1929,0),"")</x:f>
        <x:v>1560</x:v>
      </x:c>
      <x:c r="B1650" s="9" t="str">
        <x:v>French Avenue</x:v>
      </x:c>
      <x:c r="C1650" s="9" t="str">
        <x:v>Veneno Scarlet</x:v>
      </x:c>
      <x:c r="D1650" s="9" t="str">
        <x:v>Not recorded</x:v>
      </x:c>
      <x:c r="E1650" s="11" t="n">
        <x:v>2025</x:v>
      </x:c>
      <x:c r="F1650" s="13" t="n">
        <x:v>7.3</x:v>
      </x:c>
      <x:c r="G1650" s="10" t="n">
        <x:v>39</x:v>
      </x:c>
      <x:c r="H1650" s="12" t="n">
        <x:v>3.89</x:v>
      </x:c>
      <x:c r="I1650" s="10" t="n">
        <x:v>224</x:v>
      </x:c>
      <x:c r="J1650" s="12" t="str">
        <x:f>IF(AND(M1650="URL identity aligns",ISNUMBER(F1650),ISNUMBER(H1650),G1650&gt;0,I1650&gt;0,SUM(V1650:W1650)&gt;0),(F1650*V1650+((H1650-1)/4*10)*W1650)/SUM(V1650:W1650),"")</x:f>
      </x:c>
      <x:c r="K1650" s="12" t="str">
        <x:f>IF(ISNUMBER(J1650),(X1650*J1650+'Method'!$B$10*'Method'!$B$11)/(X1650+'Method'!$B$10),"")</x:f>
      </x:c>
      <x:c r="L1650" s="10" t="str">
        <x:f>IF(ISNUMBER(J1650),COUNTIFS($J$7:$J$1929,"&gt;"&amp;J1650)+1,"")</x:f>
      </x:c>
      <x:c r="M1650" s="9" t="str">
        <x:v>Review required</x:v>
      </x:c>
      <x:c r="N1650" s="9" t="str">
        <x:v>Concentration not explicit on both saved identities</x:v>
      </x:c>
      <x:c r="O1650" s="9" t="str">
        <x:v>https://www.parfumo.com/Perfumes/french-avenue/veneno-scarlet</x:v>
      </x:c>
      <x:c r="P1650" s="9" t="str">
        <x:v>https://www.fragrantica.com/perfume/French-Avenue/Veneno-Scarlet-110648.html</x:v>
      </x:c>
      <x:c r="Q1650" s="9" t="str">
        <x:v>https://media.parfumo.com/perfumes/fd/fdf2a0_veneno-scarlet-french-avenue_1200.jpg?width=480&amp;aspect_ratio=1:1</x:v>
      </x:c>
      <x:c r="R1650" s="9" t="str">
        <x:v>https://fimgs.net/mdimg/perfume-thumbs/375x500.110648.jpg</x:v>
      </x:c>
      <x:c r="S1650" s="9" t="str">
        <x:v>Veneno Scarlet</x:v>
      </x:c>
      <x:c r="T1650" s="11" t="str">
        <x:v>2025</x:v>
      </x:c>
      <x:c r="U1650" s="10" t="n">
        <x:v>676</x:v>
      </x:c>
      <x:c r="V1650" s="14" t="n">
        <x:f>IF(AND(ISNUMBER(G1650),G1650&gt;0),LOG10(G1650)*'Method'!$B$8,"")</x:f>
        <x:v>1.9092775284318</x:v>
      </x:c>
      <x:c r="W1650" s="14" t="n">
        <x:f>IF(AND(ISNUMBER(I1650),I1650&gt;0),LOG10(I1650)*'Method'!$B$9,"")</x:f>
        <x:v>1.880198414667328</x:v>
      </x:c>
      <x:c r="X1650" s="10" t="str">
        <x:f>IF(ISNUMBER(J1650),SUM(G1650,I1650),"")</x:f>
      </x:c>
      <x:c r="Y1650" s="10" t="str">
        <x:f>IF(ISNUMBER(K1650),COUNTIFS($K$7:$K$1929,"&gt;"&amp;K1650)+1,"")</x:f>
      </x:c>
      <x:c r="Z1650" s="9" t="str"/>
      <x:c r="AA1650" s="15" t="n">
        <x:v>46108</x:v>
      </x:c>
      <x:c r="AB1650" s="9" t="str">
        <x:v>Unknown</x:v>
      </x:c>
    </x:row>
    <x:row r="1651" ht="50" customHeight="1">
      <x:c r="A1651" s="10" t="n">
        <x:f>IF(ISNUMBER(F1651),RANK(F1651,$F$7:$F$1929,0),"")</x:f>
        <x:v>1560</x:v>
      </x:c>
      <x:c r="B1651" s="9" t="str">
        <x:v>French Avenue</x:v>
      </x:c>
      <x:c r="C1651" s="9" t="str">
        <x:v>Moonstone Bleu</x:v>
      </x:c>
      <x:c r="D1651" s="9" t="str">
        <x:v>Not recorded</x:v>
      </x:c>
      <x:c r="E1651" s="11" t="n">
        <x:v>2024</x:v>
      </x:c>
      <x:c r="F1651" s="13" t="n">
        <x:v>7.3</x:v>
      </x:c>
      <x:c r="G1651" s="10" t="n">
        <x:v>32</x:v>
      </x:c>
      <x:c r="H1651" s="12" t="n">
        <x:v>4.18</x:v>
      </x:c>
      <x:c r="I1651" s="10" t="n">
        <x:v>184</x:v>
      </x:c>
      <x:c r="J1651" s="12" t="str">
        <x:f>IF(AND(M1651="URL identity aligns",ISNUMBER(F1651),ISNUMBER(H1651),G1651&gt;0,I1651&gt;0,SUM(V1651:W1651)&gt;0),(F1651*V1651+((H1651-1)/4*10)*W1651)/SUM(V1651:W1651),"")</x:f>
      </x:c>
      <x:c r="K1651" s="12" t="str">
        <x:f>IF(ISNUMBER(J1651),(X1651*J1651+'Method'!$B$10*'Method'!$B$11)/(X1651+'Method'!$B$10),"")</x:f>
      </x:c>
      <x:c r="L1651" s="10" t="str">
        <x:f>IF(ISNUMBER(J1651),COUNTIFS($J$7:$J$1929,"&gt;"&amp;J1651)+1,"")</x:f>
      </x:c>
      <x:c r="M1651" s="9" t="str">
        <x:v>Review required</x:v>
      </x:c>
      <x:c r="N1651" s="9" t="str">
        <x:v>Concentration not explicit on both saved identities</x:v>
      </x:c>
      <x:c r="O1651" s="9" t="str">
        <x:v>https://www.parfumo.com/Perfumes/french-avenue/moonstone-bleu</x:v>
      </x:c>
      <x:c r="P1651" s="9" t="str">
        <x:v>https://www.fragrantica.com/perfume/French-Avenue/Moonstone-Bleu-100011.html</x:v>
      </x:c>
      <x:c r="Q1651" s="9" t="str">
        <x:v>https://media.parfumo.com/perfumes/17/1749a6_moonstone-bleu-french-avenue_1200.jpg?width=480&amp;aspect_ratio=1:1</x:v>
      </x:c>
      <x:c r="R1651" s="9" t="str">
        <x:v>https://fimgs.net/mdimg/perfume-thumbs/375x500.100011.jpg</x:v>
      </x:c>
      <x:c r="S1651" s="9" t="str">
        <x:v>Moonstone Bleu</x:v>
      </x:c>
      <x:c r="T1651" s="11" t="str">
        <x:v>2024</x:v>
      </x:c>
      <x:c r="U1651" s="10" t="n">
        <x:v>1697</x:v>
      </x:c>
      <x:c r="V1651" s="14" t="n">
        <x:f>IF(AND(ISNUMBER(G1651),G1651&gt;0),LOG10(G1651)*'Method'!$B$8,"")</x:f>
        <x:v>1.806179973983892</x:v>
      </x:c>
      <x:c r="W1651" s="14" t="n">
        <x:f>IF(AND(ISNUMBER(I1651),I1651&gt;0),LOG10(I1651)*'Method'!$B$9,"")</x:f>
        <x:v>1.811854258407632</x:v>
      </x:c>
      <x:c r="X1651" s="10" t="str">
        <x:f>IF(ISNUMBER(J1651),SUM(G1651,I1651),"")</x:f>
      </x:c>
      <x:c r="Y1651" s="10" t="str">
        <x:f>IF(ISNUMBER(K1651),COUNTIFS($K$7:$K$1929,"&gt;"&amp;K1651)+1,"")</x:f>
      </x:c>
      <x:c r="Z1651" s="9" t="str"/>
      <x:c r="AA1651" s="15" t="n">
        <x:v>46108</x:v>
      </x:c>
      <x:c r="AB1651" s="9" t="str">
        <x:v>Unknown</x:v>
      </x:c>
    </x:row>
    <x:row r="1652" ht="50" customHeight="1">
      <x:c r="A1652" s="10" t="n">
        <x:f>IF(ISNUMBER(F1652),RANK(F1652,$F$7:$F$1929,0),"")</x:f>
        <x:v>1560</x:v>
      </x:c>
      <x:c r="B1652" s="9" t="str">
        <x:v>French Avenue</x:v>
      </x:c>
      <x:c r="C1652" s="9" t="str">
        <x:v>Sh'mallow Fluff</x:v>
      </x:c>
      <x:c r="D1652" s="9" t="str">
        <x:v>Not recorded</x:v>
      </x:c>
      <x:c r="E1652" s="11" t="n">
        <x:v>2025</x:v>
      </x:c>
      <x:c r="F1652" s="13" t="n">
        <x:v>7.3</x:v>
      </x:c>
      <x:c r="G1652" s="10" t="n">
        <x:v>26</x:v>
      </x:c>
      <x:c r="H1652" s="12" t="n">
        <x:v>4.05</x:v>
      </x:c>
      <x:c r="I1652" s="10" t="n">
        <x:v>130</x:v>
      </x:c>
      <x:c r="J1652" s="12" t="str">
        <x:f>IF(AND(M1652="URL identity aligns",ISNUMBER(F1652),ISNUMBER(H1652),G1652&gt;0,I1652&gt;0,SUM(V1652:W1652)&gt;0),(F1652*V1652+((H1652-1)/4*10)*W1652)/SUM(V1652:W1652),"")</x:f>
      </x:c>
      <x:c r="K1652" s="12" t="str">
        <x:f>IF(ISNUMBER(J1652),(X1652*J1652+'Method'!$B$10*'Method'!$B$11)/(X1652+'Method'!$B$10),"")</x:f>
      </x:c>
      <x:c r="L1652" s="10" t="str">
        <x:f>IF(ISNUMBER(J1652),COUNTIFS($J$7:$J$1929,"&gt;"&amp;J1652)+1,"")</x:f>
      </x:c>
      <x:c r="M1652" s="9" t="str">
        <x:v>Review required</x:v>
      </x:c>
      <x:c r="N1652" s="9" t="str">
        <x:v>Concentration not explicit on both saved identities</x:v>
      </x:c>
      <x:c r="O1652" s="9" t="str">
        <x:v>https://www.parfumo.com/Perfumes/french-avenue/sh-mallow-fluff</x:v>
      </x:c>
      <x:c r="P1652" s="9" t="str">
        <x:v>https://www.fragrantica.com/perfume/French-Avenue/SH-MALLOW-Fluff-112019.html</x:v>
      </x:c>
      <x:c r="Q1652" s="9" t="str">
        <x:v>https://media.parfumo.com/perfumes/98/98e50b_sh-mallow-fluff-french-avenue_1200.jpg?width=720&amp;aspect_ratio=1:1</x:v>
      </x:c>
      <x:c r="R1652" s="9" t="str">
        <x:v>https://fimgs.net/mdimg/perfume-thumbs/375x500.112019.jpg</x:v>
      </x:c>
      <x:c r="S1652" s="9" t="str">
        <x:v>Sh'mallow Fluff</x:v>
      </x:c>
      <x:c r="T1652" s="11" t="str">
        <x:v>2025</x:v>
      </x:c>
      <x:c r="U1652" s="10" t="n">
        <x:v>433</x:v>
      </x:c>
      <x:c r="V1652" s="14" t="n">
        <x:f>IF(AND(ISNUMBER(G1652),G1652&gt;0),LOG10(G1652)*'Method'!$B$8,"")</x:f>
        <x:v>1.6979680175649838</x:v>
      </x:c>
      <x:c r="W1652" s="14" t="n">
        <x:f>IF(AND(ISNUMBER(I1652),I1652&gt;0),LOG10(I1652)*'Method'!$B$9,"")</x:f>
        <x:v>1.6911546818454721</x:v>
      </x:c>
      <x:c r="X1652" s="10" t="str">
        <x:f>IF(ISNUMBER(J1652),SUM(G1652,I1652),"")</x:f>
      </x:c>
      <x:c r="Y1652" s="10" t="str">
        <x:f>IF(ISNUMBER(K1652),COUNTIFS($K$7:$K$1929,"&gt;"&amp;K1652)+1,"")</x:f>
      </x:c>
      <x:c r="Z1652" s="9" t="str"/>
      <x:c r="AA1652" s="15" t="n">
        <x:v>46108</x:v>
      </x:c>
      <x:c r="AB1652" s="9" t="str">
        <x:v>Unknown</x:v>
      </x:c>
    </x:row>
    <x:row r="1653" ht="50" customHeight="1">
      <x:c r="A1653" s="10" t="n">
        <x:f>IF(ISNUMBER(F1653),RANK(F1653,$F$7:$F$1929,0),"")</x:f>
        <x:v>1560</x:v>
      </x:c>
      <x:c r="B1653" s="9" t="str">
        <x:v>French Avenue</x:v>
      </x:c>
      <x:c r="C1653" s="9" t="str">
        <x:v>Moonstone Noire</x:v>
      </x:c>
      <x:c r="D1653" s="9" t="str">
        <x:v>Not recorded</x:v>
      </x:c>
      <x:c r="E1653" s="11" t="n">
        <x:v>2024</x:v>
      </x:c>
      <x:c r="F1653" s="13" t="n">
        <x:v>7.3</x:v>
      </x:c>
      <x:c r="G1653" s="10" t="n">
        <x:v>23</x:v>
      </x:c>
      <x:c r="H1653" s="12" t="n">
        <x:v>4.38</x:v>
      </x:c>
      <x:c r="I1653" s="10" t="n">
        <x:v>110</x:v>
      </x:c>
      <x:c r="J1653" s="12" t="str">
        <x:f>IF(AND(M1653="URL identity aligns",ISNUMBER(F1653),ISNUMBER(H1653),G1653&gt;0,I1653&gt;0,SUM(V1653:W1653)&gt;0),(F1653*V1653+((H1653-1)/4*10)*W1653)/SUM(V1653:W1653),"")</x:f>
      </x:c>
      <x:c r="K1653" s="12" t="str">
        <x:f>IF(ISNUMBER(J1653),(X1653*J1653+'Method'!$B$10*'Method'!$B$11)/(X1653+'Method'!$B$10),"")</x:f>
      </x:c>
      <x:c r="L1653" s="10" t="str">
        <x:f>IF(ISNUMBER(J1653),COUNTIFS($J$7:$J$1929,"&gt;"&amp;J1653)+1,"")</x:f>
      </x:c>
      <x:c r="M1653" s="9" t="str">
        <x:v>Review required</x:v>
      </x:c>
      <x:c r="N1653" s="9" t="str">
        <x:v>Concentration not explicit on both saved identities</x:v>
      </x:c>
      <x:c r="O1653" s="9" t="str">
        <x:v>https://www.parfumo.com/Perfumes/french-avenue/moonstone-noire</x:v>
      </x:c>
      <x:c r="P1653" s="9" t="str">
        <x:v>https://www.fragrantica.com/perfume/French-Avenue/Moonstone-Noire-100012.html</x:v>
      </x:c>
      <x:c r="Q1653" s="9" t="str">
        <x:v>https://media.parfumo.com/perfumes/dd/dd7cf8_moonstone-noire-french-avenue_1200.jpg?width=480&amp;aspect_ratio=1:1</x:v>
      </x:c>
      <x:c r="R1653" s="9" t="str">
        <x:v>https://fimgs.net/mdimg/perfume-thumbs/375x500.100012.jpg</x:v>
      </x:c>
      <x:c r="S1653" s="9" t="str">
        <x:v>Moonstone Noire</x:v>
      </x:c>
      <x:c r="T1653" s="11" t="str">
        <x:v>2024</x:v>
      </x:c>
      <x:c r="U1653" s="10" t="n">
        <x:v>376</x:v>
      </x:c>
      <x:c r="V1653" s="14" t="n">
        <x:f>IF(AND(ISNUMBER(G1653),G1653&gt;0),LOG10(G1653)*'Method'!$B$8,"")</x:f>
        <x:v>1.634073403221108</x:v>
      </x:c>
      <x:c r="W1653" s="14" t="n">
        <x:f>IF(AND(ISNUMBER(I1653),I1653&gt;0),LOG10(I1653)*'Method'!$B$9,"")</x:f>
        <x:v>1.633114148126576</x:v>
      </x:c>
      <x:c r="X1653" s="10" t="str">
        <x:f>IF(ISNUMBER(J1653),SUM(G1653,I1653),"")</x:f>
      </x:c>
      <x:c r="Y1653" s="10" t="str">
        <x:f>IF(ISNUMBER(K1653),COUNTIFS($K$7:$K$1929,"&gt;"&amp;K1653)+1,"")</x:f>
      </x:c>
      <x:c r="Z1653" s="9" t="str"/>
      <x:c r="AA1653" s="15" t="n">
        <x:v>46108</x:v>
      </x:c>
      <x:c r="AB1653" s="9" t="str">
        <x:v>Unknown</x:v>
      </x:c>
    </x:row>
    <x:row r="1654" ht="50" customHeight="1">
      <x:c r="A1654" s="10" t="n">
        <x:f>IF(ISNUMBER(F1654),RANK(F1654,$F$7:$F$1929,0),"")</x:f>
        <x:v>1560</x:v>
      </x:c>
      <x:c r="B1654" s="9" t="str">
        <x:v>French Avenue</x:v>
      </x:c>
      <x:c r="C1654" s="9" t="str">
        <x:v>Sagittarius</x:v>
      </x:c>
      <x:c r="D1654" s="9" t="str">
        <x:v>Not recorded</x:v>
      </x:c>
      <x:c r="E1654" s="11" t="n">
        <x:v>2025</x:v>
      </x:c>
      <x:c r="F1654" s="13" t="n">
        <x:v>7.3</x:v>
      </x:c>
      <x:c r="G1654" s="10" t="n">
        <x:v>20</x:v>
      </x:c>
      <x:c r="H1654" s="12" t="n">
        <x:v>4.05</x:v>
      </x:c>
      <x:c r="I1654" s="10" t="n">
        <x:v>97</x:v>
      </x:c>
      <x:c r="J1654" s="12" t="str">
        <x:f>IF(AND(M1654="URL identity aligns",ISNUMBER(F1654),ISNUMBER(H1654),G1654&gt;0,I1654&gt;0,SUM(V1654:W1654)&gt;0),(F1654*V1654+((H1654-1)/4*10)*W1654)/SUM(V1654:W1654),"")</x:f>
      </x:c>
      <x:c r="K1654" s="12" t="str">
        <x:f>IF(ISNUMBER(J1654),(X1654*J1654+'Method'!$B$10*'Method'!$B$11)/(X1654+'Method'!$B$10),"")</x:f>
      </x:c>
      <x:c r="L1654" s="10" t="str">
        <x:f>IF(ISNUMBER(J1654),COUNTIFS($J$7:$J$1929,"&gt;"&amp;J1654)+1,"")</x:f>
      </x:c>
      <x:c r="M1654" s="9" t="str">
        <x:v>Review required</x:v>
      </x:c>
      <x:c r="N1654" s="9" t="str">
        <x:v>Concentration not explicit on both saved identities</x:v>
      </x:c>
      <x:c r="O1654" s="9" t="str">
        <x:v>https://www.parfumo.com/Perfumes/french-avenue/sagittarius</x:v>
      </x:c>
      <x:c r="P1654" s="9" t="str">
        <x:v>https://www.fragrantica.com/perfume/French-Avenue/Sagittarius-107913.html</x:v>
      </x:c>
      <x:c r="Q1654" s="9" t="str">
        <x:v>https://media.parfumo.com/perfumes/b8/b8e958_sagittarius-french-avenue_1200.jpg?width=720&amp;aspect_ratio=1:1</x:v>
      </x:c>
      <x:c r="R1654" s="9" t="str">
        <x:v>https://fimgs.net/mdimg/perfume-thumbs/375x500.107913.jpg</x:v>
      </x:c>
      <x:c r="S1654" s="9" t="str">
        <x:v>Sagittarius</x:v>
      </x:c>
      <x:c r="T1654" s="11" t="str">
        <x:v>2025</x:v>
      </x:c>
      <x:c r="U1654" s="10" t="n">
        <x:v>975</x:v>
      </x:c>
      <x:c r="V1654" s="14" t="n">
        <x:f>IF(AND(ISNUMBER(G1654),G1654&gt;0),LOG10(G1654)*'Method'!$B$8,"")</x:f>
        <x:v>1.5612359947967758</x:v>
      </x:c>
      <x:c r="W1654" s="14" t="n">
        <x:f>IF(AND(ISNUMBER(I1654),I1654&gt;0),LOG10(I1654)*'Method'!$B$9,"")</x:f>
        <x:v>1.5894173874129922</x:v>
      </x:c>
      <x:c r="X1654" s="10" t="str">
        <x:f>IF(ISNUMBER(J1654),SUM(G1654,I1654),"")</x:f>
      </x:c>
      <x:c r="Y1654" s="10" t="str">
        <x:f>IF(ISNUMBER(K1654),COUNTIFS($K$7:$K$1929,"&gt;"&amp;K1654)+1,"")</x:f>
      </x:c>
      <x:c r="Z1654" s="9" t="str"/>
      <x:c r="AA1654" s="15" t="n">
        <x:v>46108</x:v>
      </x:c>
      <x:c r="AB1654" s="9" t="str">
        <x:v>Unknown</x:v>
      </x:c>
    </x:row>
    <x:row r="1655" ht="50" customHeight="1">
      <x:c r="A1655" s="10" t="n">
        <x:f>IF(ISNUMBER(F1655),RANK(F1655,$F$7:$F$1929,0),"")</x:f>
        <x:v>1560</x:v>
      </x:c>
      <x:c r="B1655" s="9" t="str">
        <x:v>French Avenue</x:v>
      </x:c>
      <x:c r="C1655" s="9" t="str">
        <x:v>Taurus</x:v>
      </x:c>
      <x:c r="D1655" s="9" t="str">
        <x:v>Not recorded</x:v>
      </x:c>
      <x:c r="E1655" s="11" t="n">
        <x:v>2025</x:v>
      </x:c>
      <x:c r="F1655" s="13" t="n">
        <x:v>7.3</x:v>
      </x:c>
      <x:c r="G1655" s="10" t="n">
        <x:v>18</x:v>
      </x:c>
      <x:c r="H1655" s="12" t="n">
        <x:v>3.73</x:v>
      </x:c>
      <x:c r="I1655" s="10" t="n">
        <x:v>48</x:v>
      </x:c>
      <x:c r="J1655" s="12" t="str">
        <x:f>IF(AND(M1655="URL identity aligns",ISNUMBER(F1655),ISNUMBER(H1655),G1655&gt;0,I1655&gt;0,SUM(V1655:W1655)&gt;0),(F1655*V1655+((H1655-1)/4*10)*W1655)/SUM(V1655:W1655),"")</x:f>
      </x:c>
      <x:c r="K1655" s="12" t="str">
        <x:f>IF(ISNUMBER(J1655),(X1655*J1655+'Method'!$B$10*'Method'!$B$11)/(X1655+'Method'!$B$10),"")</x:f>
      </x:c>
      <x:c r="L1655" s="10" t="str">
        <x:f>IF(ISNUMBER(J1655),COUNTIFS($J$7:$J$1929,"&gt;"&amp;J1655)+1,"")</x:f>
      </x:c>
      <x:c r="M1655" s="9" t="str">
        <x:v>Review required</x:v>
      </x:c>
      <x:c r="N1655" s="9" t="str">
        <x:v>Concentration not explicit on both saved identities</x:v>
      </x:c>
      <x:c r="O1655" s="9" t="str">
        <x:v>https://www.parfumo.com/Perfumes/french-avenue/taurus</x:v>
      </x:c>
      <x:c r="P1655" s="9" t="str">
        <x:v>https://www.fragrantica.com/perfume/French-Avenue/Taurus-107915.html</x:v>
      </x:c>
      <x:c r="Q1655" s="9" t="str">
        <x:v>https://media.parfumo.com/perfumes/69/69dd50_taurus-french-avenue_1200.jpg?width=720&amp;aspect_ratio=1:1</x:v>
      </x:c>
      <x:c r="R1655" s="9" t="str">
        <x:v>https://fimgs.net/mdimg/perfume-thumbs/375x500.107915.jpg</x:v>
      </x:c>
      <x:c r="S1655" s="9" t="str">
        <x:v>Taurus</x:v>
      </x:c>
      <x:c r="T1655" s="11" t="str">
        <x:v>2025</x:v>
      </x:c>
      <x:c r="U1655" s="10" t="n">
        <x:v>572</x:v>
      </x:c>
      <x:c r="V1655" s="14" t="n">
        <x:f>IF(AND(ISNUMBER(G1655),G1655&gt;0),LOG10(G1655)*'Method'!$B$8,"")</x:f>
        <x:v>1.506327006123972</x:v>
      </x:c>
      <x:c r="W1655" s="14" t="n">
        <x:f>IF(AND(ISNUMBER(I1655),I1655&gt;0),LOG10(I1655)*'Method'!$B$9,"")</x:f>
        <x:v>1.3449929899004722</x:v>
      </x:c>
      <x:c r="X1655" s="10" t="str">
        <x:f>IF(ISNUMBER(J1655),SUM(G1655,I1655),"")</x:f>
      </x:c>
      <x:c r="Y1655" s="10" t="str">
        <x:f>IF(ISNUMBER(K1655),COUNTIFS($K$7:$K$1929,"&gt;"&amp;K1655)+1,"")</x:f>
      </x:c>
      <x:c r="Z1655" s="9" t="str"/>
      <x:c r="AA1655" s="15" t="n">
        <x:v>46108</x:v>
      </x:c>
      <x:c r="AB1655" s="9" t="str">
        <x:v>Unknown</x:v>
      </x:c>
    </x:row>
    <x:row r="1656" ht="50" customHeight="1">
      <x:c r="A1656" s="10" t="n">
        <x:f>IF(ISNUMBER(F1656),RANK(F1656,$F$7:$F$1929,0),"")</x:f>
        <x:v>1560</x:v>
      </x:c>
      <x:c r="B1656" s="9" t="str">
        <x:v>French Avenue</x:v>
      </x:c>
      <x:c r="C1656" s="9" t="str">
        <x:v>Chocola Addict</x:v>
      </x:c>
      <x:c r="D1656" s="9" t="str">
        <x:v>Not recorded</x:v>
      </x:c>
      <x:c r="E1656" s="11" t="n">
        <x:v>2025</x:v>
      </x:c>
      <x:c r="F1656" s="13" t="n">
        <x:v>7.3</x:v>
      </x:c>
      <x:c r="G1656" s="10" t="n">
        <x:v>16</x:v>
      </x:c>
      <x:c r="H1656" s="12" t="n">
        <x:v>3.34</x:v>
      </x:c>
      <x:c r="I1656" s="10" t="n">
        <x:v>102</x:v>
      </x:c>
      <x:c r="J1656" s="12" t="str">
        <x:f>IF(AND(M1656="URL identity aligns",ISNUMBER(F1656),ISNUMBER(H1656),G1656&gt;0,I1656&gt;0,SUM(V1656:W1656)&gt;0),(F1656*V1656+((H1656-1)/4*10)*W1656)/SUM(V1656:W1656),"")</x:f>
      </x:c>
      <x:c r="K1656" s="12" t="str">
        <x:f>IF(ISNUMBER(J1656),(X1656*J1656+'Method'!$B$10*'Method'!$B$11)/(X1656+'Method'!$B$10),"")</x:f>
      </x:c>
      <x:c r="L1656" s="10" t="str">
        <x:f>IF(ISNUMBER(J1656),COUNTIFS($J$7:$J$1929,"&gt;"&amp;J1656)+1,"")</x:f>
      </x:c>
      <x:c r="M1656" s="9" t="str">
        <x:v>Review required</x:v>
      </x:c>
      <x:c r="N1656" s="9" t="str">
        <x:v>Concentration not explicit on both saved identities</x:v>
      </x:c>
      <x:c r="O1656" s="9" t="str">
        <x:v>https://www.parfumo.com/Perfumes/french-avenue/chocola-addict</x:v>
      </x:c>
      <x:c r="P1656" s="9" t="str">
        <x:v>https://www.fragrantica.com/perfume/French-Avenue/Chocola-Addict-103337.html</x:v>
      </x:c>
      <x:c r="Q1656" s="9" t="str">
        <x:v>https://media.parfumo.com/perfumes/92/925e68_chocola-addict-french-avenue_1200.jpg?width=480&amp;aspect_ratio=1:1</x:v>
      </x:c>
      <x:c r="R1656" s="9" t="str">
        <x:v>https://fimgs.net/mdimg/perfume-thumbs/375x500.103337.jpg</x:v>
      </x:c>
      <x:c r="S1656" s="9" t="str">
        <x:v>Chocola Addict</x:v>
      </x:c>
      <x:c r="T1656" s="11" t="str">
        <x:v>2025</x:v>
      </x:c>
      <x:c r="U1656" s="10" t="n">
        <x:v>1367</x:v>
      </x:c>
      <x:c r="V1656" s="14" t="n">
        <x:f>IF(AND(ISNUMBER(G1656),G1656&gt;0),LOG10(G1656)*'Method'!$B$8,"")</x:f>
        <x:v>1.444943979187104</x:v>
      </x:c>
      <x:c r="W1656" s="14" t="n">
        <x:f>IF(AND(ISNUMBER(I1656),I1656&gt;0),LOG10(I1656)*'Method'!$B$9,"")</x:f>
        <x:v>1.6068801374095363</x:v>
      </x:c>
      <x:c r="X1656" s="10" t="str">
        <x:f>IF(ISNUMBER(J1656),SUM(G1656,I1656),"")</x:f>
      </x:c>
      <x:c r="Y1656" s="10" t="str">
        <x:f>IF(ISNUMBER(K1656),COUNTIFS($K$7:$K$1929,"&gt;"&amp;K1656)+1,"")</x:f>
      </x:c>
      <x:c r="Z1656" s="9" t="str"/>
      <x:c r="AA1656" s="15" t="n">
        <x:v>46108</x:v>
      </x:c>
      <x:c r="AB1656" s="9" t="str">
        <x:v>Unknown</x:v>
      </x:c>
    </x:row>
    <x:row r="1657" ht="50" customHeight="1">
      <x:c r="A1657" s="10" t="n">
        <x:f>IF(ISNUMBER(F1657),RANK(F1657,$F$7:$F$1929,0),"")</x:f>
        <x:v>1560</x:v>
      </x:c>
      <x:c r="B1657" s="9" t="str">
        <x:v>French Avenue</x:v>
      </x:c>
      <x:c r="C1657" s="9" t="str">
        <x:v>Gemini</x:v>
      </x:c>
      <x:c r="D1657" s="9" t="str">
        <x:v>Not recorded</x:v>
      </x:c>
      <x:c r="E1657" s="11" t="n">
        <x:v>2025</x:v>
      </x:c>
      <x:c r="F1657" s="13" t="n">
        <x:v>7.3</x:v>
      </x:c>
      <x:c r="G1657" s="10" t="n">
        <x:v>12</x:v>
      </x:c>
      <x:c r="H1657" s="12" t="n">
        <x:v>3.52</x:v>
      </x:c>
      <x:c r="I1657" s="10" t="n">
        <x:v>33</x:v>
      </x:c>
      <x:c r="J1657" s="12" t="str">
        <x:f>IF(AND(M1657="URL identity aligns",ISNUMBER(F1657),ISNUMBER(H1657),G1657&gt;0,I1657&gt;0,SUM(V1657:W1657)&gt;0),(F1657*V1657+((H1657-1)/4*10)*W1657)/SUM(V1657:W1657),"")</x:f>
      </x:c>
      <x:c r="K1657" s="12" t="str">
        <x:f>IF(ISNUMBER(J1657),(X1657*J1657+'Method'!$B$10*'Method'!$B$11)/(X1657+'Method'!$B$10),"")</x:f>
      </x:c>
      <x:c r="L1657" s="10" t="str">
        <x:f>IF(ISNUMBER(J1657),COUNTIFS($J$7:$J$1929,"&gt;"&amp;J1657)+1,"")</x:f>
      </x:c>
      <x:c r="M1657" s="9" t="str">
        <x:v>Review required</x:v>
      </x:c>
      <x:c r="N1657" s="9" t="str">
        <x:v>Concentration not explicit on both saved identities</x:v>
      </x:c>
      <x:c r="O1657" s="9" t="str">
        <x:v>https://www.parfumo.com/Perfumes/french-avenue/gemini</x:v>
      </x:c>
      <x:c r="P1657" s="9" t="str">
        <x:v>https://www.fragrantica.com/perfume/French-Avenue/Gemini-107909.html</x:v>
      </x:c>
      <x:c r="Q1657" s="9" t="str">
        <x:v>https://media.parfumo.com/perfumes/15/156dcf_gemini-french-avenue_1200.jpg?width=720&amp;aspect_ratio=1:1</x:v>
      </x:c>
      <x:c r="R1657" s="9" t="str">
        <x:v>https://fimgs.net/mdimg/perfume-thumbs/375x500.107909.jpg</x:v>
      </x:c>
      <x:c r="S1657" s="9" t="str">
        <x:v>Gemini</x:v>
      </x:c>
      <x:c r="T1657" s="11" t="str">
        <x:v>2025</x:v>
      </x:c>
      <x:c r="U1657" s="10" t="n">
        <x:v>221</x:v>
      </x:c>
      <x:c r="V1657" s="14" t="n">
        <x:f>IF(AND(ISNUMBER(G1657),G1657&gt;0),LOG10(G1657)*'Method'!$B$8,"")</x:f>
        <x:v>1.295017495257144</x:v>
      </x:c>
      <x:c r="W1657" s="14" t="n">
        <x:f>IF(AND(ISNUMBER(I1657),I1657&gt;0),LOG10(I1657)*'Method'!$B$9,"")</x:f>
        <x:v>1.2148111519023121</x:v>
      </x:c>
      <x:c r="X1657" s="10" t="str">
        <x:f>IF(ISNUMBER(J1657),SUM(G1657,I1657),"")</x:f>
      </x:c>
      <x:c r="Y1657" s="10" t="str">
        <x:f>IF(ISNUMBER(K1657),COUNTIFS($K$7:$K$1929,"&gt;"&amp;K1657)+1,"")</x:f>
      </x:c>
      <x:c r="Z1657" s="9" t="str"/>
      <x:c r="AA1657" s="15" t="n">
        <x:v>46108</x:v>
      </x:c>
      <x:c r="AB1657" s="9" t="str">
        <x:v>Unknown</x:v>
      </x:c>
    </x:row>
    <x:row r="1658" ht="50" customHeight="1">
      <x:c r="A1658" s="10" t="n">
        <x:f>IF(ISNUMBER(F1658),RANK(F1658,$F$7:$F$1929,0),"")</x:f>
        <x:v>1560</x:v>
      </x:c>
      <x:c r="B1658" s="9" t="str">
        <x:v>French Avenue</x:v>
      </x:c>
      <x:c r="C1658" s="9" t="str">
        <x:v>Elysian Onyx</x:v>
      </x:c>
      <x:c r="D1658" s="9" t="str">
        <x:v>Not recorded</x:v>
      </x:c>
      <x:c r="E1658" s="11" t="n">
        <x:v>2024</x:v>
      </x:c>
      <x:c r="F1658" s="13" t="n">
        <x:v>7.3</x:v>
      </x:c>
      <x:c r="G1658" s="10" t="n">
        <x:v>10</x:v>
      </x:c>
      <x:c r="H1658" s="12" t="n">
        <x:v>3.67</x:v>
      </x:c>
      <x:c r="I1658" s="10" t="n">
        <x:v>18</x:v>
      </x:c>
      <x:c r="J1658" s="12" t="str">
        <x:f>IF(AND(M1658="URL identity aligns",ISNUMBER(F1658),ISNUMBER(H1658),G1658&gt;0,I1658&gt;0,SUM(V1658:W1658)&gt;0),(F1658*V1658+((H1658-1)/4*10)*W1658)/SUM(V1658:W1658),"")</x:f>
      </x:c>
      <x:c r="K1658" s="12" t="str">
        <x:f>IF(ISNUMBER(J1658),(X1658*J1658+'Method'!$B$10*'Method'!$B$11)/(X1658+'Method'!$B$10),"")</x:f>
      </x:c>
      <x:c r="L1658" s="10" t="str">
        <x:f>IF(ISNUMBER(J1658),COUNTIFS($J$7:$J$1929,"&gt;"&amp;J1658)+1,"")</x:f>
      </x:c>
      <x:c r="M1658" s="9" t="str">
        <x:v>Review required</x:v>
      </x:c>
      <x:c r="N1658" s="9" t="str">
        <x:v>Concentration not explicit on both saved identities</x:v>
      </x:c>
      <x:c r="O1658" s="9" t="str">
        <x:v>https://www.parfumo.com/Perfumes/french-avenue/elysian-onyx</x:v>
      </x:c>
      <x:c r="P1658" s="9" t="str">
        <x:v>https://www.fragrantica.com/perfume/French-Avenue/Elysian-Onyx-100019.html</x:v>
      </x:c>
      <x:c r="Q1658" s="9" t="str">
        <x:v>https://media.parfumo.com/perfumes/9c/9cd66e_elysian-onyx-french-avenue_1200.jpg?width=720&amp;aspect_ratio=1:1</x:v>
      </x:c>
      <x:c r="R1658" s="9" t="str">
        <x:v>https://fimgs.net/mdimg/perfume-thumbs/375x500.100019.jpg</x:v>
      </x:c>
      <x:c r="S1658" s="9" t="str">
        <x:v>Elysian Onyx</x:v>
      </x:c>
      <x:c r="T1658" s="11" t="str">
        <x:v>2024</x:v>
      </x:c>
      <x:c r="U1658" s="10" t="n">
        <x:v>762</x:v>
      </x:c>
      <x:c r="V1658" s="14" t="n">
        <x:f>IF(AND(ISNUMBER(G1658),G1658&gt;0),LOG10(G1658)*'Method'!$B$8,"")</x:f>
        <x:v>1.2</x:v>
      </x:c>
      <x:c r="W1658" s="14" t="n">
        <x:f>IF(AND(ISNUMBER(I1658),I1658&gt;0),LOG10(I1658)*'Method'!$B$9,"")</x:f>
        <x:v>1.004218004082648</x:v>
      </x:c>
      <x:c r="X1658" s="10" t="str">
        <x:f>IF(ISNUMBER(J1658),SUM(G1658,I1658),"")</x:f>
      </x:c>
      <x:c r="Y1658" s="10" t="str">
        <x:f>IF(ISNUMBER(K1658),COUNTIFS($K$7:$K$1929,"&gt;"&amp;K1658)+1,"")</x:f>
      </x:c>
      <x:c r="Z1658" s="9" t="str"/>
      <x:c r="AA1658" s="15" t="n">
        <x:v>46108</x:v>
      </x:c>
      <x:c r="AB1658" s="9" t="str">
        <x:v>Unknown</x:v>
      </x:c>
    </x:row>
    <x:row r="1659" ht="50" customHeight="1">
      <x:c r="A1659" s="10" t="n">
        <x:f>IF(ISNUMBER(F1659),RANK(F1659,$F$7:$F$1929,0),"")</x:f>
        <x:v>1560</x:v>
      </x:c>
      <x:c r="B1659" s="9" t="str">
        <x:v>Fragrance World</x:v>
      </x:c>
      <x:c r="C1659" s="9" t="str">
        <x:v>Brown Sugar</x:v>
      </x:c>
      <x:c r="D1659" s="9" t="str">
        <x:v>Parfum</x:v>
      </x:c>
      <x:c r="E1659" s="11" t="n">
        <x:v>2024</x:v>
      </x:c>
      <x:c r="F1659" s="13" t="n">
        <x:v>7.3</x:v>
      </x:c>
      <x:c r="G1659" s="10" t="n">
        <x:v>8</x:v>
      </x:c>
      <x:c r="H1659" s="12" t="n">
        <x:v>3.5</x:v>
      </x:c>
      <x:c r="I1659" s="10" t="n">
        <x:v>117</x:v>
      </x:c>
      <x:c r="J1659" s="12" t="str">
        <x:f>IF(AND(M1659="URL identity aligns",ISNUMBER(F1659),ISNUMBER(H1659),G1659&gt;0,I1659&gt;0,SUM(V1659:W1659)&gt;0),(F1659*V1659+((H1659-1)/4*10)*W1659)/SUM(V1659:W1659),"")</x:f>
      </x:c>
      <x:c r="K1659" s="12" t="str">
        <x:f>IF(ISNUMBER(J1659),(X1659*J1659+'Method'!$B$10*'Method'!$B$11)/(X1659+'Method'!$B$10),"")</x:f>
      </x:c>
      <x:c r="L1659" s="10" t="str">
        <x:f>IF(ISNUMBER(J1659),COUNTIFS($J$7:$J$1929,"&gt;"&amp;J1659)+1,"")</x:f>
      </x:c>
      <x:c r="M1659" s="9" t="str">
        <x:v>Review required</x:v>
      </x:c>
      <x:c r="N1659" s="9" t="str">
        <x:v>Product, variant, gender or year terms differ between URLs; Concentration not explicit on both saved identities</x:v>
      </x:c>
      <x:c r="O1659" s="9" t="str">
        <x:v>https://www.parfumo.com/Perfumes/fragrance-world/brown-sugar</x:v>
      </x:c>
      <x:c r="P1659" s="9" t="str">
        <x:v>https://www.fragrantica.com/perfume/Fragrance-World/Brown-Sugar-Artisan-Perfumery-94707.html</x:v>
      </x:c>
      <x:c r="Q1659" s="9" t="str">
        <x:v>https://media.parfumo.com/perfumes/e4/e444f7_brown-sugar-fragrance-world_1200.jpg?width=720&amp;aspect_ratio=1:1</x:v>
      </x:c>
      <x:c r="R1659" s="9" t="str">
        <x:v>https://fimgs.net/mdimg/perfume-thumbs/375x500.94707.jpg</x:v>
      </x:c>
      <x:c r="S1659" s="9" t="str">
        <x:v>Brown Sugar</x:v>
      </x:c>
      <x:c r="T1659" s="11" t="str">
        <x:v>2024</x:v>
      </x:c>
      <x:c r="U1659" s="10" t="n">
        <x:v>1711</x:v>
      </x:c>
      <x:c r="V1659" s="14" t="n">
        <x:f>IF(AND(ISNUMBER(G1659),G1659&gt;0),LOG10(G1659)*'Method'!$B$8,"")</x:f>
        <x:v>1.0837079843903314</x:v>
      </x:c>
      <x:c r="W1659" s="14" t="n">
        <x:f>IF(AND(ISNUMBER(I1659),I1659&gt;0),LOG10(I1659)*'Method'!$B$9,"")</x:f>
        <x:v>1.6545486893969281</x:v>
      </x:c>
      <x:c r="X1659" s="10" t="str">
        <x:f>IF(ISNUMBER(J1659),SUM(G1659,I1659),"")</x:f>
      </x:c>
      <x:c r="Y1659" s="10" t="str">
        <x:f>IF(ISNUMBER(K1659),COUNTIFS($K$7:$K$1929,"&gt;"&amp;K1659)+1,"")</x:f>
      </x:c>
      <x:c r="Z1659" s="9" t="str"/>
      <x:c r="AA1659" s="15" t="n">
        <x:v>46108</x:v>
      </x:c>
      <x:c r="AB1659" s="9" t="str">
        <x:v>Unknown</x:v>
      </x:c>
    </x:row>
    <x:row r="1660" ht="50" customHeight="1">
      <x:c r="A1660" s="10" t="n">
        <x:f>IF(ISNUMBER(F1660),RANK(F1660,$F$7:$F$1929,0),"")</x:f>
        <x:v>1654</x:v>
      </x:c>
      <x:c r="B1660" s="9" t="str">
        <x:v>Davidoff</x:v>
      </x:c>
      <x:c r="C1660" s="9" t="str">
        <x:v>Cool Water</x:v>
      </x:c>
      <x:c r="D1660" s="9" t="str">
        <x:v>Eau de Toilette</x:v>
      </x:c>
      <x:c r="E1660" s="11" t="n">
        <x:v>1988</x:v>
      </x:c>
      <x:c r="F1660" s="13" t="n">
        <x:v>7.2</x:v>
      </x:c>
      <x:c r="G1660" s="10" t="n">
        <x:v>3862</x:v>
      </x:c>
      <x:c r="H1660" s="12" t="n">
        <x:v>3.89</x:v>
      </x:c>
      <x:c r="I1660" s="10" t="n">
        <x:v>19317</x:v>
      </x:c>
      <x:c r="J1660" s="12" t="str">
        <x:f>IF(AND(M1660="URL identity aligns",ISNUMBER(F1660),ISNUMBER(H1660),G1660&gt;0,I1660&gt;0,SUM(V1660:W1660)&gt;0),(F1660*V1660+((H1660-1)/4*10)*W1660)/SUM(V1660:W1660),"")</x:f>
      </x:c>
      <x:c r="K1660" s="12" t="str">
        <x:f>IF(ISNUMBER(J1660),(X1660*J1660+'Method'!$B$10*'Method'!$B$11)/(X1660+'Method'!$B$10),"")</x:f>
      </x:c>
      <x:c r="L1660" s="10" t="str">
        <x:f>IF(ISNUMBER(J1660),COUNTIFS($J$7:$J$1929,"&gt;"&amp;J1660)+1,"")</x:f>
      </x:c>
      <x:c r="M1660" s="9" t="str">
        <x:v>Review required</x:v>
      </x:c>
      <x:c r="N1660" s="9" t="str">
        <x:v>Concentration not explicit on both saved identities</x:v>
      </x:c>
      <x:c r="O1660" s="9" t="str">
        <x:v>https://www.parfumo.com/Perfumes/Davidoff/Cool_Water_Eau_de_Toilette</x:v>
      </x:c>
      <x:c r="P1660" s="9" t="str">
        <x:v>https://www.fragrantica.com/perfume/Davidoff/Cool-Water-507.html</x:v>
      </x:c>
      <x:c r="Q1660" s="9" t="str">
        <x:v>https://media.parfumo.com/perfumes/a5/a56584-cool-water-eau-de-toilette-davidoff_1200.jpg?width=720&amp;aspect_ratio=1:1</x:v>
      </x:c>
      <x:c r="R1660" s="9" t="str">
        <x:v>https://fimgs.net/mdimg/perfume-thumbs/375x500.507.jpg</x:v>
      </x:c>
      <x:c r="S1660" s="9" t="str">
        <x:v>Cool Water</x:v>
      </x:c>
      <x:c r="T1660" s="11" t="str">
        <x:v>1988</x:v>
      </x:c>
      <x:c r="U1660" s="10" t="n">
        <x:v>580</x:v>
      </x:c>
      <x:c r="V1660" s="14" t="n">
        <x:f>IF(AND(ISNUMBER(G1660),G1660&gt;0),LOG10(G1660)*'Method'!$B$8,"")</x:f>
        <x:v>4.304174723332056</x:v>
      </x:c>
      <x:c r="W1660" s="14" t="n">
        <x:f>IF(AND(ISNUMBER(I1660),I1660&gt;0),LOG10(I1660)*'Method'!$B$9,"")</x:f>
        <x:v>3.428751743849432</x:v>
      </x:c>
      <x:c r="X1660" s="10" t="str">
        <x:f>IF(ISNUMBER(J1660),SUM(G1660,I1660),"")</x:f>
      </x:c>
      <x:c r="Y1660" s="10" t="str">
        <x:f>IF(ISNUMBER(K1660),COUNTIFS($K$7:$K$1929,"&gt;"&amp;K1660)+1,"")</x:f>
      </x:c>
      <x:c r="Z1660" s="9" t="str"/>
      <x:c r="AA1660" s="15" t="n">
        <x:v>46108</x:v>
      </x:c>
      <x:c r="AB1660" s="9" t="str">
        <x:v>Unknown</x:v>
      </x:c>
    </x:row>
    <x:row r="1661" ht="50" customHeight="1">
      <x:c r="A1661" s="10" t="n">
        <x:f>IF(ISNUMBER(F1661),RANK(F1661,$F$7:$F$1929,0),"")</x:f>
        <x:v>1654</x:v>
      </x:c>
      <x:c r="B1661" s="9" t="str">
        <x:v>Jean Paul Gaultier</x:v>
      </x:c>
      <x:c r="C1661" s="9" t="str">
        <x:v>Le Beau Paradise Garden</x:v>
      </x:c>
      <x:c r="D1661" s="9" t="str">
        <x:v>Not recorded</x:v>
      </x:c>
      <x:c r="E1661" s="11" t="n">
        <x:v>2024</x:v>
      </x:c>
      <x:c r="F1661" s="13" t="n">
        <x:v>7.2</x:v>
      </x:c>
      <x:c r="G1661" s="10" t="n">
        <x:v>1470</x:v>
      </x:c>
      <x:c r="H1661" s="12" t="n">
        <x:v>4.32</x:v>
      </x:c>
      <x:c r="I1661" s="10" t="n">
        <x:v>10205</x:v>
      </x:c>
      <x:c r="J1661" s="12" t="str">
        <x:f>IF(AND(M1661="URL identity aligns",ISNUMBER(F1661),ISNUMBER(H1661),G1661&gt;0,I1661&gt;0,SUM(V1661:W1661)&gt;0),(F1661*V1661+((H1661-1)/4*10)*W1661)/SUM(V1661:W1661),"")</x:f>
      </x:c>
      <x:c r="K1661" s="12" t="str">
        <x:f>IF(ISNUMBER(J1661),(X1661*J1661+'Method'!$B$10*'Method'!$B$11)/(X1661+'Method'!$B$10),"")</x:f>
      </x:c>
      <x:c r="L1661" s="10" t="str">
        <x:f>IF(ISNUMBER(J1661),COUNTIFS($J$7:$J$1929,"&gt;"&amp;J1661)+1,"")</x:f>
      </x:c>
      <x:c r="M1661" s="9" t="str">
        <x:v>Review required</x:v>
      </x:c>
      <x:c r="N1661" s="9" t="str">
        <x:v>Concentration not explicit on both saved identities</x:v>
      </x:c>
      <x:c r="O1661" s="9" t="str">
        <x:v>https://www.parfumo.com/Perfumes/Jean_Paul_Gaultier/le-beau-paradise-garden</x:v>
      </x:c>
      <x:c r="P1661" s="9" t="str">
        <x:v>https://www.fragrantica.com/perfume/Jean-Paul-Gaultier/Le-Beau-Paradise-Garden-88836.html</x:v>
      </x:c>
      <x:c r="Q1661" s="9" t="str">
        <x:v>https://media.parfumo.com/perfumes/9c/9c56a1-le-beau-paradise-garden-jean-paul-gaultier_1200.jpg?width=720&amp;aspect_ratio=1:1</x:v>
      </x:c>
      <x:c r="R1661" s="9" t="str">
        <x:v>https://fimgs.net/mdimg/perfume-thumbs/375x500.88836.jpg</x:v>
      </x:c>
      <x:c r="S1661" s="9" t="str">
        <x:v>Le Beau Paradise Garden</x:v>
      </x:c>
      <x:c r="T1661" s="11" t="str">
        <x:v>2024</x:v>
      </x:c>
      <x:c r="U1661" s="10" t="n">
        <x:v>590</x:v>
      </x:c>
      <x:c r="V1661" s="14" t="n">
        <x:f>IF(AND(ISNUMBER(G1661),G1661&gt;0),LOG10(G1661)*'Method'!$B$8,"")</x:f>
        <x:v>3.8007808016978157</x:v>
      </x:c>
      <x:c r="W1661" s="14" t="n">
        <x:f>IF(AND(ISNUMBER(I1661),I1661&gt;0),LOG10(I1661)*'Method'!$B$9,"")</x:f>
        <x:v>3.207050407241672</x:v>
      </x:c>
      <x:c r="X1661" s="10" t="str">
        <x:f>IF(ISNUMBER(J1661),SUM(G1661,I1661),"")</x:f>
      </x:c>
      <x:c r="Y1661" s="10" t="str">
        <x:f>IF(ISNUMBER(K1661),COUNTIFS($K$7:$K$1929,"&gt;"&amp;K1661)+1,"")</x:f>
      </x:c>
      <x:c r="Z1661" s="9" t="str"/>
      <x:c r="AA1661" s="15" t="n">
        <x:v>46108</x:v>
      </x:c>
      <x:c r="AB1661" s="9" t="str">
        <x:v>Unknown</x:v>
      </x:c>
    </x:row>
    <x:row r="1662" ht="50" customHeight="1">
      <x:c r="A1662" s="10" t="n">
        <x:f>IF(ISNUMBER(F1662),RANK(F1662,$F$7:$F$1929,0),"")</x:f>
        <x:v>1654</x:v>
      </x:c>
      <x:c r="B1662" s="9" t="str">
        <x:v>Maison Margiela</x:v>
      </x:c>
      <x:c r="C1662" s="9" t="str">
        <x:v>Beach Walk</x:v>
      </x:c>
      <x:c r="D1662" s="9" t="str">
        <x:v>Not recorded</x:v>
      </x:c>
      <x:c r="E1662" s="11" t="n">
        <x:v>2012</x:v>
      </x:c>
      <x:c r="F1662" s="13" t="n">
        <x:v>7.2</x:v>
      </x:c>
      <x:c r="G1662" s="10" t="n">
        <x:v>1020</x:v>
      </x:c>
      <x:c r="H1662" s="12" t="n">
        <x:v>3.78</x:v>
      </x:c>
      <x:c r="I1662" s="10" t="n">
        <x:v>8414</x:v>
      </x:c>
      <x:c r="J1662" s="12" t="str">
        <x:f>IF(AND(M1662="URL identity aligns",ISNUMBER(F1662),ISNUMBER(H1662),G1662&gt;0,I1662&gt;0,SUM(V1662:W1662)&gt;0),(F1662*V1662+((H1662-1)/4*10)*W1662)/SUM(V1662:W1662),"")</x:f>
      </x:c>
      <x:c r="K1662" s="12" t="str">
        <x:f>IF(ISNUMBER(J1662),(X1662*J1662+'Method'!$B$10*'Method'!$B$11)/(X1662+'Method'!$B$10),"")</x:f>
      </x:c>
      <x:c r="L1662" s="10" t="str">
        <x:f>IF(ISNUMBER(J1662),COUNTIFS($J$7:$J$1929,"&gt;"&amp;J1662)+1,"")</x:f>
      </x:c>
      <x:c r="M1662" s="9" t="str">
        <x:v>Review required</x:v>
      </x:c>
      <x:c r="N1662" s="9" t="str">
        <x:v>Brand differs between product URLs; Concentration not explicit on both saved identities</x:v>
      </x:c>
      <x:c r="O1662" s="9" t="str">
        <x:v>https://www.parfumo.com/Perfumes/Maison_Margiela/beach-walk</x:v>
      </x:c>
      <x:c r="P1662" s="9" t="str">
        <x:v>https://www.fragrantica.com/perfume/Maison-Martin-Margiela/Beach-Walk-15261.html</x:v>
      </x:c>
      <x:c r="Q1662" s="9" t="str">
        <x:v>https://media.parfumo.com/perfumes/04/047878-beach-walk-maison-margiela_1200.jpg?width=720&amp;aspect_ratio=1:1</x:v>
      </x:c>
      <x:c r="R1662" s="9" t="str">
        <x:v>https://fimgs.net/mdimg/perfume-thumbs/375x500.15261.jpg</x:v>
      </x:c>
      <x:c r="S1662" s="9" t="str">
        <x:v>Beach Walk</x:v>
      </x:c>
      <x:c r="T1662" s="11" t="str">
        <x:v>2012</x:v>
      </x:c>
      <x:c r="U1662" s="10" t="n">
        <x:v>1011</x:v>
      </x:c>
      <x:c r="V1662" s="14" t="n">
        <x:f>IF(AND(ISNUMBER(G1662),G1662&gt;0),LOG10(G1662)*'Method'!$B$8,"")</x:f>
        <x:v>3.610320206114304</x:v>
      </x:c>
      <x:c r="W1662" s="14" t="n">
        <x:f>IF(AND(ISNUMBER(I1662),I1662&gt;0),LOG10(I1662)*'Method'!$B$9,"")</x:f>
        <x:v>3.140002006144784</x:v>
      </x:c>
      <x:c r="X1662" s="10" t="str">
        <x:f>IF(ISNUMBER(J1662),SUM(G1662,I1662),"")</x:f>
      </x:c>
      <x:c r="Y1662" s="10" t="str">
        <x:f>IF(ISNUMBER(K1662),COUNTIFS($K$7:$K$1929,"&gt;"&amp;K1662)+1,"")</x:f>
      </x:c>
      <x:c r="Z1662" s="9" t="str"/>
      <x:c r="AA1662" s="15" t="n">
        <x:v>46108</x:v>
      </x:c>
      <x:c r="AB1662" s="9" t="str">
        <x:v>Unknown</x:v>
      </x:c>
    </x:row>
    <x:row r="1663" ht="50" customHeight="1">
      <x:c r="A1663" s="10" t="n">
        <x:f>IF(ISNUMBER(F1663),RANK(F1663,$F$7:$F$1929,0),"")</x:f>
        <x:v>1654</x:v>
      </x:c>
      <x:c r="B1663" s="9" t="str">
        <x:v>Matiere Premiere</x:v>
      </x:c>
      <x:c r="C1663" s="9" t="str">
        <x:v>Vanilla Powder</x:v>
      </x:c>
      <x:c r="D1663" s="9" t="str">
        <x:v>Eau de Parfum</x:v>
      </x:c>
      <x:c r="E1663" s="11" t="n">
        <x:v>2023</x:v>
      </x:c>
      <x:c r="F1663" s="13" t="n">
        <x:v>7.2</x:v>
      </x:c>
      <x:c r="G1663" s="10" t="n">
        <x:v>829</x:v>
      </x:c>
      <x:c r="H1663" s="12" t="n">
        <x:v>3.77</x:v>
      </x:c>
      <x:c r="I1663" s="10" t="n">
        <x:v>3358</x:v>
      </x:c>
      <x:c r="J1663" s="12" t="str">
        <x:f>IF(AND(M1663="URL identity aligns",ISNUMBER(F1663),ISNUMBER(H1663),G1663&gt;0,I1663&gt;0,SUM(V1663:W1663)&gt;0),(F1663*V1663+((H1663-1)/4*10)*W1663)/SUM(V1663:W1663),"")</x:f>
      </x:c>
      <x:c r="K1663" s="12" t="str">
        <x:f>IF(ISNUMBER(J1663),(X1663*J1663+'Method'!$B$10*'Method'!$B$11)/(X1663+'Method'!$B$10),"")</x:f>
      </x:c>
      <x:c r="L1663" s="10" t="str">
        <x:f>IF(ISNUMBER(J1663),COUNTIFS($J$7:$J$1929,"&gt;"&amp;J1663)+1,"")</x:f>
      </x:c>
      <x:c r="M1663" s="9" t="str">
        <x:v>Review required</x:v>
      </x:c>
      <x:c r="N1663" s="9" t="str">
        <x:v>Product, variant, gender or year terms differ between URLs; Concentration not explicit on both saved identities</x:v>
      </x:c>
      <x:c r="O1663" s="9" t="str">
        <x:v>https://www.parfumo.com/Perfumes/matiere-premiere/vanilla-powder-eau-de-parfum-1</x:v>
      </x:c>
      <x:c r="P1663" s="9" t="str">
        <x:v>https://www.fragrantica.com/perfume/Matiere-Premiere/Vanilla-Powder-84933.html</x:v>
      </x:c>
      <x:c r="Q1663" s="9" t="str">
        <x:v>https://media.parfumo.com/perfumes/75/75cd59-vanilla-powder-eau-de-parfum-matiere-premiere_1200.jpg?width=720&amp;aspect_ratio=1:1</x:v>
      </x:c>
      <x:c r="R1663" s="9" t="str">
        <x:v>https://fimgs.net/mdimg/perfume-thumbs/375x500.84933.jpg</x:v>
      </x:c>
      <x:c r="S1663" s="9" t="str">
        <x:v>Vanilla Powder Matière Première</x:v>
      </x:c>
      <x:c r="T1663" s="11" t="str">
        <x:v>2023</x:v>
      </x:c>
      <x:c r="U1663" s="10" t="n">
        <x:v>45</x:v>
      </x:c>
      <x:c r="V1663" s="14" t="n">
        <x:f>IF(AND(ISNUMBER(G1663),G1663&gt;0),LOG10(G1663)*'Method'!$B$8,"")</x:f>
        <x:v>3.502265436660324</x:v>
      </x:c>
      <x:c r="W1663" s="14" t="n">
        <x:f>IF(AND(ISNUMBER(I1663),I1663&gt;0),LOG10(I1663)*'Method'!$B$9,"")</x:f>
        <x:v>2.8208645534416243</x:v>
      </x:c>
      <x:c r="X1663" s="10" t="str">
        <x:f>IF(ISNUMBER(J1663),SUM(G1663,I1663),"")</x:f>
      </x:c>
      <x:c r="Y1663" s="10" t="str">
        <x:f>IF(ISNUMBER(K1663),COUNTIFS($K$7:$K$1929,"&gt;"&amp;K1663)+1,"")</x:f>
      </x:c>
      <x:c r="Z1663" s="9" t="str">
        <x:v>Removed repeated brand suffix from display name</x:v>
      </x:c>
      <x:c r="AA1663" s="15" t="n">
        <x:v>46108</x:v>
      </x:c>
      <x:c r="AB1663" s="9" t="str">
        <x:v>Unknown</x:v>
      </x:c>
    </x:row>
    <x:row r="1664" ht="50" customHeight="1">
      <x:c r="A1664" s="10" t="n">
        <x:f>IF(ISNUMBER(F1664),RANK(F1664,$F$7:$F$1929,0),"")</x:f>
        <x:v>1654</x:v>
      </x:c>
      <x:c r="B1664" s="9" t="str">
        <x:v>Prada</x:v>
      </x:c>
      <x:c r="C1664" s="9" t="str">
        <x:v>Luna Rossa Ocean</x:v>
      </x:c>
      <x:c r="D1664" s="9" t="str">
        <x:v>Eau de Parfum</x:v>
      </x:c>
      <x:c r="E1664" s="11" t="n">
        <x:v>2023</x:v>
      </x:c>
      <x:c r="F1664" s="13" t="n">
        <x:v>7.2</x:v>
      </x:c>
      <x:c r="G1664" s="10" t="n">
        <x:v>714</x:v>
      </x:c>
      <x:c r="H1664" s="12" t="n">
        <x:v>4.14</x:v>
      </x:c>
      <x:c r="I1664" s="10" t="n">
        <x:v>2773</x:v>
      </x:c>
      <x:c r="J1664" s="12" t="n">
        <x:f>IF(AND(M1664="URL identity aligns",ISNUMBER(F1664),ISNUMBER(H1664),G1664&gt;0,I1664&gt;0,SUM(V1664:W1664)&gt;0),(F1664*V1664+((H1664-1)/4*10)*W1664)/SUM(V1664:W1664),"")</x:f>
        <x:v>7.489754415774536</x:v>
      </x:c>
      <x:c r="K1664" s="12" t="n">
        <x:f>IF(ISNUMBER(J1664),(X1664*J1664+'Method'!$B$10*'Method'!$B$11)/(X1664+'Method'!$B$10),"")</x:f>
        <x:v>7.644900286920956</x:v>
      </x:c>
      <x:c r="L1664" s="10" t="n">
        <x:f>IF(ISNUMBER(J1664),COUNTIFS($J$7:$J$1929,"&gt;"&amp;J1664)+1,"")</x:f>
        <x:v>137</x:v>
      </x:c>
      <x:c r="M1664" s="9" t="str">
        <x:v>URL identity aligns</x:v>
      </x:c>
      <x:c r="N1664" s="9" t="str">
        <x:v>Brand, name tokens and concentration agree in saved URLs</x:v>
      </x:c>
      <x:c r="O1664" s="9" t="str">
        <x:v>https://www.parfumo.com/Perfumes/Prada/luna-rossa-ocean-eau-de-parfum</x:v>
      </x:c>
      <x:c r="P1664" s="9" t="str">
        <x:v>https://www.fragrantica.com/perfume/Prada/Luna-Rossa-Ocean-Eau-de-Parfum-81280.html</x:v>
      </x:c>
      <x:c r="Q1664" s="9" t="str">
        <x:v>https://media.parfumo.com/perfumes/43/43868a-luna-rossa-ocean-eau-de-parfum-prada_1200.jpg?width=720&amp;aspect_ratio=1:1</x:v>
      </x:c>
      <x:c r="R1664" s="9" t="str">
        <x:v>https://fimgs.net/mdimg/perfume-thumbs/375x500.81280.jpg</x:v>
      </x:c>
      <x:c r="S1664" s="9" t="str">
        <x:v>Luna Rossa Ocean</x:v>
      </x:c>
      <x:c r="T1664" s="11" t="str">
        <x:v>2023</x:v>
      </x:c>
      <x:c r="U1664" s="10" t="n">
        <x:v>1882</x:v>
      </x:c>
      <x:c r="V1664" s="14" t="n">
        <x:f>IF(AND(ISNUMBER(G1664),G1664&gt;0),LOG10(G1664)*'Method'!$B$8,"")</x:f>
        <x:v>3.424437854131404</x:v>
      </x:c>
      <x:c r="W1664" s="14" t="n">
        <x:f>IF(AND(ISNUMBER(I1664),I1664&gt;0),LOG10(I1664)*'Method'!$B$9,"")</x:f>
        <x:v>2.7543598956622883</x:v>
      </x:c>
      <x:c r="X1664" s="10" t="n">
        <x:f>IF(ISNUMBER(J1664),SUM(G1664,I1664),"")</x:f>
        <x:v>3487</x:v>
      </x:c>
      <x:c r="Y1664" s="10" t="n">
        <x:f>IF(ISNUMBER(K1664),COUNTIFS($K$7:$K$1929,"&gt;"&amp;K1664)+1,"")</x:f>
        <x:v>143</x:v>
      </x:c>
      <x:c r="Z1664" s="9" t="str"/>
      <x:c r="AA1664" s="15" t="n">
        <x:v>46108</x:v>
      </x:c>
      <x:c r="AB1664" s="9" t="str">
        <x:v>Unknown</x:v>
      </x:c>
    </x:row>
    <x:row r="1665" ht="50" customHeight="1">
      <x:c r="A1665" s="10" t="n">
        <x:f>IF(ISNUMBER(F1665),RANK(F1665,$F$7:$F$1929,0),"")</x:f>
        <x:v>1654</x:v>
      </x:c>
      <x:c r="B1665" s="9" t="str">
        <x:v>Jo Malone</x:v>
      </x:c>
      <x:c r="C1665" s="9" t="str">
        <x:v>English Pear &amp; Freesia</x:v>
      </x:c>
      <x:c r="D1665" s="9" t="str">
        <x:v>Cologne</x:v>
      </x:c>
      <x:c r="E1665" s="11" t="n">
        <x:v>2010</x:v>
      </x:c>
      <x:c r="F1665" s="13" t="n">
        <x:v>7.2</x:v>
      </x:c>
      <x:c r="G1665" s="10" t="n">
        <x:v>634</x:v>
      </x:c>
      <x:c r="H1665" s="12" t="n">
        <x:v>3.82</x:v>
      </x:c>
      <x:c r="I1665" s="10" t="n">
        <x:v>9031</x:v>
      </x:c>
      <x:c r="J1665" s="12" t="str">
        <x:f>IF(AND(M1665="URL identity aligns",ISNUMBER(F1665),ISNUMBER(H1665),G1665&gt;0,I1665&gt;0,SUM(V1665:W1665)&gt;0),(F1665*V1665+((H1665-1)/4*10)*W1665)/SUM(V1665:W1665),"")</x:f>
      </x:c>
      <x:c r="K1665" s="12" t="str">
        <x:f>IF(ISNUMBER(J1665),(X1665*J1665+'Method'!$B$10*'Method'!$B$11)/(X1665+'Method'!$B$10),"")</x:f>
      </x:c>
      <x:c r="L1665" s="10" t="str">
        <x:f>IF(ISNUMBER(J1665),COUNTIFS($J$7:$J$1929,"&gt;"&amp;J1665)+1,"")</x:f>
      </x:c>
      <x:c r="M1665" s="9" t="str">
        <x:v>Review required</x:v>
      </x:c>
      <x:c r="N1665" s="9" t="str">
        <x:v>Brand differs between product URLs; Concentration not explicit on both saved identities</x:v>
      </x:c>
      <x:c r="O1665" s="9" t="str">
        <x:v>https://www.parfumo.com/Perfumes/Jo_Malone/english-pear-freesia-cologne</x:v>
      </x:c>
      <x:c r="P1665" s="9" t="str">
        <x:v>https://www.fragrantica.com/perfume/Jo-Malone-London/English-Pear-Freesia-10314.html</x:v>
      </x:c>
      <x:c r="Q1665" s="9" t="str">
        <x:v>https://media.parfumo.com/perfumes/4e/4e08ec-english-pear-freesia-cologne-jo-malone_1200.jpg?width=720&amp;aspect_ratio=1:1</x:v>
      </x:c>
      <x:c r="R1665" s="9" t="str">
        <x:v>https://fimgs.net/mdimg/perfume-thumbs/375x500.10314.jpg</x:v>
      </x:c>
      <x:c r="S1665" s="9" t="str">
        <x:v>English Pear &amp; Freesia</x:v>
      </x:c>
      <x:c r="T1665" s="11" t="str">
        <x:v>2010</x:v>
      </x:c>
      <x:c r="U1665" s="10" t="n">
        <x:v>1642</x:v>
      </x:c>
      <x:c r="V1665" s="14" t="n">
        <x:f>IF(AND(ISNUMBER(G1665),G1665&gt;0),LOG10(G1665)*'Method'!$B$8,"")</x:f>
        <x:v>3.362507109458076</x:v>
      </x:c>
      <x:c r="W1665" s="14" t="n">
        <x:f>IF(AND(ISNUMBER(I1665),I1665&gt;0),LOG10(I1665)*'Method'!$B$9,"")</x:f>
        <x:v>3.164588673822136</x:v>
      </x:c>
      <x:c r="X1665" s="10" t="str">
        <x:f>IF(ISNUMBER(J1665),SUM(G1665,I1665),"")</x:f>
      </x:c>
      <x:c r="Y1665" s="10" t="str">
        <x:f>IF(ISNUMBER(K1665),COUNTIFS($K$7:$K$1929,"&gt;"&amp;K1665)+1,"")</x:f>
      </x:c>
      <x:c r="Z1665" s="9" t="str"/>
      <x:c r="AA1665" s="15" t="n">
        <x:v>46108</x:v>
      </x:c>
      <x:c r="AB1665" s="9" t="str">
        <x:v>Unknown</x:v>
      </x:c>
    </x:row>
    <x:row r="1666" ht="50" customHeight="1">
      <x:c r="A1666" s="10" t="n">
        <x:f>IF(ISNUMBER(F1666),RANK(F1666,$F$7:$F$1929,0),"")</x:f>
        <x:v>1654</x:v>
      </x:c>
      <x:c r="B1666" s="9" t="str">
        <x:v>Xerjoff</x:v>
      </x:c>
      <x:c r="C1666" s="9" t="str">
        <x:v>Torino23</x:v>
      </x:c>
      <x:c r="D1666" s="9" t="str">
        <x:v>Not recorded</x:v>
      </x:c>
      <x:c r="E1666" s="11" t="n">
        <x:v>2023</x:v>
      </x:c>
      <x:c r="F1666" s="13" t="n">
        <x:v>7.2</x:v>
      </x:c>
      <x:c r="G1666" s="10" t="n">
        <x:v>586</x:v>
      </x:c>
      <x:c r="H1666" s="12" t="n">
        <x:v>3.48</x:v>
      </x:c>
      <x:c r="I1666" s="10" t="n">
        <x:v>456</x:v>
      </x:c>
      <x:c r="J1666" s="12" t="str">
        <x:f>IF(AND(M1666="URL identity aligns",ISNUMBER(F1666),ISNUMBER(H1666),G1666&gt;0,I1666&gt;0,SUM(V1666:W1666)&gt;0),(F1666*V1666+((H1666-1)/4*10)*W1666)/SUM(V1666:W1666),"")</x:f>
      </x:c>
      <x:c r="K1666" s="12" t="str">
        <x:f>IF(ISNUMBER(J1666),(X1666*J1666+'Method'!$B$10*'Method'!$B$11)/(X1666+'Method'!$B$10),"")</x:f>
      </x:c>
      <x:c r="L1666" s="10" t="str">
        <x:f>IF(ISNUMBER(J1666),COUNTIFS($J$7:$J$1929,"&gt;"&amp;J1666)+1,"")</x:f>
      </x:c>
      <x:c r="M1666" s="9" t="str">
        <x:v>Review required</x:v>
      </x:c>
      <x:c r="N1666" s="9" t="str">
        <x:v>Concentration not explicit on both saved identities</x:v>
      </x:c>
      <x:c r="O1666" s="9" t="str">
        <x:v>https://www.parfumo.com/Perfumes/Xerjoff/torino23</x:v>
      </x:c>
      <x:c r="P1666" s="9" t="str">
        <x:v>https://www.fragrantica.com/perfume/Xerjoff/Torino23-87970.html</x:v>
      </x:c>
      <x:c r="Q1666" s="9" t="str">
        <x:v>https://media.parfumo.com/perfumes/11/113aab-torino23-xerjoff_1200.jpg?width=720&amp;aspect_ratio=1:1</x:v>
      </x:c>
      <x:c r="R1666" s="9" t="str">
        <x:v>https://fimgs.net/mdimg/perfume-thumbs/375x500.87970.jpg</x:v>
      </x:c>
      <x:c r="S1666" s="9" t="str">
        <x:v>Torino23</x:v>
      </x:c>
      <x:c r="T1666" s="11" t="str">
        <x:v>2023</x:v>
      </x:c>
      <x:c r="U1666" s="10" t="n">
        <x:v>449</x:v>
      </x:c>
      <x:c r="V1666" s="14" t="n">
        <x:f>IF(AND(ISNUMBER(G1666),G1666&gt;0),LOG10(G1666)*'Method'!$B$8,"")</x:f>
        <x:v>3.3214771392217077</x:v>
      </x:c>
      <x:c r="W1666" s="14" t="n">
        <x:f>IF(AND(ISNUMBER(I1666),I1666&gt;0),LOG10(I1666)*'Method'!$B$9,"")</x:f>
        <x:v>2.127171874131544</x:v>
      </x:c>
      <x:c r="X1666" s="10" t="str">
        <x:f>IF(ISNUMBER(J1666),SUM(G1666,I1666),"")</x:f>
      </x:c>
      <x:c r="Y1666" s="10" t="str">
        <x:f>IF(ISNUMBER(K1666),COUNTIFS($K$7:$K$1929,"&gt;"&amp;K1666)+1,"")</x:f>
      </x:c>
      <x:c r="Z1666" s="9" t="str"/>
      <x:c r="AA1666" s="15" t="n">
        <x:v>46108</x:v>
      </x:c>
      <x:c r="AB1666" s="9" t="str">
        <x:v>Unknown</x:v>
      </x:c>
    </x:row>
    <x:row r="1667" ht="50" customHeight="1">
      <x:c r="A1667" s="10" t="n">
        <x:f>IF(ISNUMBER(F1667),RANK(F1667,$F$7:$F$1929,0),"")</x:f>
        <x:v>1654</x:v>
      </x:c>
      <x:c r="B1667" s="9" t="str">
        <x:v>Diptyque</x:v>
      </x:c>
      <x:c r="C1667" s="9" t="str">
        <x:v>Do Son</x:v>
      </x:c>
      <x:c r="D1667" s="9" t="str">
        <x:v>Eau de Toilette</x:v>
      </x:c>
      <x:c r="E1667" s="11" t="n">
        <x:v>2005</x:v>
      </x:c>
      <x:c r="F1667" s="13" t="n">
        <x:v>7.2</x:v>
      </x:c>
      <x:c r="G1667" s="10" t="n">
        <x:v>562</x:v>
      </x:c>
      <x:c r="H1667" s="12" t="n">
        <x:v>3.95</x:v>
      </x:c>
      <x:c r="I1667" s="10" t="n">
        <x:v>4625</x:v>
      </x:c>
      <x:c r="J1667" s="12" t="n">
        <x:f>IF(AND(M1667="URL identity aligns",ISNUMBER(F1667),ISNUMBER(H1667),G1667&gt;0,I1667&gt;0,SUM(V1667:W1667)&gt;0),(F1667*V1667+((H1667-1)/4*10)*W1667)/SUM(V1667:W1667),"")</x:f>
        <x:v>7.282338629118408</x:v>
      </x:c>
      <x:c r="K1667" s="12" t="n">
        <x:f>IF(ISNUMBER(J1667),(X1667*J1667+'Method'!$B$10*'Method'!$B$11)/(X1667+'Method'!$B$10),"")</x:f>
        <x:v>7.460912693687301</x:v>
      </x:c>
      <x:c r="L1667" s="10" t="n">
        <x:f>IF(ISNUMBER(J1667),COUNTIFS($J$7:$J$1929,"&gt;"&amp;J1667)+1,"")</x:f>
        <x:v>151</x:v>
      </x:c>
      <x:c r="M1667" s="9" t="str">
        <x:v>URL identity aligns</x:v>
      </x:c>
      <x:c r="N1667" s="9" t="str">
        <x:v>Brand, name tokens and concentration agree in saved URLs</x:v>
      </x:c>
      <x:c r="O1667" s="9" t="str">
        <x:v>https://www.parfumo.com/Perfumes/Diptyque/Do_Son</x:v>
      </x:c>
      <x:c r="P1667" s="9" t="str">
        <x:v>https://www.fragrantica.com/perfume/Diptyque/Do-Son-Eau-de-Toilette-6501.html</x:v>
      </x:c>
      <x:c r="Q1667" s="9" t="str">
        <x:v>https://media.parfumo.com/perfumes/b8/b8358f-do-son-eau-de-toilette-diptyque_1200.jpg?width=720&amp;aspect_ratio=1:1</x:v>
      </x:c>
      <x:c r="R1667" s="9" t="str">
        <x:v>https://fimgs.net/mdimg/perfume-thumbs/375x500.6501.jpg</x:v>
      </x:c>
      <x:c r="S1667" s="9" t="str">
        <x:v>Do Son</x:v>
      </x:c>
      <x:c r="T1667" s="11" t="str">
        <x:v>2005</x:v>
      </x:c>
      <x:c r="U1667" s="10" t="n">
        <x:v>1801</x:v>
      </x:c>
      <x:c r="V1667" s="14" t="n">
        <x:f>IF(AND(ISNUMBER(G1667),G1667&gt;0),LOG10(G1667)*'Method'!$B$8,"")</x:f>
        <x:v>3.299683578682872</x:v>
      </x:c>
      <x:c r="W1667" s="14" t="n">
        <x:f>IF(AND(ISNUMBER(I1667),I1667&gt;0),LOG10(I1667)*'Method'!$B$9,"")</x:f>
        <x:v>2.93208938966004</x:v>
      </x:c>
      <x:c r="X1667" s="10" t="n">
        <x:f>IF(ISNUMBER(J1667),SUM(G1667,I1667),"")</x:f>
        <x:v>5187</x:v>
      </x:c>
      <x:c r="Y1667" s="10" t="n">
        <x:f>IF(ISNUMBER(K1667),COUNTIFS($K$7:$K$1929,"&gt;"&amp;K1667)+1,"")</x:f>
        <x:v>154</x:v>
      </x:c>
      <x:c r="Z1667" s="9" t="str"/>
      <x:c r="AA1667" s="15" t="n">
        <x:v>46108</x:v>
      </x:c>
      <x:c r="AB1667" s="9" t="str">
        <x:v>Unknown</x:v>
      </x:c>
    </x:row>
    <x:row r="1668" ht="50" customHeight="1">
      <x:c r="A1668" s="10" t="n">
        <x:f>IF(ISNUMBER(F1668),RANK(F1668,$F$7:$F$1929,0),"")</x:f>
        <x:v>1654</x:v>
      </x:c>
      <x:c r="B1668" s="9" t="str">
        <x:v>Kenzo</x:v>
      </x:c>
      <x:c r="C1668" s="9" t="str">
        <x:v>Homme</x:v>
      </x:c>
      <x:c r="D1668" s="9" t="str">
        <x:v>Eau de Toilette Intense</x:v>
      </x:c>
      <x:c r="E1668" s="11" t="n">
        <x:v>2021</x:v>
      </x:c>
      <x:c r="F1668" s="13" t="n">
        <x:v>7.2</x:v>
      </x:c>
      <x:c r="G1668" s="10" t="n">
        <x:v>557</x:v>
      </x:c>
      <x:c r="H1668" s="12" t="n">
        <x:v>4.09</x:v>
      </x:c>
      <x:c r="I1668" s="10" t="n">
        <x:v>3550</x:v>
      </x:c>
      <x:c r="J1668" s="12" t="n">
        <x:f>IF(AND(M1668="URL identity aligns",ISNUMBER(F1668),ISNUMBER(H1668),G1668&gt;0,I1668&gt;0,SUM(V1668:W1668)&gt;0),(F1668*V1668+((H1668-1)/4*10)*W1668)/SUM(V1668:W1668),"")</x:f>
        <x:v>7.443039141541849</x:v>
      </x:c>
      <x:c r="K1668" s="12" t="n">
        <x:f>IF(ISNUMBER(J1668),(X1668*J1668+'Method'!$B$10*'Method'!$B$11)/(X1668+'Method'!$B$10),"")</x:f>
        <x:v>7.598448090277765</x:v>
      </x:c>
      <x:c r="L1668" s="10" t="n">
        <x:f>IF(ISNUMBER(J1668),COUNTIFS($J$7:$J$1929,"&gt;"&amp;J1668)+1,"")</x:f>
        <x:v>139</x:v>
      </x:c>
      <x:c r="M1668" s="9" t="str">
        <x:v>URL identity aligns</x:v>
      </x:c>
      <x:c r="N1668" s="9" t="str">
        <x:v>Brand, name tokens and concentration agree in saved URLs</x:v>
      </x:c>
      <x:c r="O1668" s="9" t="str">
        <x:v>https://www.parfumo.com/Perfumes/Kenzo/kenzo-homme-eau-de-toilette-intense</x:v>
      </x:c>
      <x:c r="P1668" s="9" t="str">
        <x:v>https://www.fragrantica.com/perfume/Kenzo/Kenzo-Homme-Eau-de-Toilette-Intense-67899.html</x:v>
      </x:c>
      <x:c r="Q1668" s="9" t="str">
        <x:v>https://media.parfumo.com/perfumes/b9/b914da-kenzo-homme-eau-de-toilette-intense-kenzo_1200.jpg?width=720&amp;aspect_ratio=1:1</x:v>
      </x:c>
      <x:c r="R1668" s="9" t="str">
        <x:v>https://fimgs.net/mdimg/perfume-thumbs/375x500.67899.jpg</x:v>
      </x:c>
      <x:c r="S1668" s="9" t="str">
        <x:v>Homme</x:v>
      </x:c>
      <x:c r="T1668" s="11" t="str">
        <x:v>2021</x:v>
      </x:c>
      <x:c r="U1668" s="10" t="n">
        <x:v>1852</x:v>
      </x:c>
      <x:c r="V1668" s="14" t="n">
        <x:f>IF(AND(ISNUMBER(G1668),G1668&gt;0),LOG10(G1668)*'Method'!$B$8,"")</x:f>
        <x:v>3.2950262342084757</x:v>
      </x:c>
      <x:c r="W1668" s="14" t="n">
        <x:f>IF(AND(ISNUMBER(I1668),I1668&gt;0),LOG10(I1668)*'Method'!$B$9,"")</x:f>
        <x:v>2.8401826824440723</x:v>
      </x:c>
      <x:c r="X1668" s="10" t="n">
        <x:f>IF(ISNUMBER(J1668),SUM(G1668,I1668),"")</x:f>
        <x:v>4107</x:v>
      </x:c>
      <x:c r="Y1668" s="10" t="n">
        <x:f>IF(ISNUMBER(K1668),COUNTIFS($K$7:$K$1929,"&gt;"&amp;K1668)+1,"")</x:f>
        <x:v>150</x:v>
      </x:c>
      <x:c r="Z1668" s="9" t="str"/>
      <x:c r="AA1668" s="15" t="n">
        <x:v>46108</x:v>
      </x:c>
      <x:c r="AB1668" s="9" t="str">
        <x:v>Unknown</x:v>
      </x:c>
    </x:row>
    <x:row r="1669" ht="50" customHeight="1">
      <x:c r="A1669" s="10" t="n">
        <x:f>IF(ISNUMBER(F1669),RANK(F1669,$F$7:$F$1929,0),"")</x:f>
        <x:v>1654</x:v>
      </x:c>
      <x:c r="B1669" s="9" t="str">
        <x:v>Montale</x:v>
      </x:c>
      <x:c r="C1669" s="9" t="str">
        <x:v>Mukhallat</x:v>
      </x:c>
      <x:c r="D1669" s="9" t="str">
        <x:v>Not recorded</x:v>
      </x:c>
      <x:c r="E1669" s="11" t="n">
        <x:v>2008</x:v>
      </x:c>
      <x:c r="F1669" s="13" t="n">
        <x:v>7.2</x:v>
      </x:c>
      <x:c r="G1669" s="10" t="n">
        <x:v>475</x:v>
      </x:c>
      <x:c r="H1669" s="12" t="n">
        <x:v>3.45</x:v>
      </x:c>
      <x:c r="I1669" s="10" t="n">
        <x:v>4069</x:v>
      </x:c>
      <x:c r="J1669" s="12" t="str">
        <x:f>IF(AND(M1669="URL identity aligns",ISNUMBER(F1669),ISNUMBER(H1669),G1669&gt;0,I1669&gt;0,SUM(V1669:W1669)&gt;0),(F1669*V1669+((H1669-1)/4*10)*W1669)/SUM(V1669:W1669),"")</x:f>
      </x:c>
      <x:c r="K1669" s="12" t="str">
        <x:f>IF(ISNUMBER(J1669),(X1669*J1669+'Method'!$B$10*'Method'!$B$11)/(X1669+'Method'!$B$10),"")</x:f>
      </x:c>
      <x:c r="L1669" s="10" t="str">
        <x:f>IF(ISNUMBER(J1669),COUNTIFS($J$7:$J$1929,"&gt;"&amp;J1669)+1,"")</x:f>
      </x:c>
      <x:c r="M1669" s="9" t="str">
        <x:v>Review required</x:v>
      </x:c>
      <x:c r="N1669" s="9" t="str">
        <x:v>Concentration not explicit on both saved identities</x:v>
      </x:c>
      <x:c r="O1669" s="9" t="str">
        <x:v>https://www.parfumo.com/Perfumes/Montale/Mukhallat</x:v>
      </x:c>
      <x:c r="P1669" s="9" t="str">
        <x:v>https://www.fragrantica.com/perfume/Montale/Mukhallat-3241.html</x:v>
      </x:c>
      <x:c r="Q1669" s="9" t="str">
        <x:v>https://media.parfumo.com/perfumes/0e/0e87e5-mukhallat-montale_1200.jpg?width=720&amp;aspect_ratio=1:1</x:v>
      </x:c>
      <x:c r="R1669" s="9" t="str">
        <x:v>https://fimgs.net/mdimg/perfume-thumbs/375x500.3241.jpg</x:v>
      </x:c>
      <x:c r="S1669" s="9" t="str">
        <x:v>Mukhallat</x:v>
      </x:c>
      <x:c r="T1669" s="11" t="str">
        <x:v>2008</x:v>
      </x:c>
      <x:c r="U1669" s="10" t="n">
        <x:v>927</x:v>
      </x:c>
      <x:c r="V1669" s="14" t="n">
        <x:f>IF(AND(ISNUMBER(G1669),G1669&gt;0),LOG10(G1669)*'Method'!$B$8,"")</x:f>
        <x:v>3.212032331549844</x:v>
      </x:c>
      <x:c r="W1669" s="14" t="n">
        <x:f>IF(AND(ISNUMBER(I1669),I1669&gt;0),LOG10(I1669)*'Method'!$B$9,"")</x:f>
        <x:v>2.887590151882624</x:v>
      </x:c>
      <x:c r="X1669" s="10" t="str">
        <x:f>IF(ISNUMBER(J1669),SUM(G1669,I1669),"")</x:f>
      </x:c>
      <x:c r="Y1669" s="10" t="str">
        <x:f>IF(ISNUMBER(K1669),COUNTIFS($K$7:$K$1929,"&gt;"&amp;K1669)+1,"")</x:f>
      </x:c>
      <x:c r="Z1669" s="9" t="str"/>
      <x:c r="AA1669" s="15" t="n">
        <x:v>46108</x:v>
      </x:c>
      <x:c r="AB1669" s="9" t="str">
        <x:v>Unknown</x:v>
      </x:c>
    </x:row>
    <x:row r="1670" ht="50" customHeight="1">
      <x:c r="A1670" s="10" t="n">
        <x:f>IF(ISNUMBER(F1670),RANK(F1670,$F$7:$F$1929,0),"")</x:f>
        <x:v>1654</x:v>
      </x:c>
      <x:c r="B1670" s="9" t="str">
        <x:v>Editions de Parfums Frédéric Malle</x:v>
      </x:c>
      <x:c r="C1670" s="9" t="str">
        <x:v>Geranium pour Monsieur</x:v>
      </x:c>
      <x:c r="D1670" s="9" t="str">
        <x:v>Parfum</x:v>
      </x:c>
      <x:c r="E1670" s="11" t="n">
        <x:v>2009</x:v>
      </x:c>
      <x:c r="F1670" s="13" t="n">
        <x:v>7.2</x:v>
      </x:c>
      <x:c r="G1670" s="10" t="n">
        <x:v>430</x:v>
      </x:c>
      <x:c r="H1670" s="12" t="n">
        <x:v>4.01</x:v>
      </x:c>
      <x:c r="I1670" s="10" t="n">
        <x:v>1682</x:v>
      </x:c>
      <x:c r="J1670" s="12" t="str">
        <x:f>IF(AND(M1670="URL identity aligns",ISNUMBER(F1670),ISNUMBER(H1670),G1670&gt;0,I1670&gt;0,SUM(V1670:W1670)&gt;0),(F1670*V1670+((H1670-1)/4*10)*W1670)/SUM(V1670:W1670),"")</x:f>
      </x:c>
      <x:c r="K1670" s="12" t="str">
        <x:f>IF(ISNUMBER(J1670),(X1670*J1670+'Method'!$B$10*'Method'!$B$11)/(X1670+'Method'!$B$10),"")</x:f>
      </x:c>
      <x:c r="L1670" s="10" t="str">
        <x:f>IF(ISNUMBER(J1670),COUNTIFS($J$7:$J$1929,"&gt;"&amp;J1670)+1,"")</x:f>
      </x:c>
      <x:c r="M1670" s="9" t="str">
        <x:v>Review required</x:v>
      </x:c>
      <x:c r="N1670" s="9" t="str">
        <x:v>Brand differs between product URLs; Export brand differs from Parfumo URL; Concentration not explicit on both saved identities</x:v>
      </x:c>
      <x:c r="O1670" s="9" t="str">
        <x:v>https://www.parfumo.com/Perfumes/Editions_de_Parfum_Frederic_Malle/Geranium_pour_Monsieur</x:v>
      </x:c>
      <x:c r="P1670" s="9" t="str">
        <x:v>https://www.fragrantica.com/perfume/Frederic-Malle/Geranium-Pour-Monsieur-5911.html</x:v>
      </x:c>
      <x:c r="Q1670" s="9" t="str">
        <x:v>https://media.parfumo.com/perfumes/f1/f1f1c7-geranium-pour-monsieur-editions-de-parfums-frederic-malle_1200.jpg?width=720&amp;aspect_ratio=1:1</x:v>
      </x:c>
      <x:c r="R1670" s="9" t="str">
        <x:v>https://fimgs.net/mdimg/perfume-thumbs/375x500.5911.jpg?t=1772749505</x:v>
      </x:c>
      <x:c r="S1670" s="9" t="str">
        <x:v>Geranium pour Monsieur</x:v>
      </x:c>
      <x:c r="T1670" s="11" t="str">
        <x:v>2009</x:v>
      </x:c>
      <x:c r="U1670" s="10" t="n">
        <x:v>126</x:v>
      </x:c>
      <x:c r="V1670" s="14" t="n">
        <x:f>IF(AND(ISNUMBER(G1670),G1670&gt;0),LOG10(G1670)*'Method'!$B$8,"")</x:f>
        <x:v>3.1601621466955083</x:v>
      </x:c>
      <x:c r="W1670" s="14" t="n">
        <x:f>IF(AND(ISNUMBER(I1670),I1670&gt;0),LOG10(I1670)*'Method'!$B$9,"")</x:f>
        <x:v>2.5806607931695122</x:v>
      </x:c>
      <x:c r="X1670" s="10" t="str">
        <x:f>IF(ISNUMBER(J1670),SUM(G1670,I1670),"")</x:f>
      </x:c>
      <x:c r="Y1670" s="10" t="str">
        <x:f>IF(ISNUMBER(K1670),COUNTIFS($K$7:$K$1929,"&gt;"&amp;K1670)+1,"")</x:f>
      </x:c>
      <x:c r="Z1670" s="9" t="str"/>
      <x:c r="AA1670" s="15" t="n">
        <x:v>46108</x:v>
      </x:c>
      <x:c r="AB1670" s="9" t="str">
        <x:v>Unknown</x:v>
      </x:c>
    </x:row>
    <x:row r="1671" ht="50" customHeight="1">
      <x:c r="A1671" s="10" t="n">
        <x:f>IF(ISNUMBER(F1671),RANK(F1671,$F$7:$F$1929,0),"")</x:f>
        <x:v>1654</x:v>
      </x:c>
      <x:c r="B1671" s="9" t="str">
        <x:v>Hermès</x:v>
      </x:c>
      <x:c r="C1671" s="9" t="str">
        <x:v>Un Jardin après la Mousson</x:v>
      </x:c>
      <x:c r="D1671" s="9" t="str">
        <x:v>Not recorded</x:v>
      </x:c>
      <x:c r="E1671" s="11" t="n">
        <x:v>2008</x:v>
      </x:c>
      <x:c r="F1671" s="13" t="n">
        <x:v>7.2</x:v>
      </x:c>
      <x:c r="G1671" s="10" t="n">
        <x:v>423</x:v>
      </x:c>
      <x:c r="H1671" s="12" t="n">
        <x:v>3.98</x:v>
      </x:c>
      <x:c r="I1671" s="10" t="n">
        <x:v>4143</x:v>
      </x:c>
      <x:c r="J1671" s="12" t="str">
        <x:f>IF(AND(M1671="URL identity aligns",ISNUMBER(F1671),ISNUMBER(H1671),G1671&gt;0,I1671&gt;0,SUM(V1671:W1671)&gt;0),(F1671*V1671+((H1671-1)/4*10)*W1671)/SUM(V1671:W1671),"")</x:f>
      </x:c>
      <x:c r="K1671" s="12" t="str">
        <x:f>IF(ISNUMBER(J1671),(X1671*J1671+'Method'!$B$10*'Method'!$B$11)/(X1671+'Method'!$B$10),"")</x:f>
      </x:c>
      <x:c r="L1671" s="10" t="str">
        <x:f>IF(ISNUMBER(J1671),COUNTIFS($J$7:$J$1929,"&gt;"&amp;J1671)+1,"")</x:f>
      </x:c>
      <x:c r="M1671" s="9" t="str">
        <x:v>Review required</x:v>
      </x:c>
      <x:c r="N1671" s="9" t="str">
        <x:v>Concentration not explicit on both saved identities</x:v>
      </x:c>
      <x:c r="O1671" s="9" t="str">
        <x:v>https://www.parfumo.com/Perfumes/Hermes/Un_Jardin_apres_la_Mousson</x:v>
      </x:c>
      <x:c r="P1671" s="9" t="str">
        <x:v>https://www.fragrantica.com/perfume/Hermes/Un-Jardin-Apres-la-Mousson-2736.html</x:v>
      </x:c>
      <x:c r="Q1671" s="9" t="str">
        <x:v>https://media.parfumo.com/perfumes/ec/ecbe61-un-jardin-apres-la-mousson-hermes_1200.jpg?width=720&amp;aspect_ratio=1:1</x:v>
      </x:c>
      <x:c r="R1671" s="9" t="str">
        <x:v>https://fimgs.net/mdimg/perfume-thumbs/375x500.2736.jpg</x:v>
      </x:c>
      <x:c r="S1671" s="9" t="str">
        <x:v>Un Jardin après la Mousson</x:v>
      </x:c>
      <x:c r="T1671" s="11" t="str">
        <x:v>2008</x:v>
      </x:c>
      <x:c r="U1671" s="10" t="n">
        <x:v>1470</x:v>
      </x:c>
      <x:c r="V1671" s="14" t="n">
        <x:f>IF(AND(ISNUMBER(G1671),G1671&gt;0),LOG10(G1671)*'Method'!$B$8,"")</x:f>
        <x:v>3.151608440850048</x:v>
      </x:c>
      <x:c r="W1671" s="14" t="n">
        <x:f>IF(AND(ISNUMBER(I1671),I1671&gt;0),LOG10(I1671)*'Method'!$B$9,"")</x:f>
        <x:v>2.893851946638632</x:v>
      </x:c>
      <x:c r="X1671" s="10" t="str">
        <x:f>IF(ISNUMBER(J1671),SUM(G1671,I1671),"")</x:f>
      </x:c>
      <x:c r="Y1671" s="10" t="str">
        <x:f>IF(ISNUMBER(K1671),COUNTIFS($K$7:$K$1929,"&gt;"&amp;K1671)+1,"")</x:f>
      </x:c>
      <x:c r="Z1671" s="9" t="str"/>
      <x:c r="AA1671" s="15" t="n">
        <x:v>46108</x:v>
      </x:c>
      <x:c r="AB1671" s="9" t="str">
        <x:v>Unknown</x:v>
      </x:c>
    </x:row>
    <x:row r="1672" ht="50" customHeight="1">
      <x:c r="A1672" s="10" t="n">
        <x:f>IF(ISNUMBER(F1672),RANK(F1672,$F$7:$F$1929,0),"")</x:f>
        <x:v>1654</x:v>
      </x:c>
      <x:c r="B1672" s="9" t="str">
        <x:v>Serge Lutens</x:v>
      </x:c>
      <x:c r="C1672" s="9" t="str">
        <x:v>Nuit de cellophane</x:v>
      </x:c>
      <x:c r="D1672" s="9" t="str">
        <x:v>Not recorded</x:v>
      </x:c>
      <x:c r="E1672" s="11" t="n">
        <x:v>2009</x:v>
      </x:c>
      <x:c r="F1672" s="13" t="n">
        <x:v>7.2</x:v>
      </x:c>
      <x:c r="G1672" s="10" t="n">
        <x:v>417</x:v>
      </x:c>
      <x:c r="H1672" s="12" t="n">
        <x:v>3.82</x:v>
      </x:c>
      <x:c r="I1672" s="10" t="n">
        <x:v>3926</x:v>
      </x:c>
      <x:c r="J1672" s="12" t="str">
        <x:f>IF(AND(M1672="URL identity aligns",ISNUMBER(F1672),ISNUMBER(H1672),G1672&gt;0,I1672&gt;0,SUM(V1672:W1672)&gt;0),(F1672*V1672+((H1672-1)/4*10)*W1672)/SUM(V1672:W1672),"")</x:f>
      </x:c>
      <x:c r="K1672" s="12" t="str">
        <x:f>IF(ISNUMBER(J1672),(X1672*J1672+'Method'!$B$10*'Method'!$B$11)/(X1672+'Method'!$B$10),"")</x:f>
      </x:c>
      <x:c r="L1672" s="10" t="str">
        <x:f>IF(ISNUMBER(J1672),COUNTIFS($J$7:$J$1929,"&gt;"&amp;J1672)+1,"")</x:f>
      </x:c>
      <x:c r="M1672" s="9" t="str">
        <x:v>Review required</x:v>
      </x:c>
      <x:c r="N1672" s="9" t="str">
        <x:v>Concentration not explicit on both saved identities</x:v>
      </x:c>
      <x:c r="O1672" s="9" t="str">
        <x:v>https://www.parfumo.com/Perfumes/Serge_Lutens/Nuit_de_Cellophane</x:v>
      </x:c>
      <x:c r="P1672" s="9" t="str">
        <x:v>https://www.fragrantica.com/perfume/Serge-Lutens/Nuit-de-Cellophane-5748.html</x:v>
      </x:c>
      <x:c r="Q1672" s="9" t="str">
        <x:v>https://media.parfumo.com/perfumes/d3/d38f8f-nuit-de-cellophane-serge-lutens_1200.jpg?width=720&amp;aspect_ratio=1:1</x:v>
      </x:c>
      <x:c r="R1672" s="9" t="str">
        <x:v>https://fimgs.net/mdimg/perfume-thumbs/375x500.5748.jpg</x:v>
      </x:c>
      <x:c r="S1672" s="9" t="str">
        <x:v>Nuit de cellophane</x:v>
      </x:c>
      <x:c r="T1672" s="11" t="str">
        <x:v>2009</x:v>
      </x:c>
      <x:c r="U1672" s="10" t="n">
        <x:v>267</x:v>
      </x:c>
      <x:c r="V1672" s="14" t="n">
        <x:f>IF(AND(ISNUMBER(G1672),G1672&gt;0),LOG10(G1672)*'Method'!$B$8,"")</x:f>
        <x:v>3.1441632659685115</x:v>
      </x:c>
      <x:c r="W1672" s="14" t="n">
        <x:f>IF(AND(ISNUMBER(I1672),I1672&gt;0),LOG10(I1672)*'Method'!$B$9,"")</x:f>
        <x:v>2.875160236211192</x:v>
      </x:c>
      <x:c r="X1672" s="10" t="str">
        <x:f>IF(ISNUMBER(J1672),SUM(G1672,I1672),"")</x:f>
      </x:c>
      <x:c r="Y1672" s="10" t="str">
        <x:f>IF(ISNUMBER(K1672),COUNTIFS($K$7:$K$1929,"&gt;"&amp;K1672)+1,"")</x:f>
      </x:c>
      <x:c r="Z1672" s="9" t="str"/>
      <x:c r="AA1672" s="15" t="n">
        <x:v>46108</x:v>
      </x:c>
      <x:c r="AB1672" s="9" t="str">
        <x:v>Unknown</x:v>
      </x:c>
    </x:row>
    <x:row r="1673" ht="50" customHeight="1">
      <x:c r="A1673" s="10" t="n">
        <x:f>IF(ISNUMBER(F1673),RANK(F1673,$F$7:$F$1929,0),"")</x:f>
        <x:v>1654</x:v>
      </x:c>
      <x:c r="B1673" s="9" t="str">
        <x:v>Guerlain</x:v>
      </x:c>
      <x:c r="C1673" s="9" t="str">
        <x:v>Aqua Allegoria Forte Bosca Vanilla</x:v>
      </x:c>
      <x:c r="D1673" s="9" t="str">
        <x:v>Not recorded</x:v>
      </x:c>
      <x:c r="E1673" s="11" t="n">
        <x:v>2023</x:v>
      </x:c>
      <x:c r="F1673" s="13" t="n">
        <x:v>7.2</x:v>
      </x:c>
      <x:c r="G1673" s="10" t="n">
        <x:v>416</x:v>
      </x:c>
      <x:c r="H1673" s="12" t="n">
        <x:v>3.88</x:v>
      </x:c>
      <x:c r="I1673" s="10" t="n">
        <x:v>1784</x:v>
      </x:c>
      <x:c r="J1673" s="12" t="str">
        <x:f>IF(AND(M1673="URL identity aligns",ISNUMBER(F1673),ISNUMBER(H1673),G1673&gt;0,I1673&gt;0,SUM(V1673:W1673)&gt;0),(F1673*V1673+((H1673-1)/4*10)*W1673)/SUM(V1673:W1673),"")</x:f>
      </x:c>
      <x:c r="K1673" s="12" t="str">
        <x:f>IF(ISNUMBER(J1673),(X1673*J1673+'Method'!$B$10*'Method'!$B$11)/(X1673+'Method'!$B$10),"")</x:f>
      </x:c>
      <x:c r="L1673" s="10" t="str">
        <x:f>IF(ISNUMBER(J1673),COUNTIFS($J$7:$J$1929,"&gt;"&amp;J1673)+1,"")</x:f>
      </x:c>
      <x:c r="M1673" s="9" t="str">
        <x:v>Review required</x:v>
      </x:c>
      <x:c r="N1673" s="9" t="str">
        <x:v>Concentration not explicit on both saved identities</x:v>
      </x:c>
      <x:c r="O1673" s="9" t="str">
        <x:v>https://www.parfumo.com/Perfumes/Guerlain/aqua-allegoria-forte-bosca-vanilla</x:v>
      </x:c>
      <x:c r="P1673" s="9" t="str">
        <x:v>https://www.fragrantica.com/perfume/Guerlain/Aqua-Allegoria-Forte-Bosca-Vanilla-83152.html</x:v>
      </x:c>
      <x:c r="Q1673" s="9" t="str">
        <x:v>https://media.parfumo.com/perfumes/32/32b19c-aqua-allegoria-forte-bosca-vanilla-guerlain_1200.jpg?width=720&amp;aspect_ratio=1:1</x:v>
      </x:c>
      <x:c r="R1673" s="9" t="str">
        <x:v>https://fimgs.net/mdimg/perfume-thumbs/375x500.83152.jpg</x:v>
      </x:c>
      <x:c r="S1673" s="9" t="str">
        <x:v>Aqua Allegoria Forte Bosca Vanilla</x:v>
      </x:c>
      <x:c r="T1673" s="11" t="str">
        <x:v>2023</x:v>
      </x:c>
      <x:c r="U1673" s="10" t="n">
        <x:v>1218</x:v>
      </x:c>
      <x:c r="V1673" s="14" t="n">
        <x:f>IF(AND(ISNUMBER(G1673),G1673&gt;0),LOG10(G1673)*'Method'!$B$8,"")</x:f>
        <x:v>3.142911996752088</x:v>
      </x:c>
      <x:c r="W1673" s="14" t="n">
        <x:f>IF(AND(ISNUMBER(I1673),I1673&gt;0),LOG10(I1673)*'Method'!$B$9,"")</x:f>
        <x:v>2.60111588003208</x:v>
      </x:c>
      <x:c r="X1673" s="10" t="str">
        <x:f>IF(ISNUMBER(J1673),SUM(G1673,I1673),"")</x:f>
      </x:c>
      <x:c r="Y1673" s="10" t="str">
        <x:f>IF(ISNUMBER(K1673),COUNTIFS($K$7:$K$1929,"&gt;"&amp;K1673)+1,"")</x:f>
      </x:c>
      <x:c r="Z1673" s="9" t="str"/>
      <x:c r="AA1673" s="15" t="n">
        <x:v>46108</x:v>
      </x:c>
      <x:c r="AB1673" s="9" t="str">
        <x:v>Unknown</x:v>
      </x:c>
    </x:row>
    <x:row r="1674" ht="50" customHeight="1">
      <x:c r="A1674" s="10" t="n">
        <x:f>IF(ISNUMBER(F1674),RANK(F1674,$F$7:$F$1929,0),"")</x:f>
        <x:v>1654</x:v>
      </x:c>
      <x:c r="B1674" s="9" t="str">
        <x:v>Bvlgari</x:v>
      </x:c>
      <x:c r="C1674" s="9" t="str">
        <x:v>Aqva pour Homme Atlantiqve</x:v>
      </x:c>
      <x:c r="D1674" s="9" t="str">
        <x:v>Not recorded</x:v>
      </x:c>
      <x:c r="E1674" s="11" t="n">
        <x:v>2017</x:v>
      </x:c>
      <x:c r="F1674" s="13" t="n">
        <x:v>7.2</x:v>
      </x:c>
      <x:c r="G1674" s="10" t="n">
        <x:v>408</x:v>
      </x:c>
      <x:c r="H1674" s="12" t="n">
        <x:v>4.01</x:v>
      </x:c>
      <x:c r="I1674" s="10" t="n">
        <x:v>2546</x:v>
      </x:c>
      <x:c r="J1674" s="12" t="str">
        <x:f>IF(AND(M1674="URL identity aligns",ISNUMBER(F1674),ISNUMBER(H1674),G1674&gt;0,I1674&gt;0,SUM(V1674:W1674)&gt;0),(F1674*V1674+((H1674-1)/4*10)*W1674)/SUM(V1674:W1674),"")</x:f>
      </x:c>
      <x:c r="K1674" s="12" t="str">
        <x:f>IF(ISNUMBER(J1674),(X1674*J1674+'Method'!$B$10*'Method'!$B$11)/(X1674+'Method'!$B$10),"")</x:f>
      </x:c>
      <x:c r="L1674" s="10" t="str">
        <x:f>IF(ISNUMBER(J1674),COUNTIFS($J$7:$J$1929,"&gt;"&amp;J1674)+1,"")</x:f>
      </x:c>
      <x:c r="M1674" s="9" t="str">
        <x:v>Review required</x:v>
      </x:c>
      <x:c r="N1674" s="9" t="str">
        <x:v>Concentration not explicit on both saved identities</x:v>
      </x:c>
      <x:c r="O1674" s="9" t="str">
        <x:v>https://www.parfumo.com/Perfumes/Bvlgari/Aqva_pour_Homme_Atlantiqve</x:v>
      </x:c>
      <x:c r="P1674" s="9" t="str">
        <x:v>https://www.fragrantica.com/perfume/Bvlgari/Aqva-Pour-Homme-Atlantiqve-42856.html</x:v>
      </x:c>
      <x:c r="Q1674" s="9" t="str">
        <x:v>https://media.parfumo.com/perfumes/31/3196fd-aqva-pour-homme-atlantiqve-bvlgari_1200.jpg?width=720&amp;aspect_ratio=1:1</x:v>
      </x:c>
      <x:c r="R1674" s="9" t="str">
        <x:v>https://fimgs.net/mdimg/perfume-thumbs/375x500.42856.jpg</x:v>
      </x:c>
      <x:c r="S1674" s="9" t="str">
        <x:v>Aqva pour Homme Atlantiqve</x:v>
      </x:c>
      <x:c r="T1674" s="11" t="str">
        <x:v>2017</x:v>
      </x:c>
      <x:c r="U1674" s="10" t="n">
        <x:v>949</x:v>
      </x:c>
      <x:c r="V1674" s="14" t="n">
        <x:f>IF(AND(ISNUMBER(G1674),G1674&gt;0),LOG10(G1674)*'Method'!$B$8,"")</x:f>
        <x:v>3.132792195707856</x:v>
      </x:c>
      <x:c r="W1674" s="14" t="n">
        <x:f>IF(AND(ISNUMBER(I1674),I1674&gt;0),LOG10(I1674)*'Method'!$B$9,"")</x:f>
        <x:v>2.7246867194541124</x:v>
      </x:c>
      <x:c r="X1674" s="10" t="str">
        <x:f>IF(ISNUMBER(J1674),SUM(G1674,I1674),"")</x:f>
      </x:c>
      <x:c r="Y1674" s="10" t="str">
        <x:f>IF(ISNUMBER(K1674),COUNTIFS($K$7:$K$1929,"&gt;"&amp;K1674)+1,"")</x:f>
      </x:c>
      <x:c r="Z1674" s="9" t="str"/>
      <x:c r="AA1674" s="15" t="n">
        <x:v>46108</x:v>
      </x:c>
      <x:c r="AB1674" s="9" t="str">
        <x:v>Unknown</x:v>
      </x:c>
    </x:row>
    <x:row r="1675" ht="50" customHeight="1">
      <x:c r="A1675" s="10" t="n">
        <x:f>IF(ISNUMBER(F1675),RANK(F1675,$F$7:$F$1929,0),"")</x:f>
        <x:v>1654</x:v>
      </x:c>
      <x:c r="B1675" s="9" t="str">
        <x:v>Maison Margiela</x:v>
      </x:c>
      <x:c r="C1675" s="9" t="str">
        <x:v>From the Garden</x:v>
      </x:c>
      <x:c r="D1675" s="9" t="str">
        <x:v>Not recorded</x:v>
      </x:c>
      <x:c r="E1675" s="11" t="n">
        <x:v>2023</x:v>
      </x:c>
      <x:c r="F1675" s="13" t="n">
        <x:v>7.2</x:v>
      </x:c>
      <x:c r="G1675" s="10" t="n">
        <x:v>399</x:v>
      </x:c>
      <x:c r="H1675" s="12" t="n">
        <x:v>3.71</x:v>
      </x:c>
      <x:c r="I1675" s="10" t="n">
        <x:v>2709</x:v>
      </x:c>
      <x:c r="J1675" s="12" t="str">
        <x:f>IF(AND(M1675="URL identity aligns",ISNUMBER(F1675),ISNUMBER(H1675),G1675&gt;0,I1675&gt;0,SUM(V1675:W1675)&gt;0),(F1675*V1675+((H1675-1)/4*10)*W1675)/SUM(V1675:W1675),"")</x:f>
      </x:c>
      <x:c r="K1675" s="12" t="str">
        <x:f>IF(ISNUMBER(J1675),(X1675*J1675+'Method'!$B$10*'Method'!$B$11)/(X1675+'Method'!$B$10),"")</x:f>
      </x:c>
      <x:c r="L1675" s="10" t="str">
        <x:f>IF(ISNUMBER(J1675),COUNTIFS($J$7:$J$1929,"&gt;"&amp;J1675)+1,"")</x:f>
      </x:c>
      <x:c r="M1675" s="9" t="str">
        <x:v>Review required</x:v>
      </x:c>
      <x:c r="N1675" s="9" t="str">
        <x:v>Brand differs between product URLs; Concentration not explicit on both saved identities</x:v>
      </x:c>
      <x:c r="O1675" s="9" t="str">
        <x:v>https://www.parfumo.com/Perfumes/Maison_Margiela/from-the-garden</x:v>
      </x:c>
      <x:c r="P1675" s="9" t="str">
        <x:v>https://www.fragrantica.com/perfume/Maison-Martin-Margiela/From-the-Garden-87457.html</x:v>
      </x:c>
      <x:c r="Q1675" s="9" t="str">
        <x:v>https://media.parfumo.com/perfumes/26/262e65-from-the-garden-maison-margiela_1200.jpg?width=480&amp;aspect_ratio=1:1</x:v>
      </x:c>
      <x:c r="R1675" s="9" t="str">
        <x:v>https://fimgs.net/mdimg/perfume-thumbs/375x500.87457.jpg</x:v>
      </x:c>
      <x:c r="S1675" s="9" t="str">
        <x:v>From the Garden</x:v>
      </x:c>
      <x:c r="T1675" s="11" t="str">
        <x:v>2023</x:v>
      </x:c>
      <x:c r="U1675" s="10" t="n">
        <x:v>1462</x:v>
      </x:c>
      <x:c r="V1675" s="14" t="n">
        <x:f>IF(AND(ISNUMBER(G1675),G1675&gt;0),LOG10(G1675)*'Method'!$B$8,"")</x:f>
        <x:v>3.1211674748241003</x:v>
      </x:c>
      <x:c r="W1675" s="14" t="n">
        <x:f>IF(AND(ISNUMBER(I1675),I1675&gt;0),LOG10(I1675)*'Method'!$B$9,"")</x:f>
        <x:v>2.7462472040265364</x:v>
      </x:c>
      <x:c r="X1675" s="10" t="str">
        <x:f>IF(ISNUMBER(J1675),SUM(G1675,I1675),"")</x:f>
      </x:c>
      <x:c r="Y1675" s="10" t="str">
        <x:f>IF(ISNUMBER(K1675),COUNTIFS($K$7:$K$1929,"&gt;"&amp;K1675)+1,"")</x:f>
      </x:c>
      <x:c r="Z1675" s="9" t="str"/>
      <x:c r="AA1675" s="15" t="n">
        <x:v>46108</x:v>
      </x:c>
      <x:c r="AB1675" s="9" t="str">
        <x:v>Unknown</x:v>
      </x:c>
    </x:row>
    <x:row r="1676" ht="50" customHeight="1">
      <x:c r="A1676" s="10" t="n">
        <x:f>IF(ISNUMBER(F1676),RANK(F1676,$F$7:$F$1929,0),"")</x:f>
        <x:v>1654</x:v>
      </x:c>
      <x:c r="B1676" s="9" t="str">
        <x:v>Hugo Boss</x:v>
      </x:c>
      <x:c r="C1676" s="9" t="str">
        <x:v>Boss Bottled Unlimited</x:v>
      </x:c>
      <x:c r="D1676" s="9" t="str">
        <x:v>Not recorded</x:v>
      </x:c>
      <x:c r="E1676" s="11" t="n">
        <x:v>2014</x:v>
      </x:c>
      <x:c r="F1676" s="13" t="n">
        <x:v>7.2</x:v>
      </x:c>
      <x:c r="G1676" s="10" t="n">
        <x:v>393</x:v>
      </x:c>
      <x:c r="H1676" s="12" t="n">
        <x:v>4.09</x:v>
      </x:c>
      <x:c r="I1676" s="10" t="n">
        <x:v>2318</x:v>
      </x:c>
      <x:c r="J1676" s="12" t="str">
        <x:f>IF(AND(M1676="URL identity aligns",ISNUMBER(F1676),ISNUMBER(H1676),G1676&gt;0,I1676&gt;0,SUM(V1676:W1676)&gt;0),(F1676*V1676+((H1676-1)/4*10)*W1676)/SUM(V1676:W1676),"")</x:f>
      </x:c>
      <x:c r="K1676" s="12" t="str">
        <x:f>IF(ISNUMBER(J1676),(X1676*J1676+'Method'!$B$10*'Method'!$B$11)/(X1676+'Method'!$B$10),"")</x:f>
      </x:c>
      <x:c r="L1676" s="10" t="str">
        <x:f>IF(ISNUMBER(J1676),COUNTIFS($J$7:$J$1929,"&gt;"&amp;J1676)+1,"")</x:f>
      </x:c>
      <x:c r="M1676" s="9" t="str">
        <x:v>Review required</x:v>
      </x:c>
      <x:c r="N1676" s="9" t="str">
        <x:v>Concentration not explicit on both saved identities</x:v>
      </x:c>
      <x:c r="O1676" s="9" t="str">
        <x:v>https://www.parfumo.com/Perfumes/Hugo_Boss/Boss_Bottled_Unlimited</x:v>
      </x:c>
      <x:c r="P1676" s="9" t="str">
        <x:v>https://www.fragrantica.com/perfume/Hugo-Boss/Boss-Bottled-Unlimited-22528.html</x:v>
      </x:c>
      <x:c r="Q1676" s="9" t="str">
        <x:v>https://media.parfumo.com/perfumes/ab/abf808-boss-bottled-unlimited-hugo-boss_1200.jpg?width=720&amp;aspect_ratio=1:1</x:v>
      </x:c>
      <x:c r="R1676" s="9" t="str">
        <x:v>https://fimgs.net/mdimg/perfume-thumbs/375x500.22528.jpg</x:v>
      </x:c>
      <x:c r="S1676" s="9" t="str">
        <x:v>Boss Bottled Unlimited</x:v>
      </x:c>
      <x:c r="T1676" s="11" t="str">
        <x:v>2014</x:v>
      </x:c>
      <x:c r="U1676" s="10" t="n">
        <x:v>1655</x:v>
      </x:c>
      <x:c r="V1676" s="14" t="n">
        <x:f>IF(AND(ISNUMBER(G1676),G1676&gt;0),LOG10(G1676)*'Method'!$B$8,"")</x:f>
        <x:v>3.1132710604505163</x:v>
      </x:c>
      <x:c r="W1676" s="14" t="n">
        <x:f>IF(AND(ISNUMBER(I1676),I1676&gt;0),LOG10(I1676)*'Method'!$B$9,"")</x:f>
        <x:v>2.692090745302064</x:v>
      </x:c>
      <x:c r="X1676" s="10" t="str">
        <x:f>IF(ISNUMBER(J1676),SUM(G1676,I1676),"")</x:f>
      </x:c>
      <x:c r="Y1676" s="10" t="str">
        <x:f>IF(ISNUMBER(K1676),COUNTIFS($K$7:$K$1929,"&gt;"&amp;K1676)+1,"")</x:f>
      </x:c>
      <x:c r="Z1676" s="9" t="str"/>
      <x:c r="AA1676" s="15" t="n">
        <x:v>46108</x:v>
      </x:c>
      <x:c r="AB1676" s="9" t="str">
        <x:v>Unknown</x:v>
      </x:c>
    </x:row>
    <x:row r="1677" ht="50" customHeight="1">
      <x:c r="A1677" s="10" t="n">
        <x:f>IF(ISNUMBER(F1677),RANK(F1677,$F$7:$F$1929,0),"")</x:f>
        <x:v>1654</x:v>
      </x:c>
      <x:c r="B1677" s="9" t="str">
        <x:v>Burberry</x:v>
      </x:c>
      <x:c r="C1677" s="9" t="str">
        <x:v>Brit for Him</x:v>
      </x:c>
      <x:c r="D1677" s="9" t="str">
        <x:v>Eau de Toilette</x:v>
      </x:c>
      <x:c r="E1677" s="11" t="n">
        <x:v>2004</x:v>
      </x:c>
      <x:c r="F1677" s="13" t="n">
        <x:v>7.2</x:v>
      </x:c>
      <x:c r="G1677" s="10" t="n">
        <x:v>390</x:v>
      </x:c>
      <x:c r="H1677" s="12" t="n">
        <x:v>4.04</x:v>
      </x:c>
      <x:c r="I1677" s="10" t="n">
        <x:v>2382</x:v>
      </x:c>
      <x:c r="J1677" s="12" t="str">
        <x:f>IF(AND(M1677="URL identity aligns",ISNUMBER(F1677),ISNUMBER(H1677),G1677&gt;0,I1677&gt;0,SUM(V1677:W1677)&gt;0),(F1677*V1677+((H1677-1)/4*10)*W1677)/SUM(V1677:W1677),"")</x:f>
      </x:c>
      <x:c r="K1677" s="12" t="str">
        <x:f>IF(ISNUMBER(J1677),(X1677*J1677+'Method'!$B$10*'Method'!$B$11)/(X1677+'Method'!$B$10),"")</x:f>
      </x:c>
      <x:c r="L1677" s="10" t="str">
        <x:f>IF(ISNUMBER(J1677),COUNTIFS($J$7:$J$1929,"&gt;"&amp;J1677)+1,"")</x:f>
      </x:c>
      <x:c r="M1677" s="9" t="str">
        <x:v>Review required</x:v>
      </x:c>
      <x:c r="N1677" s="9" t="str">
        <x:v>Product, variant, gender or year terms differ between URLs</x:v>
      </x:c>
      <x:c r="O1677" s="9" t="str">
        <x:v>https://www.parfumo.com/Perfumes/Burberry/brit-for-him-eau-de-toilette</x:v>
      </x:c>
      <x:c r="P1677" s="9" t="str">
        <x:v>https://www.fragrantica.com/perfume/Burberry/Burberry-Brit-Eau-de-Toilette-28522.html</x:v>
      </x:c>
      <x:c r="Q1677" s="9" t="str">
        <x:v>https://media.parfumo.com/perfumes/1f/1f30e4-brit-for-him-eau-de-toilette-burberry_1200.jpg?width=720&amp;aspect_ratio=1:1</x:v>
      </x:c>
      <x:c r="R1677" s="9" t="str">
        <x:v>https://fimgs.net/mdimg/perfume-thumbs/375x500.28522.jpg</x:v>
      </x:c>
      <x:c r="S1677" s="9" t="str">
        <x:v>Brit for Him</x:v>
      </x:c>
      <x:c r="T1677" s="11" t="str">
        <x:v>2004</x:v>
      </x:c>
      <x:c r="U1677" s="10" t="n">
        <x:v>1514</x:v>
      </x:c>
      <x:c r="V1677" s="14" t="n">
        <x:f>IF(AND(ISNUMBER(G1677),G1677&gt;0),LOG10(G1677)*'Method'!$B$8,"")</x:f>
        <x:v>3.1092775284317997</x:v>
      </x:c>
      <x:c r="W1677" s="14" t="n">
        <x:f>IF(AND(ISNUMBER(I1677),I1677&gt;0),LOG10(I1677)*'Method'!$B$9,"")</x:f>
        <x:v>2.701553405717408</x:v>
      </x:c>
      <x:c r="X1677" s="10" t="str">
        <x:f>IF(ISNUMBER(J1677),SUM(G1677,I1677),"")</x:f>
      </x:c>
      <x:c r="Y1677" s="10" t="str">
        <x:f>IF(ISNUMBER(K1677),COUNTIFS($K$7:$K$1929,"&gt;"&amp;K1677)+1,"")</x:f>
      </x:c>
      <x:c r="Z1677" s="9" t="str"/>
      <x:c r="AA1677" s="15" t="n">
        <x:v>46108</x:v>
      </x:c>
      <x:c r="AB1677" s="9" t="str">
        <x:v>Unknown</x:v>
      </x:c>
    </x:row>
    <x:row r="1678" ht="50" customHeight="1">
      <x:c r="A1678" s="10" t="n">
        <x:f>IF(ISNUMBER(F1678),RANK(F1678,$F$7:$F$1929,0),"")</x:f>
        <x:v>1654</x:v>
      </x:c>
      <x:c r="B1678" s="9" t="str">
        <x:v>Byredo</x:v>
      </x:c>
      <x:c r="C1678" s="9" t="str">
        <x:v>Oud Immortel</x:v>
      </x:c>
      <x:c r="D1678" s="9" t="str">
        <x:v>Eau de Parfum</x:v>
      </x:c>
      <x:c r="E1678" s="11" t="n">
        <x:v>2010</x:v>
      </x:c>
      <x:c r="F1678" s="13" t="n">
        <x:v>7.2</x:v>
      </x:c>
      <x:c r="G1678" s="10" t="n">
        <x:v>381</x:v>
      </x:c>
      <x:c r="H1678" s="12" t="n">
        <x:v>4.01</x:v>
      </x:c>
      <x:c r="I1678" s="10" t="n">
        <x:v>2243</x:v>
      </x:c>
      <x:c r="J1678" s="12" t="str">
        <x:f>IF(AND(M1678="URL identity aligns",ISNUMBER(F1678),ISNUMBER(H1678),G1678&gt;0,I1678&gt;0,SUM(V1678:W1678)&gt;0),(F1678*V1678+((H1678-1)/4*10)*W1678)/SUM(V1678:W1678),"")</x:f>
      </x:c>
      <x:c r="K1678" s="12" t="str">
        <x:f>IF(ISNUMBER(J1678),(X1678*J1678+'Method'!$B$10*'Method'!$B$11)/(X1678+'Method'!$B$10),"")</x:f>
      </x:c>
      <x:c r="L1678" s="10" t="str">
        <x:f>IF(ISNUMBER(J1678),COUNTIFS($J$7:$J$1929,"&gt;"&amp;J1678)+1,"")</x:f>
      </x:c>
      <x:c r="M1678" s="9" t="str">
        <x:v>Review required</x:v>
      </x:c>
      <x:c r="N1678" s="9" t="str">
        <x:v>Concentration not explicit on both saved identities</x:v>
      </x:c>
      <x:c r="O1678" s="9" t="str">
        <x:v>https://www.parfumo.com/Perfumes/Byredo/Oud_Immortel_Eau_de_Parfum</x:v>
      </x:c>
      <x:c r="P1678" s="9" t="str">
        <x:v>https://www.fragrantica.com/perfume/Byredo/Oud-Immortel-10759.html</x:v>
      </x:c>
      <x:c r="Q1678" s="9" t="str">
        <x:v>https://media.parfumo.com/perfumes/94/94d378-oud-immortel-eau-de-parfum-byredo_1200.jpg?width=720&amp;aspect_ratio=1:1</x:v>
      </x:c>
      <x:c r="R1678" s="9" t="str">
        <x:v>https://fimgs.net/mdimg/perfume-thumbs/375x500.10759.jpg</x:v>
      </x:c>
      <x:c r="S1678" s="9" t="str">
        <x:v>Oud Immortel</x:v>
      </x:c>
      <x:c r="T1678" s="11" t="str">
        <x:v>2010</x:v>
      </x:c>
      <x:c r="U1678" s="10" t="n">
        <x:v>724</x:v>
      </x:c>
      <x:c r="V1678" s="14" t="n">
        <x:f>IF(AND(ISNUMBER(G1678),G1678&gt;0),LOG10(G1678)*'Method'!$B$8,"")</x:f>
        <x:v>3.097109970810744</x:v>
      </x:c>
      <x:c r="W1678" s="14" t="n">
        <x:f>IF(AND(ISNUMBER(I1678),I1678&gt;0),LOG10(I1678)*'Method'!$B$9,"")</x:f>
        <x:v>2.6806634188663763</x:v>
      </x:c>
      <x:c r="X1678" s="10" t="str">
        <x:f>IF(ISNUMBER(J1678),SUM(G1678,I1678),"")</x:f>
      </x:c>
      <x:c r="Y1678" s="10" t="str">
        <x:f>IF(ISNUMBER(K1678),COUNTIFS($K$7:$K$1929,"&gt;"&amp;K1678)+1,"")</x:f>
      </x:c>
      <x:c r="Z1678" s="9" t="str"/>
      <x:c r="AA1678" s="15" t="n">
        <x:v>46108</x:v>
      </x:c>
      <x:c r="AB1678" s="9" t="str">
        <x:v>Unknown</x:v>
      </x:c>
    </x:row>
    <x:row r="1679" ht="50" customHeight="1">
      <x:c r="A1679" s="10" t="n">
        <x:f>IF(ISNUMBER(F1679),RANK(F1679,$F$7:$F$1929,0),"")</x:f>
        <x:v>1654</x:v>
      </x:c>
      <x:c r="B1679" s="9" t="str">
        <x:v>Diptyque</x:v>
      </x:c>
      <x:c r="C1679" s="9" t="str">
        <x:v>Eau de Minthé</x:v>
      </x:c>
      <x:c r="D1679" s="9" t="str">
        <x:v>Not recorded</x:v>
      </x:c>
      <x:c r="E1679" s="11" t="n">
        <x:v>2019</x:v>
      </x:c>
      <x:c r="F1679" s="13" t="n">
        <x:v>7.2</x:v>
      </x:c>
      <x:c r="G1679" s="10" t="n">
        <x:v>377</x:v>
      </x:c>
      <x:c r="H1679" s="12" t="n">
        <x:v>3.59</x:v>
      </x:c>
      <x:c r="I1679" s="10" t="n">
        <x:v>1260</x:v>
      </x:c>
      <x:c r="J1679" s="12" t="str">
        <x:f>IF(AND(M1679="URL identity aligns",ISNUMBER(F1679),ISNUMBER(H1679),G1679&gt;0,I1679&gt;0,SUM(V1679:W1679)&gt;0),(F1679*V1679+((H1679-1)/4*10)*W1679)/SUM(V1679:W1679),"")</x:f>
      </x:c>
      <x:c r="K1679" s="12" t="str">
        <x:f>IF(ISNUMBER(J1679),(X1679*J1679+'Method'!$B$10*'Method'!$B$11)/(X1679+'Method'!$B$10),"")</x:f>
      </x:c>
      <x:c r="L1679" s="10" t="str">
        <x:f>IF(ISNUMBER(J1679),COUNTIFS($J$7:$J$1929,"&gt;"&amp;J1679)+1,"")</x:f>
      </x:c>
      <x:c r="M1679" s="9" t="str">
        <x:v>Review required</x:v>
      </x:c>
      <x:c r="N1679" s="9" t="str">
        <x:v>Concentration not explicit on both saved identities</x:v>
      </x:c>
      <x:c r="O1679" s="9" t="str">
        <x:v>https://www.parfumo.com/Perfumes/Diptyque/Eau_de_Minthe</x:v>
      </x:c>
      <x:c r="P1679" s="9" t="str">
        <x:v>https://www.fragrantica.com/perfume/Diptyque/Eau-de-Minthe-54387.html</x:v>
      </x:c>
      <x:c r="Q1679" s="9" t="str">
        <x:v>https://media.parfumo.com/perfumes/a2/a2b385-eau-de-minthe-diptyque_1200.jpg?width=720&amp;aspect_ratio=1:1</x:v>
      </x:c>
      <x:c r="R1679" s="9" t="str">
        <x:v>https://fimgs.net/mdimg/perfume-thumbs/375x500.54387.jpg</x:v>
      </x:c>
      <x:c r="S1679" s="9" t="str">
        <x:v>Eau de Minthé</x:v>
      </x:c>
      <x:c r="T1679" s="11" t="str">
        <x:v>2019</x:v>
      </x:c>
      <x:c r="U1679" s="10" t="n">
        <x:v>1244</x:v>
      </x:c>
      <x:c r="V1679" s="14" t="n">
        <x:f>IF(AND(ISNUMBER(G1679),G1679&gt;0),LOG10(G1679)*'Method'!$B$8,"")</x:f>
        <x:v>3.0916096202469476</x:v>
      </x:c>
      <x:c r="W1679" s="14" t="n">
        <x:f>IF(AND(ISNUMBER(I1679),I1679&gt;0),LOG10(I1679)*'Method'!$B$9,"")</x:f>
        <x:v>2.480296436094048</x:v>
      </x:c>
      <x:c r="X1679" s="10" t="str">
        <x:f>IF(ISNUMBER(J1679),SUM(G1679,I1679),"")</x:f>
      </x:c>
      <x:c r="Y1679" s="10" t="str">
        <x:f>IF(ISNUMBER(K1679),COUNTIFS($K$7:$K$1929,"&gt;"&amp;K1679)+1,"")</x:f>
      </x:c>
      <x:c r="Z1679" s="9" t="str"/>
      <x:c r="AA1679" s="15" t="n">
        <x:v>46108</x:v>
      </x:c>
      <x:c r="AB1679" s="9" t="str">
        <x:v>Unknown</x:v>
      </x:c>
    </x:row>
    <x:row r="1680" ht="50" customHeight="1">
      <x:c r="A1680" s="10" t="n">
        <x:f>IF(ISNUMBER(F1680),RANK(F1680,$F$7:$F$1929,0),"")</x:f>
        <x:v>1654</x:v>
      </x:c>
      <x:c r="B1680" s="9" t="str">
        <x:v>Rasasi</x:v>
      </x:c>
      <x:c r="C1680" s="9" t="str">
        <x:v>Tasmeem Men</x:v>
      </x:c>
      <x:c r="D1680" s="9" t="str">
        <x:v>Not recorded</x:v>
      </x:c>
      <x:c r="E1680" s="11"/>
      <x:c r="F1680" s="13" t="n">
        <x:v>7.2</x:v>
      </x:c>
      <x:c r="G1680" s="10" t="n">
        <x:v>359</x:v>
      </x:c>
      <x:c r="H1680" s="12" t="n">
        <x:v>4.07</x:v>
      </x:c>
      <x:c r="I1680" s="10" t="n">
        <x:v>487</x:v>
      </x:c>
      <x:c r="J1680" s="12" t="str">
        <x:f>IF(AND(M1680="URL identity aligns",ISNUMBER(F1680),ISNUMBER(H1680),G1680&gt;0,I1680&gt;0,SUM(V1680:W1680)&gt;0),(F1680*V1680+((H1680-1)/4*10)*W1680)/SUM(V1680:W1680),"")</x:f>
      </x:c>
      <x:c r="K1680" s="12" t="str">
        <x:f>IF(ISNUMBER(J1680),(X1680*J1680+'Method'!$B$10*'Method'!$B$11)/(X1680+'Method'!$B$10),"")</x:f>
      </x:c>
      <x:c r="L1680" s="10" t="str">
        <x:f>IF(ISNUMBER(J1680),COUNTIFS($J$7:$J$1929,"&gt;"&amp;J1680)+1,"")</x:f>
      </x:c>
      <x:c r="M1680" s="9" t="str">
        <x:v>Review required</x:v>
      </x:c>
      <x:c r="N1680" s="9" t="str">
        <x:v>Concentration not explicit on both saved identities</x:v>
      </x:c>
      <x:c r="O1680" s="9" t="str">
        <x:v>https://www.parfumo.com/Perfumes/Rasasi/Tasmeem_Men</x:v>
      </x:c>
      <x:c r="P1680" s="9" t="str">
        <x:v>https://www.fragrantica.com/perfume/Rasasi/Tasmeem-Men-19684.html</x:v>
      </x:c>
      <x:c r="Q1680" s="9" t="str">
        <x:v>https://media.parfumo.com/perfumes/d2/d2d9c4-tasmeem-men-rasasi_1200.jpg?width=720&amp;aspect_ratio=1:1</x:v>
      </x:c>
      <x:c r="R1680" s="9" t="str">
        <x:v>https://fimgs.net/mdimg/perfume-thumbs/375x500.19684.jpg</x:v>
      </x:c>
      <x:c r="S1680" s="9" t="str">
        <x:v>Tasmeem Men</x:v>
      </x:c>
      <x:c r="T1680" s="11" t="str"/>
      <x:c r="U1680" s="10" t="n">
        <x:v>254</x:v>
      </x:c>
      <x:c r="V1680" s="14" t="n">
        <x:f>IF(AND(ISNUMBER(G1680),G1680&gt;0),LOG10(G1680)*'Method'!$B$8,"")</x:f>
        <x:v>3.0661133382939836</x:v>
      </x:c>
      <x:c r="W1680" s="14" t="n">
        <x:f>IF(AND(ISNUMBER(I1680),I1680&gt;0),LOG10(I1680)*'Method'!$B$9,"")</x:f>
        <x:v>2.150023168971704</x:v>
      </x:c>
      <x:c r="X1680" s="10" t="str">
        <x:f>IF(ISNUMBER(J1680),SUM(G1680,I1680),"")</x:f>
      </x:c>
      <x:c r="Y1680" s="10" t="str">
        <x:f>IF(ISNUMBER(K1680),COUNTIFS($K$7:$K$1929,"&gt;"&amp;K1680)+1,"")</x:f>
      </x:c>
      <x:c r="Z1680" s="9" t="str"/>
      <x:c r="AA1680" s="15" t="n">
        <x:v>46108</x:v>
      </x:c>
      <x:c r="AB1680" s="9" t="str">
        <x:v>Unknown</x:v>
      </x:c>
    </x:row>
    <x:row r="1681" ht="50" customHeight="1">
      <x:c r="A1681" s="10" t="n">
        <x:f>IF(ISNUMBER(F1681),RANK(F1681,$F$7:$F$1929,0),"")</x:f>
        <x:v>1654</x:v>
      </x:c>
      <x:c r="B1681" s="9" t="str">
        <x:v>Dior</x:v>
      </x:c>
      <x:c r="C1681" s="9" t="str">
        <x:v>Leather Oud</x:v>
      </x:c>
      <x:c r="D1681" s="9" t="str">
        <x:v>Not recorded</x:v>
      </x:c>
      <x:c r="E1681" s="11" t="n">
        <x:v>2010</x:v>
      </x:c>
      <x:c r="F1681" s="13" t="n">
        <x:v>7.2</x:v>
      </x:c>
      <x:c r="G1681" s="10" t="n">
        <x:v>342</x:v>
      </x:c>
      <x:c r="H1681" s="12" t="n">
        <x:v>4.04</x:v>
      </x:c>
      <x:c r="I1681" s="10" t="n">
        <x:v>365</x:v>
      </x:c>
      <x:c r="J1681" s="12" t="str">
        <x:f>IF(AND(M1681="URL identity aligns",ISNUMBER(F1681),ISNUMBER(H1681),G1681&gt;0,I1681&gt;0,SUM(V1681:W1681)&gt;0),(F1681*V1681+((H1681-1)/4*10)*W1681)/SUM(V1681:W1681),"")</x:f>
      </x:c>
      <x:c r="K1681" s="12" t="str">
        <x:f>IF(ISNUMBER(J1681),(X1681*J1681+'Method'!$B$10*'Method'!$B$11)/(X1681+'Method'!$B$10),"")</x:f>
      </x:c>
      <x:c r="L1681" s="10" t="str">
        <x:f>IF(ISNUMBER(J1681),COUNTIFS($J$7:$J$1929,"&gt;"&amp;J1681)+1,"")</x:f>
      </x:c>
      <x:c r="M1681" s="9" t="str">
        <x:v>Review required</x:v>
      </x:c>
      <x:c r="N1681" s="9" t="str">
        <x:v>Product, variant, gender or year terms differ between URLs; Concentration not explicit on both saved identities</x:v>
      </x:c>
      <x:c r="O1681" s="9" t="str">
        <x:v>https://www.parfumo.com/Perfumes/Dior/La_Collection_Couturier_Parfumeur_Leather_Oud</x:v>
      </x:c>
      <x:c r="P1681" s="9" t="str">
        <x:v>https://www.fragrantica.com/perfume/Dior/Leather-Oud-48386.html</x:v>
      </x:c>
      <x:c r="Q1681" s="9" t="str">
        <x:v>https://media.parfumo.com/perfumes/d3/d31f07-leather-oud-dior_1200.jpg?width=720&amp;aspect_ratio=1:1</x:v>
      </x:c>
      <x:c r="R1681" s="9" t="str">
        <x:v>https://fimgs.net/mdimg/perfume-thumbs/375x500.48386.jpg</x:v>
      </x:c>
      <x:c r="S1681" s="9" t="str">
        <x:v>Leather Oud</x:v>
      </x:c>
      <x:c r="T1681" s="11" t="str">
        <x:v>2010</x:v>
      </x:c>
      <x:c r="U1681" s="10" t="n">
        <x:v>797</x:v>
      </x:c>
      <x:c r="V1681" s="14" t="n">
        <x:f>IF(AND(ISNUMBER(G1681),G1681&gt;0),LOG10(G1681)*'Method'!$B$8,"")</x:f>
        <x:v>3.0408313272673557</x:v>
      </x:c>
      <x:c r="W1681" s="14" t="n">
        <x:f>IF(AND(ISNUMBER(I1681),I1681&gt;0),LOG10(I1681)*'Method'!$B$9,"")</x:f>
        <x:v>2.049834291565176</x:v>
      </x:c>
      <x:c r="X1681" s="10" t="str">
        <x:f>IF(ISNUMBER(J1681),SUM(G1681,I1681),"")</x:f>
      </x:c>
      <x:c r="Y1681" s="10" t="str">
        <x:f>IF(ISNUMBER(K1681),COUNTIFS($K$7:$K$1929,"&gt;"&amp;K1681)+1,"")</x:f>
      </x:c>
      <x:c r="Z1681" s="9" t="str"/>
      <x:c r="AA1681" s="15" t="n">
        <x:v>46108</x:v>
      </x:c>
      <x:c r="AB1681" s="9" t="str">
        <x:v>Unknown</x:v>
      </x:c>
    </x:row>
    <x:row r="1682" ht="50" customHeight="1">
      <x:c r="A1682" s="10" t="n">
        <x:f>IF(ISNUMBER(F1682),RANK(F1682,$F$7:$F$1929,0),"")</x:f>
        <x:v>1654</x:v>
      </x:c>
      <x:c r="B1682" s="9" t="str">
        <x:v>BDK Parfums</x:v>
      </x:c>
      <x:c r="C1682" s="9" t="str">
        <x:v>Citrus Riviera</x:v>
      </x:c>
      <x:c r="D1682" s="9" t="str">
        <x:v>Parfum</x:v>
      </x:c>
      <x:c r="E1682" s="11" t="n">
        <x:v>2020</x:v>
      </x:c>
      <x:c r="F1682" s="13" t="n">
        <x:v>7.2</x:v>
      </x:c>
      <x:c r="G1682" s="10" t="n">
        <x:v>340</x:v>
      </x:c>
      <x:c r="H1682" s="12" t="n">
        <x:v>3.76</x:v>
      </x:c>
      <x:c r="I1682" s="10" t="n">
        <x:v>944</x:v>
      </x:c>
      <x:c r="J1682" s="12" t="str">
        <x:f>IF(AND(M1682="URL identity aligns",ISNUMBER(F1682),ISNUMBER(H1682),G1682&gt;0,I1682&gt;0,SUM(V1682:W1682)&gt;0),(F1682*V1682+((H1682-1)/4*10)*W1682)/SUM(V1682:W1682),"")</x:f>
      </x:c>
      <x:c r="K1682" s="12" t="str">
        <x:f>IF(ISNUMBER(J1682),(X1682*J1682+'Method'!$B$10*'Method'!$B$11)/(X1682+'Method'!$B$10),"")</x:f>
      </x:c>
      <x:c r="L1682" s="10" t="str">
        <x:f>IF(ISNUMBER(J1682),COUNTIFS($J$7:$J$1929,"&gt;"&amp;J1682)+1,"")</x:f>
      </x:c>
      <x:c r="M1682" s="9" t="str">
        <x:v>Review required</x:v>
      </x:c>
      <x:c r="N1682" s="9" t="str">
        <x:v>Concentration not explicit on both saved identities</x:v>
      </x:c>
      <x:c r="O1682" s="9" t="str">
        <x:v>https://www.parfumo.com/Perfumes/bdk_Parfums/citrus-riviera</x:v>
      </x:c>
      <x:c r="P1682" s="9" t="str">
        <x:v>https://www.fragrantica.com/perfume/BDK-Parfums/Citrus-Riviera-61925.html</x:v>
      </x:c>
      <x:c r="Q1682" s="9" t="str">
        <x:v>https://media.parfumo.com/perfumes/c0/c085a7-citrus-riviera-bdk-parfums_1200.jpg?width=720&amp;aspect_ratio=1:1</x:v>
      </x:c>
      <x:c r="R1682" s="9" t="str">
        <x:v>https://fimgs.net/mdimg/perfume-thumbs/375x500.61925.jpg</x:v>
      </x:c>
      <x:c r="S1682" s="9" t="str">
        <x:v>Citrus Riviera</x:v>
      </x:c>
      <x:c r="T1682" s="11" t="str">
        <x:v>2020</x:v>
      </x:c>
      <x:c r="U1682" s="10" t="n">
        <x:v>411</x:v>
      </x:c>
      <x:c r="V1682" s="14" t="n">
        <x:f>IF(AND(ISNUMBER(G1682),G1682&gt;0),LOG10(G1682)*'Method'!$B$8,"")</x:f>
        <x:v>3.0377747004507</x:v>
      </x:c>
      <x:c r="W1682" s="14" t="n">
        <x:f>IF(AND(ISNUMBER(I1682),I1682&gt;0),LOG10(I1682)*'Method'!$B$9,"")</x:f>
        <x:v>2.379977595438456</x:v>
      </x:c>
      <x:c r="X1682" s="10" t="str">
        <x:f>IF(ISNUMBER(J1682),SUM(G1682,I1682),"")</x:f>
      </x:c>
      <x:c r="Y1682" s="10" t="str">
        <x:f>IF(ISNUMBER(K1682),COUNTIFS($K$7:$K$1929,"&gt;"&amp;K1682)+1,"")</x:f>
      </x:c>
      <x:c r="Z1682" s="9" t="str"/>
      <x:c r="AA1682" s="15" t="n">
        <x:v>46108</x:v>
      </x:c>
      <x:c r="AB1682" s="9" t="str">
        <x:v>Unknown</x:v>
      </x:c>
    </x:row>
    <x:row r="1683" ht="50" customHeight="1">
      <x:c r="A1683" s="10" t="n">
        <x:f>IF(ISNUMBER(F1683),RANK(F1683,$F$7:$F$1929,0),"")</x:f>
        <x:v>1654</x:v>
      </x:c>
      <x:c r="B1683" s="9" t="str">
        <x:v>Vilhelm Parfumerie</x:v>
      </x:c>
      <x:c r="C1683" s="9" t="str">
        <x:v>Mango Skin</x:v>
      </x:c>
      <x:c r="D1683" s="9" t="str">
        <x:v>Parfum</x:v>
      </x:c>
      <x:c r="E1683" s="11" t="n">
        <x:v>2018</x:v>
      </x:c>
      <x:c r="F1683" s="13" t="n">
        <x:v>7.2</x:v>
      </x:c>
      <x:c r="G1683" s="10" t="n">
        <x:v>335</x:v>
      </x:c>
      <x:c r="H1683" s="12" t="n">
        <x:v>3.67</x:v>
      </x:c>
      <x:c r="I1683" s="10" t="n">
        <x:v>4102</x:v>
      </x:c>
      <x:c r="J1683" s="12" t="str">
        <x:f>IF(AND(M1683="URL identity aligns",ISNUMBER(F1683),ISNUMBER(H1683),G1683&gt;0,I1683&gt;0,SUM(V1683:W1683)&gt;0),(F1683*V1683+((H1683-1)/4*10)*W1683)/SUM(V1683:W1683),"")</x:f>
      </x:c>
      <x:c r="K1683" s="12" t="str">
        <x:f>IF(ISNUMBER(J1683),(X1683*J1683+'Method'!$B$10*'Method'!$B$11)/(X1683+'Method'!$B$10),"")</x:f>
      </x:c>
      <x:c r="L1683" s="10" t="str">
        <x:f>IF(ISNUMBER(J1683),COUNTIFS($J$7:$J$1929,"&gt;"&amp;J1683)+1,"")</x:f>
      </x:c>
      <x:c r="M1683" s="9" t="str">
        <x:v>Review required</x:v>
      </x:c>
      <x:c r="N1683" s="9" t="str">
        <x:v>Concentration not explicit on both saved identities</x:v>
      </x:c>
      <x:c r="O1683" s="9" t="str">
        <x:v>https://www.parfumo.com/Perfumes/Vilhelm_Parfumerie/Mango_Skin</x:v>
      </x:c>
      <x:c r="P1683" s="9" t="str">
        <x:v>https://www.fragrantica.com/perfume/Vilhelm-Parfumerie/Mango-Skin-49305.html</x:v>
      </x:c>
      <x:c r="Q1683" s="9" t="str">
        <x:v>https://media.parfumo.com/perfumes/2d/2dc7ae-mango-skin-vilhelm-parfumerie_1200.jpg?width=480&amp;aspect_ratio=1:1</x:v>
      </x:c>
      <x:c r="R1683" s="9" t="str">
        <x:v>https://fimgs.net/mdimg/perfume-thumbs/375x500.49305.jpg</x:v>
      </x:c>
      <x:c r="S1683" s="9" t="str">
        <x:v>Mango Skin</x:v>
      </x:c>
      <x:c r="T1683" s="11" t="str">
        <x:v>2018</x:v>
      </x:c>
      <x:c r="U1683" s="10" t="n">
        <x:v>1471</x:v>
      </x:c>
      <x:c r="V1683" s="14" t="n">
        <x:f>IF(AND(ISNUMBER(G1683),G1683&gt;0),LOG10(G1683)*'Method'!$B$8,"")</x:f>
        <x:v>3.030053768444208</x:v>
      </x:c>
      <x:c r="W1683" s="14" t="n">
        <x:f>IF(AND(ISNUMBER(I1683),I1683&gt;0),LOG10(I1683)*'Method'!$B$9,"")</x:f>
        <x:v>2.89039652482588</x:v>
      </x:c>
      <x:c r="X1683" s="10" t="str">
        <x:f>IF(ISNUMBER(J1683),SUM(G1683,I1683),"")</x:f>
      </x:c>
      <x:c r="Y1683" s="10" t="str">
        <x:f>IF(ISNUMBER(K1683),COUNTIFS($K$7:$K$1929,"&gt;"&amp;K1683)+1,"")</x:f>
      </x:c>
      <x:c r="Z1683" s="9" t="str"/>
      <x:c r="AA1683" s="15" t="n">
        <x:v>46108</x:v>
      </x:c>
      <x:c r="AB1683" s="9" t="str">
        <x:v>Unknown</x:v>
      </x:c>
    </x:row>
    <x:row r="1684" ht="50" customHeight="1">
      <x:c r="A1684" s="10" t="n">
        <x:f>IF(ISNUMBER(F1684),RANK(F1684,$F$7:$F$1929,0),"")</x:f>
        <x:v>1654</x:v>
      </x:c>
      <x:c r="B1684" s="9" t="str">
        <x:v>Comme des Garçons</x:v>
      </x:c>
      <x:c r="C1684" s="9" t="str">
        <x:v>Concrete</x:v>
      </x:c>
      <x:c r="D1684" s="9" t="str">
        <x:v>Not recorded</x:v>
      </x:c>
      <x:c r="E1684" s="11" t="n">
        <x:v>2017</x:v>
      </x:c>
      <x:c r="F1684" s="13" t="n">
        <x:v>7.2</x:v>
      </x:c>
      <x:c r="G1684" s="10" t="n">
        <x:v>326</x:v>
      </x:c>
      <x:c r="H1684" s="12" t="n">
        <x:v>3.71</x:v>
      </x:c>
      <x:c r="I1684" s="10" t="n">
        <x:v>1517</x:v>
      </x:c>
      <x:c r="J1684" s="12" t="str">
        <x:f>IF(AND(M1684="URL identity aligns",ISNUMBER(F1684),ISNUMBER(H1684),G1684&gt;0,I1684&gt;0,SUM(V1684:W1684)&gt;0),(F1684*V1684+((H1684-1)/4*10)*W1684)/SUM(V1684:W1684),"")</x:f>
      </x:c>
      <x:c r="K1684" s="12" t="str">
        <x:f>IF(ISNUMBER(J1684),(X1684*J1684+'Method'!$B$10*'Method'!$B$11)/(X1684+'Method'!$B$10),"")</x:f>
      </x:c>
      <x:c r="L1684" s="10" t="str">
        <x:f>IF(ISNUMBER(J1684),COUNTIFS($J$7:$J$1929,"&gt;"&amp;J1684)+1,"")</x:f>
      </x:c>
      <x:c r="M1684" s="9" t="str">
        <x:v>Review required</x:v>
      </x:c>
      <x:c r="N1684" s="9" t="str">
        <x:v>Concentration not explicit on both saved identities</x:v>
      </x:c>
      <x:c r="O1684" s="9" t="str">
        <x:v>https://www.parfumo.com/Perfumes/Comme_des_Garons/Concrete</x:v>
      </x:c>
      <x:c r="P1684" s="9" t="str">
        <x:v>https://www.fragrantica.com/perfume/Comme-des-Garcons/Concrete-45911.html</x:v>
      </x:c>
      <x:c r="Q1684" s="9" t="str">
        <x:v>https://media.parfumo.com/perfumes/37/371ab2-concrete-comme-des-garcons_1200.jpg?width=720&amp;aspect_ratio=1:1</x:v>
      </x:c>
      <x:c r="R1684" s="9" t="str">
        <x:v>https://fimgs.net/mdimg/perfume-thumbs/375x500.45911.jpg</x:v>
      </x:c>
      <x:c r="S1684" s="9" t="str">
        <x:v>Concrete</x:v>
      </x:c>
      <x:c r="T1684" s="11" t="str">
        <x:v>2017</x:v>
      </x:c>
      <x:c r="U1684" s="10" t="n">
        <x:v>1595</x:v>
      </x:c>
      <x:c r="V1684" s="14" t="n">
        <x:f>IF(AND(ISNUMBER(G1684),G1684&gt;0),LOG10(G1684)*'Method'!$B$8,"")</x:f>
        <x:v>3.0158611200815275</x:v>
      </x:c>
      <x:c r="W1684" s="14" t="n">
        <x:f>IF(AND(ISNUMBER(I1684),I1684&gt;0),LOG10(I1684)*'Method'!$B$9,"")</x:f>
        <x:v>2.5447884646293844</x:v>
      </x:c>
      <x:c r="X1684" s="10" t="str">
        <x:f>IF(ISNUMBER(J1684),SUM(G1684,I1684),"")</x:f>
      </x:c>
      <x:c r="Y1684" s="10" t="str">
        <x:f>IF(ISNUMBER(K1684),COUNTIFS($K$7:$K$1929,"&gt;"&amp;K1684)+1,"")</x:f>
      </x:c>
      <x:c r="Z1684" s="9" t="str"/>
      <x:c r="AA1684" s="15" t="n">
        <x:v>46108</x:v>
      </x:c>
      <x:c r="AB1684" s="9" t="str">
        <x:v>Unknown</x:v>
      </x:c>
    </x:row>
    <x:row r="1685" ht="50" customHeight="1">
      <x:c r="A1685" s="10" t="n">
        <x:f>IF(ISNUMBER(F1685),RANK(F1685,$F$7:$F$1929,0),"")</x:f>
        <x:v>1654</x:v>
      </x:c>
      <x:c r="B1685" s="9" t="str">
        <x:v>Serge Lutens</x:v>
      </x:c>
      <x:c r="C1685" s="9" t="str">
        <x:v>La Religieuse</x:v>
      </x:c>
      <x:c r="D1685" s="9" t="str">
        <x:v>Not recorded</x:v>
      </x:c>
      <x:c r="E1685" s="11" t="n">
        <x:v>2015</x:v>
      </x:c>
      <x:c r="F1685" s="13" t="n">
        <x:v>7.2</x:v>
      </x:c>
      <x:c r="G1685" s="10" t="n">
        <x:v>322</x:v>
      </x:c>
      <x:c r="H1685" s="12" t="n">
        <x:v>3.88</x:v>
      </x:c>
      <x:c r="I1685" s="10" t="n">
        <x:v>2709</x:v>
      </x:c>
      <x:c r="J1685" s="12" t="str">
        <x:f>IF(AND(M1685="URL identity aligns",ISNUMBER(F1685),ISNUMBER(H1685),G1685&gt;0,I1685&gt;0,SUM(V1685:W1685)&gt;0),(F1685*V1685+((H1685-1)/4*10)*W1685)/SUM(V1685:W1685),"")</x:f>
      </x:c>
      <x:c r="K1685" s="12" t="str">
        <x:f>IF(ISNUMBER(J1685),(X1685*J1685+'Method'!$B$10*'Method'!$B$11)/(X1685+'Method'!$B$10),"")</x:f>
      </x:c>
      <x:c r="L1685" s="10" t="str">
        <x:f>IF(ISNUMBER(J1685),COUNTIFS($J$7:$J$1929,"&gt;"&amp;J1685)+1,"")</x:f>
      </x:c>
      <x:c r="M1685" s="9" t="str">
        <x:v>Review required</x:v>
      </x:c>
      <x:c r="N1685" s="9" t="str">
        <x:v>Concentration not explicit on both saved identities</x:v>
      </x:c>
      <x:c r="O1685" s="9" t="str">
        <x:v>https://www.parfumo.com/Perfumes/Serge_Lutens/La_Religieuse</x:v>
      </x:c>
      <x:c r="P1685" s="9" t="str">
        <x:v>https://www.fragrantica.com/perfume/Serge-Lutens/La-Religieuse-29636.html</x:v>
      </x:c>
      <x:c r="Q1685" s="9" t="str">
        <x:v>https://media.parfumo.com/perfumes/68/688132-la-religieuse-serge-lutens_1200.jpg?width=720&amp;aspect_ratio=1:1</x:v>
      </x:c>
      <x:c r="R1685" s="9" t="str">
        <x:v>https://fimgs.net/mdimg/perfume-thumbs/375x500.29636.jpg</x:v>
      </x:c>
      <x:c r="S1685" s="9" t="str">
        <x:v>La Religieuse</x:v>
      </x:c>
      <x:c r="T1685" s="11" t="str">
        <x:v>2015</x:v>
      </x:c>
      <x:c r="U1685" s="10" t="n">
        <x:v>1330</x:v>
      </x:c>
      <x:c r="V1685" s="14" t="n">
        <x:f>IF(AND(ISNUMBER(G1685),G1685&gt;0),LOG10(G1685)*'Method'!$B$8,"")</x:f>
        <x:v>3.009427046034996</x:v>
      </x:c>
      <x:c r="W1685" s="14" t="n">
        <x:f>IF(AND(ISNUMBER(I1685),I1685&gt;0),LOG10(I1685)*'Method'!$B$9,"")</x:f>
        <x:v>2.7462472040265364</x:v>
      </x:c>
      <x:c r="X1685" s="10" t="str">
        <x:f>IF(ISNUMBER(J1685),SUM(G1685,I1685),"")</x:f>
      </x:c>
      <x:c r="Y1685" s="10" t="str">
        <x:f>IF(ISNUMBER(K1685),COUNTIFS($K$7:$K$1929,"&gt;"&amp;K1685)+1,"")</x:f>
      </x:c>
      <x:c r="Z1685" s="9" t="str"/>
      <x:c r="AA1685" s="15" t="n">
        <x:v>46108</x:v>
      </x:c>
      <x:c r="AB1685" s="9" t="str">
        <x:v>Unknown</x:v>
      </x:c>
    </x:row>
    <x:row r="1686" ht="50" customHeight="1">
      <x:c r="A1686" s="10" t="n">
        <x:f>IF(ISNUMBER(F1686),RANK(F1686,$F$7:$F$1929,0),"")</x:f>
        <x:v>1654</x:v>
      </x:c>
      <x:c r="B1686" s="9" t="str">
        <x:v>Paco Rabanne</x:v>
      </x:c>
      <x:c r="C1686" s="9" t="str">
        <x:v>Ultraviolet Man Rabanne</x:v>
      </x:c>
      <x:c r="D1686" s="9" t="str">
        <x:v>Eau de Toilette</x:v>
      </x:c>
      <x:c r="E1686" s="11" t="n">
        <x:v>2001</x:v>
      </x:c>
      <x:c r="F1686" s="13" t="n">
        <x:v>7.2</x:v>
      </x:c>
      <x:c r="G1686" s="10" t="n">
        <x:v>317</x:v>
      </x:c>
      <x:c r="H1686" s="12" t="n">
        <x:v>4.06</x:v>
      </x:c>
      <x:c r="I1686" s="10" t="n">
        <x:v>2605</x:v>
      </x:c>
      <x:c r="J1686" s="12" t="str">
        <x:f>IF(AND(M1686="URL identity aligns",ISNUMBER(F1686),ISNUMBER(H1686),G1686&gt;0,I1686&gt;0,SUM(V1686:W1686)&gt;0),(F1686*V1686+((H1686-1)/4*10)*W1686)/SUM(V1686:W1686),"")</x:f>
      </x:c>
      <x:c r="K1686" s="12" t="str">
        <x:f>IF(ISNUMBER(J1686),(X1686*J1686+'Method'!$B$10*'Method'!$B$11)/(X1686+'Method'!$B$10),"")</x:f>
      </x:c>
      <x:c r="L1686" s="10" t="str">
        <x:f>IF(ISNUMBER(J1686),COUNTIFS($J$7:$J$1929,"&gt;"&amp;J1686)+1,"")</x:f>
      </x:c>
      <x:c r="M1686" s="9" t="str">
        <x:v>Review required</x:v>
      </x:c>
      <x:c r="N1686" s="9" t="str">
        <x:v>Product, variant, gender or year terms differ between URLs; Concentration not explicit on both saved identities</x:v>
      </x:c>
      <x:c r="O1686" s="9" t="str">
        <x:v>https://www.parfumo.com/Perfumes/Rabanne/Ultraviolet_Man_Eau_de_Toilette</x:v>
      </x:c>
      <x:c r="P1686" s="9" t="str">
        <x:v>https://www.fragrantica.com/perfume/Rabanne/Ultraviolet-521.html</x:v>
      </x:c>
      <x:c r="Q1686" s="9" t="str">
        <x:v>https://media.parfumo.com/perfumes/b5/b5495b-ultraviolet-man-eau-de-toilette-rabanne_1200.jpg?width=720&amp;aspect_ratio=1:1</x:v>
      </x:c>
      <x:c r="R1686" s="9" t="str">
        <x:v>https://fimgs.net/mdimg/perfume-thumbs/375x500.521.jpg</x:v>
      </x:c>
      <x:c r="S1686" s="9" t="str">
        <x:v>Ultraviolet Man Rabanne</x:v>
      </x:c>
      <x:c r="T1686" s="11" t="str">
        <x:v>2001</x:v>
      </x:c>
      <x:c r="U1686" s="10" t="n">
        <x:v>471</x:v>
      </x:c>
      <x:c r="V1686" s="14" t="n">
        <x:f>IF(AND(ISNUMBER(G1686),G1686&gt;0),LOG10(G1686)*'Method'!$B$8,"")</x:f>
        <x:v>3.0012711146612996</x:v>
      </x:c>
      <x:c r="W1686" s="14" t="n">
        <x:f>IF(AND(ISNUMBER(I1686),I1686&gt;0),LOG10(I1686)*'Method'!$B$9,"")</x:f>
        <x:v>2.7326461821084322</x:v>
      </x:c>
      <x:c r="X1686" s="10" t="str">
        <x:f>IF(ISNUMBER(J1686),SUM(G1686,I1686),"")</x:f>
      </x:c>
      <x:c r="Y1686" s="10" t="str">
        <x:f>IF(ISNUMBER(K1686),COUNTIFS($K$7:$K$1929,"&gt;"&amp;K1686)+1,"")</x:f>
      </x:c>
      <x:c r="Z1686" s="9" t="str"/>
      <x:c r="AA1686" s="15" t="n">
        <x:v>46108</x:v>
      </x:c>
      <x:c r="AB1686" s="9" t="str">
        <x:v>Unknown</x:v>
      </x:c>
    </x:row>
    <x:row r="1687" ht="50" customHeight="1">
      <x:c r="A1687" s="10" t="n">
        <x:f>IF(ISNUMBER(F1687),RANK(F1687,$F$7:$F$1929,0),"")</x:f>
        <x:v>1654</x:v>
      </x:c>
      <x:c r="B1687" s="9" t="str">
        <x:v>Bvlgari</x:v>
      </x:c>
      <x:c r="C1687" s="9" t="str">
        <x:v>Man Terrae Essence</x:v>
      </x:c>
      <x:c r="D1687" s="9" t="str">
        <x:v>Not recorded</x:v>
      </x:c>
      <x:c r="E1687" s="11" t="n">
        <x:v>2021</x:v>
      </x:c>
      <x:c r="F1687" s="13" t="n">
        <x:v>7.2</x:v>
      </x:c>
      <x:c r="G1687" s="10" t="n">
        <x:v>316</x:v>
      </x:c>
      <x:c r="H1687" s="12" t="n">
        <x:v>3.86</x:v>
      </x:c>
      <x:c r="I1687" s="10" t="n">
        <x:v>1617</x:v>
      </x:c>
      <x:c r="J1687" s="12" t="str">
        <x:f>IF(AND(M1687="URL identity aligns",ISNUMBER(F1687),ISNUMBER(H1687),G1687&gt;0,I1687&gt;0,SUM(V1687:W1687)&gt;0),(F1687*V1687+((H1687-1)/4*10)*W1687)/SUM(V1687:W1687),"")</x:f>
      </x:c>
      <x:c r="K1687" s="12" t="str">
        <x:f>IF(ISNUMBER(J1687),(X1687*J1687+'Method'!$B$10*'Method'!$B$11)/(X1687+'Method'!$B$10),"")</x:f>
      </x:c>
      <x:c r="L1687" s="10" t="str">
        <x:f>IF(ISNUMBER(J1687),COUNTIFS($J$7:$J$1929,"&gt;"&amp;J1687)+1,"")</x:f>
      </x:c>
      <x:c r="M1687" s="9" t="str">
        <x:v>Review required</x:v>
      </x:c>
      <x:c r="N1687" s="9" t="str">
        <x:v>Concentration not explicit on both saved identities</x:v>
      </x:c>
      <x:c r="O1687" s="9" t="str">
        <x:v>https://www.parfumo.com/Perfumes/Bvlgari/bvlgari-man-terrae-essence</x:v>
      </x:c>
      <x:c r="P1687" s="9" t="str">
        <x:v>https://www.fragrantica.com/perfume/Bvlgari/Bvlgari-Man-Terrae-Essence-68293.html</x:v>
      </x:c>
      <x:c r="Q1687" s="9" t="str">
        <x:v>https://media.parfumo.com/perfumes/84/84771b-bvlgari-man-terrae-essence-bvlgari_1200.jpg?width=720&amp;aspect_ratio=1:1</x:v>
      </x:c>
      <x:c r="R1687" s="9" t="str">
        <x:v>https://fimgs.net/mdimg/perfume-thumbs/375x500.68293.jpg</x:v>
      </x:c>
      <x:c r="S1687" s="9" t="str">
        <x:v>Man Terrae Essence</x:v>
      </x:c>
      <x:c r="T1687" s="11" t="str">
        <x:v>2021</x:v>
      </x:c>
      <x:c r="U1687" s="10" t="n">
        <x:v>1565</x:v>
      </x:c>
      <x:c r="V1687" s="14" t="n">
        <x:f>IF(AND(ISNUMBER(G1687),G1687&gt;0),LOG10(G1687)*'Method'!$B$8,"")</x:f>
        <x:v>2.99962449914208</x:v>
      </x:c>
      <x:c r="W1687" s="14" t="n">
        <x:f>IF(AND(ISNUMBER(I1687),I1687&gt;0),LOG10(I1687)*'Method'!$B$9,"")</x:f>
        <x:v>2.56696801592512</x:v>
      </x:c>
      <x:c r="X1687" s="10" t="str">
        <x:f>IF(ISNUMBER(J1687),SUM(G1687,I1687),"")</x:f>
      </x:c>
      <x:c r="Y1687" s="10" t="str">
        <x:f>IF(ISNUMBER(K1687),COUNTIFS($K$7:$K$1929,"&gt;"&amp;K1687)+1,"")</x:f>
      </x:c>
      <x:c r="Z1687" s="9" t="str"/>
      <x:c r="AA1687" s="15" t="n">
        <x:v>46108</x:v>
      </x:c>
      <x:c r="AB1687" s="9" t="str">
        <x:v>Unknown</x:v>
      </x:c>
    </x:row>
    <x:row r="1688" ht="50" customHeight="1">
      <x:c r="A1688" s="10" t="n">
        <x:f>IF(ISNUMBER(F1688),RANK(F1688,$F$7:$F$1929,0),"")</x:f>
        <x:v>1654</x:v>
      </x:c>
      <x:c r="B1688" s="9" t="str">
        <x:v>Hermès</x:v>
      </x:c>
      <x:c r="C1688" s="9" t="str">
        <x:v>Eau de Mandarine Ambrée</x:v>
      </x:c>
      <x:c r="D1688" s="9" t="str">
        <x:v>Not recorded</x:v>
      </x:c>
      <x:c r="E1688" s="11" t="n">
        <x:v>2013</x:v>
      </x:c>
      <x:c r="F1688" s="13" t="n">
        <x:v>7.2</x:v>
      </x:c>
      <x:c r="G1688" s="10" t="n">
        <x:v>315</x:v>
      </x:c>
      <x:c r="H1688" s="12" t="n">
        <x:v>3.91</x:v>
      </x:c>
      <x:c r="I1688" s="10" t="n">
        <x:v>1341</x:v>
      </x:c>
      <x:c r="J1688" s="12" t="str">
        <x:f>IF(AND(M1688="URL identity aligns",ISNUMBER(F1688),ISNUMBER(H1688),G1688&gt;0,I1688&gt;0,SUM(V1688:W1688)&gt;0),(F1688*V1688+((H1688-1)/4*10)*W1688)/SUM(V1688:W1688),"")</x:f>
      </x:c>
      <x:c r="K1688" s="12" t="str">
        <x:f>IF(ISNUMBER(J1688),(X1688*J1688+'Method'!$B$10*'Method'!$B$11)/(X1688+'Method'!$B$10),"")</x:f>
      </x:c>
      <x:c r="L1688" s="10" t="str">
        <x:f>IF(ISNUMBER(J1688),COUNTIFS($J$7:$J$1929,"&gt;"&amp;J1688)+1,"")</x:f>
      </x:c>
      <x:c r="M1688" s="9" t="str">
        <x:v>Review required</x:v>
      </x:c>
      <x:c r="N1688" s="9" t="str">
        <x:v>Concentration not explicit on both saved identities</x:v>
      </x:c>
      <x:c r="O1688" s="9" t="str">
        <x:v>https://www.parfumo.com/Perfumes/Hermes/Eau_de_Mandarine_Ambree</x:v>
      </x:c>
      <x:c r="P1688" s="9" t="str">
        <x:v>https://www.fragrantica.com/perfume/Hermes/Eau-de-Mandarine-Ambree-18183.html</x:v>
      </x:c>
      <x:c r="Q1688" s="9" t="str">
        <x:v>https://media.parfumo.com/perfumes/e2/e24ec0-eau-de-mandarine-ambree-hermes_1200.jpg?width=720&amp;aspect_ratio=1:1</x:v>
      </x:c>
      <x:c r="R1688" s="9" t="str">
        <x:v>https://fimgs.net/mdimg/perfume-thumbs/375x500.18183.jpg</x:v>
      </x:c>
      <x:c r="S1688" s="9" t="str">
        <x:v>Eau de Mandarine Ambrée</x:v>
      </x:c>
      <x:c r="T1688" s="11" t="str">
        <x:v>2013</x:v>
      </x:c>
      <x:c r="U1688" s="10" t="n">
        <x:v>154</x:v>
      </x:c>
      <x:c r="V1688" s="14" t="n">
        <x:f>IF(AND(ISNUMBER(G1688),G1688&gt;0),LOG10(G1688)*'Method'!$B$8,"")</x:f>
        <x:v>2.99797266454752</x:v>
      </x:c>
      <x:c r="W1688" s="14" t="n">
        <x:f>IF(AND(ISNUMBER(I1688),I1688&gt;0),LOG10(I1688)*'Method'!$B$9,"")</x:f>
        <x:v>2.50194302228128</x:v>
      </x:c>
      <x:c r="X1688" s="10" t="str">
        <x:f>IF(ISNUMBER(J1688),SUM(G1688,I1688),"")</x:f>
      </x:c>
      <x:c r="Y1688" s="10" t="str">
        <x:f>IF(ISNUMBER(K1688),COUNTIFS($K$7:$K$1929,"&gt;"&amp;K1688)+1,"")</x:f>
      </x:c>
      <x:c r="Z1688" s="9" t="str"/>
      <x:c r="AA1688" s="15" t="n">
        <x:v>46108</x:v>
      </x:c>
      <x:c r="AB1688" s="9" t="str">
        <x:v>Unknown</x:v>
      </x:c>
    </x:row>
    <x:row r="1689" ht="50" customHeight="1">
      <x:c r="A1689" s="10" t="n">
        <x:f>IF(ISNUMBER(F1689),RANK(F1689,$F$7:$F$1929,0),"")</x:f>
        <x:v>1654</x:v>
      </x:c>
      <x:c r="B1689" s="9" t="str">
        <x:v>Serge Lutens</x:v>
      </x:c>
      <x:c r="C1689" s="9" t="str">
        <x:v>À la nuit</x:v>
      </x:c>
      <x:c r="D1689" s="9" t="str">
        <x:v>Not recorded</x:v>
      </x:c>
      <x:c r="E1689" s="11" t="n">
        <x:v>2000</x:v>
      </x:c>
      <x:c r="F1689" s="13" t="n">
        <x:v>7.2</x:v>
      </x:c>
      <x:c r="G1689" s="10" t="n">
        <x:v>313</x:v>
      </x:c>
      <x:c r="H1689" s="12" t="n">
        <x:v>3.93</x:v>
      </x:c>
      <x:c r="I1689" s="10" t="n">
        <x:v>2165</x:v>
      </x:c>
      <x:c r="J1689" s="12" t="str">
        <x:f>IF(AND(M1689="URL identity aligns",ISNUMBER(F1689),ISNUMBER(H1689),G1689&gt;0,I1689&gt;0,SUM(V1689:W1689)&gt;0),(F1689*V1689+((H1689-1)/4*10)*W1689)/SUM(V1689:W1689),"")</x:f>
      </x:c>
      <x:c r="K1689" s="12" t="str">
        <x:f>IF(ISNUMBER(J1689),(X1689*J1689+'Method'!$B$10*'Method'!$B$11)/(X1689+'Method'!$B$10),"")</x:f>
      </x:c>
      <x:c r="L1689" s="10" t="str">
        <x:f>IF(ISNUMBER(J1689),COUNTIFS($J$7:$J$1929,"&gt;"&amp;J1689)+1,"")</x:f>
      </x:c>
      <x:c r="M1689" s="9" t="str">
        <x:v>Review required</x:v>
      </x:c>
      <x:c r="N1689" s="9" t="str">
        <x:v>Concentration not explicit on both saved identities</x:v>
      </x:c>
      <x:c r="O1689" s="9" t="str">
        <x:v>https://www.parfumo.com/Perfumes/Serge_Lutens/A_La_Nuit</x:v>
      </x:c>
      <x:c r="P1689" s="9" t="str">
        <x:v>https://www.fragrantica.com/perfume/Serge-Lutens/A-La-Nuit-513.html</x:v>
      </x:c>
      <x:c r="Q1689" s="9" t="str">
        <x:v>https://media.parfumo.com/perfumes/d4/d4925d-a-la-nuit-serge-lutens_1200.jpg?width=720&amp;aspect_ratio=1:1</x:v>
      </x:c>
      <x:c r="R1689" s="9" t="str">
        <x:v>https://fimgs.net/mdimg/perfume-thumbs/375x500.513.jpg</x:v>
      </x:c>
      <x:c r="S1689" s="9" t="str">
        <x:v>À la nuit</x:v>
      </x:c>
      <x:c r="T1689" s="11" t="str">
        <x:v>2000</x:v>
      </x:c>
      <x:c r="U1689" s="10" t="n">
        <x:v>554</x:v>
      </x:c>
      <x:c r="V1689" s="14" t="n">
        <x:f>IF(AND(ISNUMBER(G1689),G1689&gt;0),LOG10(G1689)*'Method'!$B$8,"")</x:f>
        <x:v>2.99465320505574</x:v>
      </x:c>
      <x:c r="W1689" s="14" t="n">
        <x:f>IF(AND(ISNUMBER(I1689),I1689&gt;0),LOG10(I1689)*'Method'!$B$9,"")</x:f>
        <x:v>2.6683663205515042</x:v>
      </x:c>
      <x:c r="X1689" s="10" t="str">
        <x:f>IF(ISNUMBER(J1689),SUM(G1689,I1689),"")</x:f>
      </x:c>
      <x:c r="Y1689" s="10" t="str">
        <x:f>IF(ISNUMBER(K1689),COUNTIFS($K$7:$K$1929,"&gt;"&amp;K1689)+1,"")</x:f>
      </x:c>
      <x:c r="Z1689" s="9" t="str"/>
      <x:c r="AA1689" s="15" t="n">
        <x:v>46108</x:v>
      </x:c>
      <x:c r="AB1689" s="9" t="str">
        <x:v>Unknown</x:v>
      </x:c>
    </x:row>
    <x:row r="1690" ht="50" customHeight="1">
      <x:c r="A1690" s="10" t="n">
        <x:f>IF(ISNUMBER(F1690),RANK(F1690,$F$7:$F$1929,0),"")</x:f>
        <x:v>1654</x:v>
      </x:c>
      <x:c r="B1690" s="9" t="str">
        <x:v>Giardini Di Toscana</x:v>
      </x:c>
      <x:c r="C1690" s="9" t="str">
        <x:v>Borabora</x:v>
      </x:c>
      <x:c r="D1690" s="9" t="str">
        <x:v>Not recorded</x:v>
      </x:c>
      <x:c r="E1690" s="11" t="n">
        <x:v>2023</x:v>
      </x:c>
      <x:c r="F1690" s="13" t="n">
        <x:v>7.2</x:v>
      </x:c>
      <x:c r="G1690" s="10" t="n">
        <x:v>279</x:v>
      </x:c>
      <x:c r="H1690" s="12" t="n">
        <x:v>3.84</x:v>
      </x:c>
      <x:c r="I1690" s="10" t="n">
        <x:v>1475</x:v>
      </x:c>
      <x:c r="J1690" s="12" t="str">
        <x:f>IF(AND(M1690="URL identity aligns",ISNUMBER(F1690),ISNUMBER(H1690),G1690&gt;0,I1690&gt;0,SUM(V1690:W1690)&gt;0),(F1690*V1690+((H1690-1)/4*10)*W1690)/SUM(V1690:W1690),"")</x:f>
      </x:c>
      <x:c r="K1690" s="12" t="str">
        <x:f>IF(ISNUMBER(J1690),(X1690*J1690+'Method'!$B$10*'Method'!$B$11)/(X1690+'Method'!$B$10),"")</x:f>
      </x:c>
      <x:c r="L1690" s="10" t="str">
        <x:f>IF(ISNUMBER(J1690),COUNTIFS($J$7:$J$1929,"&gt;"&amp;J1690)+1,"")</x:f>
      </x:c>
      <x:c r="M1690" s="9" t="str">
        <x:v>Review required</x:v>
      </x:c>
      <x:c r="N1690" s="9" t="str">
        <x:v>Concentration not explicit on both saved identities</x:v>
      </x:c>
      <x:c r="O1690" s="9" t="str">
        <x:v>https://www.parfumo.com/Perfumes/Giardini_di_Toscana/borabora</x:v>
      </x:c>
      <x:c r="P1690" s="9" t="str">
        <x:v>https://www.fragrantica.com/perfume/Giardini-Di-Toscana/Borabora-81632.html</x:v>
      </x:c>
      <x:c r="Q1690" s="9" t="str">
        <x:v>https://media.parfumo.com/perfumes/1d/1d752f-borabora-giardini-di-toscana_1200.jpg?width=720&amp;aspect_ratio=1:1</x:v>
      </x:c>
      <x:c r="R1690" s="9" t="str">
        <x:v>https://fimgs.net/mdimg/perfume-thumbs/375x500.81632.jpg</x:v>
      </x:c>
      <x:c r="S1690" s="9" t="str">
        <x:v>Borabora</x:v>
      </x:c>
      <x:c r="T1690" s="11" t="str">
        <x:v>2023</x:v>
      </x:c>
      <x:c r="U1690" s="10" t="n">
        <x:v>1039</x:v>
      </x:c>
      <x:c r="V1690" s="14" t="n">
        <x:f>IF(AND(ISNUMBER(G1690),G1690&gt;0),LOG10(G1690)*'Method'!$B$8,"")</x:f>
        <x:v>2.93472504392832</x:v>
      </x:c>
      <x:c r="W1690" s="14" t="n">
        <x:f>IF(AND(ISNUMBER(I1690),I1690&gt;0),LOG10(I1690)*'Method'!$B$9,"")</x:f>
        <x:v>2.535033616251344</x:v>
      </x:c>
      <x:c r="X1690" s="10" t="str">
        <x:f>IF(ISNUMBER(J1690),SUM(G1690,I1690),"")</x:f>
      </x:c>
      <x:c r="Y1690" s="10" t="str">
        <x:f>IF(ISNUMBER(K1690),COUNTIFS($K$7:$K$1929,"&gt;"&amp;K1690)+1,"")</x:f>
      </x:c>
      <x:c r="Z1690" s="9" t="str"/>
      <x:c r="AA1690" s="15" t="n">
        <x:v>46108</x:v>
      </x:c>
      <x:c r="AB1690" s="9" t="str">
        <x:v>Unknown</x:v>
      </x:c>
    </x:row>
    <x:row r="1691" ht="50" customHeight="1">
      <x:c r="A1691" s="10" t="n">
        <x:f>IF(ISNUMBER(F1691),RANK(F1691,$F$7:$F$1929,0),"")</x:f>
        <x:v>1654</x:v>
      </x:c>
      <x:c r="B1691" s="9" t="str">
        <x:v>Creed</x:v>
      </x:c>
      <x:c r="C1691" s="9" t="str">
        <x:v>Tabarome Millésime</x:v>
      </x:c>
      <x:c r="D1691" s="9" t="str">
        <x:v>Not recorded</x:v>
      </x:c>
      <x:c r="E1691" s="11" t="n">
        <x:v>2000</x:v>
      </x:c>
      <x:c r="F1691" s="13" t="n">
        <x:v>7.2</x:v>
      </x:c>
      <x:c r="G1691" s="10" t="n">
        <x:v>278</x:v>
      </x:c>
      <x:c r="H1691" s="12" t="n">
        <x:v>4.01</x:v>
      </x:c>
      <x:c r="I1691" s="10" t="n">
        <x:v>1388</x:v>
      </x:c>
      <x:c r="J1691" s="12" t="str">
        <x:f>IF(AND(M1691="URL identity aligns",ISNUMBER(F1691),ISNUMBER(H1691),G1691&gt;0,I1691&gt;0,SUM(V1691:W1691)&gt;0),(F1691*V1691+((H1691-1)/4*10)*W1691)/SUM(V1691:W1691),"")</x:f>
      </x:c>
      <x:c r="K1691" s="12" t="str">
        <x:f>IF(ISNUMBER(J1691),(X1691*J1691+'Method'!$B$10*'Method'!$B$11)/(X1691+'Method'!$B$10),"")</x:f>
      </x:c>
      <x:c r="L1691" s="10" t="str">
        <x:f>IF(ISNUMBER(J1691),COUNTIFS($J$7:$J$1929,"&gt;"&amp;J1691)+1,"")</x:f>
      </x:c>
      <x:c r="M1691" s="9" t="str">
        <x:v>Review required</x:v>
      </x:c>
      <x:c r="N1691" s="9" t="str">
        <x:v>Product, variant, gender or year terms differ between URLs; Concentration not explicit on both saved identities</x:v>
      </x:c>
      <x:c r="O1691" s="9" t="str">
        <x:v>https://www.parfumo.com/Perfumes/Creed/Tabarome_Millesime</x:v>
      </x:c>
      <x:c r="P1691" s="9" t="str">
        <x:v>https://www.fragrantica.com/perfume/Creed/Tabarome-470.html</x:v>
      </x:c>
      <x:c r="Q1691" s="9" t="str">
        <x:v>https://media.parfumo.com/perfumes/69/69fc15-tabarome-millesime-creed_1200.jpg?width=720&amp;aspect_ratio=1:1</x:v>
      </x:c>
      <x:c r="R1691" s="9" t="str">
        <x:v>https://fimgs.net/mdimg/perfume-thumbs/375x500.470.jpg</x:v>
      </x:c>
      <x:c r="S1691" s="9" t="str">
        <x:v>Tabarome Millésime</x:v>
      </x:c>
      <x:c r="T1691" s="11" t="str">
        <x:v>2000</x:v>
      </x:c>
      <x:c r="U1691" s="10" t="n">
        <x:v>811</x:v>
      </x:c>
      <x:c r="V1691" s="14" t="n">
        <x:f>IF(AND(ISNUMBER(G1691),G1691&gt;0),LOG10(G1691)*'Method'!$B$8,"")</x:f>
        <x:v>2.932853755101696</x:v>
      </x:c>
      <x:c r="W1691" s="14" t="n">
        <x:f>IF(AND(ISNUMBER(I1691),I1691&gt;0),LOG10(I1691)*'Method'!$B$9,"")</x:f>
        <x:v>2.513911572895072</x:v>
      </x:c>
      <x:c r="X1691" s="10" t="str">
        <x:f>IF(ISNUMBER(J1691),SUM(G1691,I1691),"")</x:f>
      </x:c>
      <x:c r="Y1691" s="10" t="str">
        <x:f>IF(ISNUMBER(K1691),COUNTIFS($K$7:$K$1929,"&gt;"&amp;K1691)+1,"")</x:f>
      </x:c>
      <x:c r="Z1691" s="9" t="str"/>
      <x:c r="AA1691" s="15" t="n">
        <x:v>46108</x:v>
      </x:c>
      <x:c r="AB1691" s="9" t="str">
        <x:v>Unknown</x:v>
      </x:c>
    </x:row>
    <x:row r="1692" ht="50" customHeight="1">
      <x:c r="A1692" s="10" t="n">
        <x:f>IF(ISNUMBER(F1692),RANK(F1692,$F$7:$F$1929,0),"")</x:f>
        <x:v>1654</x:v>
      </x:c>
      <x:c r="B1692" s="9" t="str">
        <x:v>Lattafa</x:v>
      </x:c>
      <x:c r="C1692" s="9" t="str">
        <x:v>Maahir Black Edition</x:v>
      </x:c>
      <x:c r="D1692" s="9" t="str">
        <x:v>Parfum</x:v>
      </x:c>
      <x:c r="E1692" s="11" t="n">
        <x:v>2019</x:v>
      </x:c>
      <x:c r="F1692" s="13" t="n">
        <x:v>7.2</x:v>
      </x:c>
      <x:c r="G1692" s="10" t="n">
        <x:v>269</x:v>
      </x:c>
      <x:c r="H1692" s="12" t="n">
        <x:v>3.9</x:v>
      </x:c>
      <x:c r="I1692" s="10" t="n">
        <x:v>1483</x:v>
      </x:c>
      <x:c r="J1692" s="12" t="str">
        <x:f>IF(AND(M1692="URL identity aligns",ISNUMBER(F1692),ISNUMBER(H1692),G1692&gt;0,I1692&gt;0,SUM(V1692:W1692)&gt;0),(F1692*V1692+((H1692-1)/4*10)*W1692)/SUM(V1692:W1692),"")</x:f>
      </x:c>
      <x:c r="K1692" s="12" t="str">
        <x:f>IF(ISNUMBER(J1692),(X1692*J1692+'Method'!$B$10*'Method'!$B$11)/(X1692+'Method'!$B$10),"")</x:f>
      </x:c>
      <x:c r="L1692" s="10" t="str">
        <x:f>IF(ISNUMBER(J1692),COUNTIFS($J$7:$J$1929,"&gt;"&amp;J1692)+1,"")</x:f>
      </x:c>
      <x:c r="M1692" s="9" t="str">
        <x:v>Review required</x:v>
      </x:c>
      <x:c r="N1692" s="9" t="str">
        <x:v>Brand differs between product URLs; Concentration not explicit on both saved identities</x:v>
      </x:c>
      <x:c r="O1692" s="9" t="str">
        <x:v>https://www.parfumo.com/Perfumes/Lattafa/maahir-black-edition</x:v>
      </x:c>
      <x:c r="P1692" s="9" t="str">
        <x:v>https://www.fragrantica.com/perfume/Lattafa-Perfumes/Maahir-Black-Edition-66564.html</x:v>
      </x:c>
      <x:c r="Q1692" s="9" t="str">
        <x:v>https://media.parfumo.com/perfumes/fe/fe06be-maahir-black-edition-lattafa_1200.jpg?width=720&amp;aspect_ratio=1:1</x:v>
      </x:c>
      <x:c r="R1692" s="9" t="str">
        <x:v>https://fimgs.net/mdimg/perfume-thumbs/375x500.66564.jpg</x:v>
      </x:c>
      <x:c r="S1692" s="9" t="str">
        <x:v>Maahir Black Edition</x:v>
      </x:c>
      <x:c r="T1692" s="11" t="str">
        <x:v>2019</x:v>
      </x:c>
      <x:c r="U1692" s="10" t="n">
        <x:v>1488</x:v>
      </x:c>
      <x:c r="V1692" s="14" t="n">
        <x:f>IF(AND(ISNUMBER(G1692),G1692&gt;0),LOG10(G1692)*'Method'!$B$8,"")</x:f>
        <x:v>2.9157027360028915</x:v>
      </x:c>
      <x:c r="W1692" s="14" t="n">
        <x:f>IF(AND(ISNUMBER(I1692),I1692&gt;0),LOG10(I1692)*'Method'!$B$9,"")</x:f>
        <x:v>2.5369129208227044</x:v>
      </x:c>
      <x:c r="X1692" s="10" t="str">
        <x:f>IF(ISNUMBER(J1692),SUM(G1692,I1692),"")</x:f>
      </x:c>
      <x:c r="Y1692" s="10" t="str">
        <x:f>IF(ISNUMBER(K1692),COUNTIFS($K$7:$K$1929,"&gt;"&amp;K1692)+1,"")</x:f>
      </x:c>
      <x:c r="Z1692" s="9" t="str"/>
      <x:c r="AA1692" s="15" t="n">
        <x:v>46108</x:v>
      </x:c>
      <x:c r="AB1692" s="9" t="str">
        <x:v>Unknown</x:v>
      </x:c>
    </x:row>
    <x:row r="1693" ht="50" customHeight="1">
      <x:c r="A1693" s="10" t="n">
        <x:f>IF(ISNUMBER(F1693),RANK(F1693,$F$7:$F$1929,0),"")</x:f>
        <x:v>1654</x:v>
      </x:c>
      <x:c r="B1693" s="9" t="str">
        <x:v>BDK Parfums</x:v>
      </x:c>
      <x:c r="C1693" s="9" t="str">
        <x:v>312 Saint-Honoré</x:v>
      </x:c>
      <x:c r="D1693" s="9" t="str">
        <x:v>Parfum</x:v>
      </x:c>
      <x:c r="E1693" s="11" t="n">
        <x:v>2024</x:v>
      </x:c>
      <x:c r="F1693" s="13" t="n">
        <x:v>7.2</x:v>
      </x:c>
      <x:c r="G1693" s="10" t="n">
        <x:v>267</x:v>
      </x:c>
      <x:c r="H1693" s="12" t="n">
        <x:v>3.8</x:v>
      </x:c>
      <x:c r="I1693" s="10" t="n">
        <x:v>1009</x:v>
      </x:c>
      <x:c r="J1693" s="12" t="str">
        <x:f>IF(AND(M1693="URL identity aligns",ISNUMBER(F1693),ISNUMBER(H1693),G1693&gt;0,I1693&gt;0,SUM(V1693:W1693)&gt;0),(F1693*V1693+((H1693-1)/4*10)*W1693)/SUM(V1693:W1693),"")</x:f>
      </x:c>
      <x:c r="K1693" s="12" t="str">
        <x:f>IF(ISNUMBER(J1693),(X1693*J1693+'Method'!$B$10*'Method'!$B$11)/(X1693+'Method'!$B$10),"")</x:f>
      </x:c>
      <x:c r="L1693" s="10" t="str">
        <x:f>IF(ISNUMBER(J1693),COUNTIFS($J$7:$J$1929,"&gt;"&amp;J1693)+1,"")</x:f>
      </x:c>
      <x:c r="M1693" s="9" t="str">
        <x:v>Review required</x:v>
      </x:c>
      <x:c r="N1693" s="9" t="str">
        <x:v>Concentration not explicit on both saved identities</x:v>
      </x:c>
      <x:c r="O1693" s="9" t="str">
        <x:v>https://www.parfumo.com/Perfumes/bdk_Parfums/312-saint-honore</x:v>
      </x:c>
      <x:c r="P1693" s="9" t="str">
        <x:v>https://www.fragrantica.com/perfume/BDK-Parfums/312-Saint-Honore-89642.html</x:v>
      </x:c>
      <x:c r="Q1693" s="9" t="str">
        <x:v>https://media.parfumo.com/perfumes/e6/e63600-312-saint-honore-bdk-parfums_1200.jpg?width=720&amp;aspect_ratio=1:1</x:v>
      </x:c>
      <x:c r="R1693" s="9" t="str">
        <x:v>https://fimgs.net/mdimg/perfume-thumbs/375x500.89642.jpg</x:v>
      </x:c>
      <x:c r="S1693" s="9" t="str">
        <x:v>312 Saint-Honoré</x:v>
      </x:c>
      <x:c r="T1693" s="11" t="str">
        <x:v>2024</x:v>
      </x:c>
      <x:c r="U1693" s="10" t="n">
        <x:v>241</x:v>
      </x:c>
      <x:c r="V1693" s="14" t="n">
        <x:f>IF(AND(ISNUMBER(G1693),G1693&gt;0),LOG10(G1693)*'Method'!$B$8,"")</x:f>
        <x:v>2.911813513637484</x:v>
      </x:c>
      <x:c r="W1693" s="14" t="n">
        <x:f>IF(AND(ISNUMBER(I1693),I1693&gt;0),LOG10(I1693)*'Method'!$B$9,"")</x:f>
        <x:v>2.403112932989528</x:v>
      </x:c>
      <x:c r="X1693" s="10" t="str">
        <x:f>IF(ISNUMBER(J1693),SUM(G1693,I1693),"")</x:f>
      </x:c>
      <x:c r="Y1693" s="10" t="str">
        <x:f>IF(ISNUMBER(K1693),COUNTIFS($K$7:$K$1929,"&gt;"&amp;K1693)+1,"")</x:f>
      </x:c>
      <x:c r="Z1693" s="9" t="str"/>
      <x:c r="AA1693" s="15" t="n">
        <x:v>46108</x:v>
      </x:c>
      <x:c r="AB1693" s="9" t="str">
        <x:v>Unknown</x:v>
      </x:c>
    </x:row>
    <x:row r="1694" ht="50" customHeight="1">
      <x:c r="A1694" s="10" t="n">
        <x:f>IF(ISNUMBER(F1694),RANK(F1694,$F$7:$F$1929,0),"")</x:f>
        <x:v>1654</x:v>
      </x:c>
      <x:c r="B1694" s="9" t="str">
        <x:v>Givenchy</x:v>
      </x:c>
      <x:c r="C1694" s="9" t="str">
        <x:v>Gentleman</x:v>
      </x:c>
      <x:c r="D1694" s="9" t="str">
        <x:v>Eau de Toilette</x:v>
      </x:c>
      <x:c r="E1694" s="11" t="n">
        <x:v>2017</x:v>
      </x:c>
      <x:c r="F1694" s="13" t="n">
        <x:v>7.2</x:v>
      </x:c>
      <x:c r="G1694" s="10" t="n">
        <x:v>262</x:v>
      </x:c>
      <x:c r="H1694" s="12" t="n">
        <x:v>3.91</x:v>
      </x:c>
      <x:c r="I1694" s="10" t="n">
        <x:v>3068</x:v>
      </x:c>
      <x:c r="J1694" s="12" t="str">
        <x:f>IF(AND(M1694="URL identity aligns",ISNUMBER(F1694),ISNUMBER(H1694),G1694&gt;0,I1694&gt;0,SUM(V1694:W1694)&gt;0),(F1694*V1694+((H1694-1)/4*10)*W1694)/SUM(V1694:W1694),"")</x:f>
      </x:c>
      <x:c r="K1694" s="12" t="str">
        <x:f>IF(ISNUMBER(J1694),(X1694*J1694+'Method'!$B$10*'Method'!$B$11)/(X1694+'Method'!$B$10),"")</x:f>
      </x:c>
      <x:c r="L1694" s="10" t="str">
        <x:f>IF(ISNUMBER(J1694),COUNTIFS($J$7:$J$1929,"&gt;"&amp;J1694)+1,"")</x:f>
      </x:c>
      <x:c r="M1694" s="9" t="str">
        <x:v>Review required</x:v>
      </x:c>
      <x:c r="N1694" s="9" t="str">
        <x:v>Product, variant, gender or year terms differ between URLs; Concentration not explicit on both saved identities</x:v>
      </x:c>
      <x:c r="O1694" s="9" t="str">
        <x:v>https://www.parfumo.com/Perfumes/Givenchy/Gentleman_Givenchy_Eau_de_Toilette</x:v>
      </x:c>
      <x:c r="P1694" s="9" t="str">
        <x:v>https://www.fragrantica.com/perfume/Givenchy/Gentleman-2017-46040.html</x:v>
      </x:c>
      <x:c r="Q1694" s="9" t="str">
        <x:v>https://media.parfumo.com/perfumes/a0/a07dbc-gentleman-givenchy-eau-de-toilette-givenchy_1200.jpg?width=720&amp;aspect_ratio=1:1</x:v>
      </x:c>
      <x:c r="R1694" s="9" t="str">
        <x:v>https://fimgs.net/mdimg/perfume-thumbs/375x500.46040.jpg</x:v>
      </x:c>
      <x:c r="S1694" s="9" t="str">
        <x:v>Gentleman</x:v>
      </x:c>
      <x:c r="T1694" s="11" t="str">
        <x:v>2017</x:v>
      </x:c>
      <x:c r="U1694" s="10" t="n">
        <x:v>1828</x:v>
      </x:c>
      <x:c r="V1694" s="14" t="n">
        <x:f>IF(AND(ISNUMBER(G1694),G1694&gt;0),LOG10(G1694)*'Method'!$B$8,"")</x:f>
        <x:v>2.9019615495837</x:v>
      </x:c>
      <x:c r="W1694" s="14" t="n">
        <x:f>IF(AND(ISNUMBER(I1694),I1694&gt;0),LOG10(I1694)*'Method'!$B$9,"")</x:f>
        <x:v>2.7894842842215524</x:v>
      </x:c>
      <x:c r="X1694" s="10" t="str">
        <x:f>IF(ISNUMBER(J1694),SUM(G1694,I1694),"")</x:f>
      </x:c>
      <x:c r="Y1694" s="10" t="str">
        <x:f>IF(ISNUMBER(K1694),COUNTIFS($K$7:$K$1929,"&gt;"&amp;K1694)+1,"")</x:f>
      </x:c>
      <x:c r="Z1694" s="9" t="str"/>
      <x:c r="AA1694" s="15" t="n">
        <x:v>46108</x:v>
      </x:c>
      <x:c r="AB1694" s="9" t="str">
        <x:v>Unknown</x:v>
      </x:c>
    </x:row>
    <x:row r="1695" ht="50" customHeight="1">
      <x:c r="A1695" s="10" t="n">
        <x:f>IF(ISNUMBER(F1695),RANK(F1695,$F$7:$F$1929,0),"")</x:f>
        <x:v>1654</x:v>
      </x:c>
      <x:c r="B1695" s="9" t="str">
        <x:v>Bvlgari</x:v>
      </x:c>
      <x:c r="C1695" s="9" t="str">
        <x:v>Man Extreme</x:v>
      </x:c>
      <x:c r="D1695" s="9" t="str">
        <x:v>Not recorded</x:v>
      </x:c>
      <x:c r="E1695" s="11" t="n">
        <x:v>2013</x:v>
      </x:c>
      <x:c r="F1695" s="13" t="n">
        <x:v>7.2</x:v>
      </x:c>
      <x:c r="G1695" s="10" t="n">
        <x:v>262</x:v>
      </x:c>
      <x:c r="H1695" s="12" t="n">
        <x:v>4.17</x:v>
      </x:c>
      <x:c r="I1695" s="10" t="n">
        <x:v>1927</x:v>
      </x:c>
      <x:c r="J1695" s="12" t="str">
        <x:f>IF(AND(M1695="URL identity aligns",ISNUMBER(F1695),ISNUMBER(H1695),G1695&gt;0,I1695&gt;0,SUM(V1695:W1695)&gt;0),(F1695*V1695+((H1695-1)/4*10)*W1695)/SUM(V1695:W1695),"")</x:f>
      </x:c>
      <x:c r="K1695" s="12" t="str">
        <x:f>IF(ISNUMBER(J1695),(X1695*J1695+'Method'!$B$10*'Method'!$B$11)/(X1695+'Method'!$B$10),"")</x:f>
      </x:c>
      <x:c r="L1695" s="10" t="str">
        <x:f>IF(ISNUMBER(J1695),COUNTIFS($J$7:$J$1929,"&gt;"&amp;J1695)+1,"")</x:f>
      </x:c>
      <x:c r="M1695" s="9" t="str">
        <x:v>Review required</x:v>
      </x:c>
      <x:c r="N1695" s="9" t="str">
        <x:v>Concentration not explicit on both saved identities</x:v>
      </x:c>
      <x:c r="O1695" s="9" t="str">
        <x:v>https://www.parfumo.com/Perfumes/Bvlgari/Bvlgari_Man_Extreme</x:v>
      </x:c>
      <x:c r="P1695" s="9" t="str">
        <x:v>https://www.fragrantica.com/perfume/Bvlgari/Bvlgari-Man-Extreme-17373.html</x:v>
      </x:c>
      <x:c r="Q1695" s="9" t="str">
        <x:v>https://media.parfumo.com/perfumes/fb/fbd8e1-bvlgari-man-extreme-bvlgari_1200.jpg?width=720&amp;aspect_ratio=1:1</x:v>
      </x:c>
      <x:c r="R1695" s="9" t="str">
        <x:v>https://fimgs.net/mdimg/perfume-thumbs/375x500.17373.jpg</x:v>
      </x:c>
      <x:c r="S1695" s="9" t="str">
        <x:v>Man Extreme</x:v>
      </x:c>
      <x:c r="T1695" s="11" t="str">
        <x:v>2013</x:v>
      </x:c>
      <x:c r="U1695" s="10" t="n">
        <x:v>158</x:v>
      </x:c>
      <x:c r="V1695" s="14" t="n">
        <x:f>IF(AND(ISNUMBER(G1695),G1695&gt;0),LOG10(G1695)*'Method'!$B$8,"")</x:f>
        <x:v>2.9019615495837</x:v>
      </x:c>
      <x:c r="W1695" s="14" t="n">
        <x:f>IF(AND(ISNUMBER(I1695),I1695&gt;0),LOG10(I1695)*'Method'!$B$9,"")</x:f>
        <x:v>2.62790537172436</x:v>
      </x:c>
      <x:c r="X1695" s="10" t="str">
        <x:f>IF(ISNUMBER(J1695),SUM(G1695,I1695),"")</x:f>
      </x:c>
      <x:c r="Y1695" s="10" t="str">
        <x:f>IF(ISNUMBER(K1695),COUNTIFS($K$7:$K$1929,"&gt;"&amp;K1695)+1,"")</x:f>
      </x:c>
      <x:c r="Z1695" s="9" t="str"/>
      <x:c r="AA1695" s="15" t="n">
        <x:v>46108</x:v>
      </x:c>
      <x:c r="AB1695" s="9" t="str">
        <x:v>Unknown</x:v>
      </x:c>
    </x:row>
    <x:row r="1696" ht="50" customHeight="1">
      <x:c r="A1696" s="10" t="n">
        <x:f>IF(ISNUMBER(F1696),RANK(F1696,$F$7:$F$1929,0),"")</x:f>
        <x:v>1654</x:v>
      </x:c>
      <x:c r="B1696" s="9" t="str">
        <x:v>Guerlain</x:v>
      </x:c>
      <x:c r="C1696" s="9" t="str">
        <x:v>Aqua Allegoria Forte Florabloom</x:v>
      </x:c>
      <x:c r="D1696" s="9" t="str">
        <x:v>Not recorded</x:v>
      </x:c>
      <x:c r="E1696" s="11" t="n">
        <x:v>2024</x:v>
      </x:c>
      <x:c r="F1696" s="13" t="n">
        <x:v>7.2</x:v>
      </x:c>
      <x:c r="G1696" s="10" t="n">
        <x:v>261</x:v>
      </x:c>
      <x:c r="H1696" s="12" t="n">
        <x:v>3.94</x:v>
      </x:c>
      <x:c r="I1696" s="10" t="n">
        <x:v>1155</x:v>
      </x:c>
      <x:c r="J1696" s="12" t="str">
        <x:f>IF(AND(M1696="URL identity aligns",ISNUMBER(F1696),ISNUMBER(H1696),G1696&gt;0,I1696&gt;0,SUM(V1696:W1696)&gt;0),(F1696*V1696+((H1696-1)/4*10)*W1696)/SUM(V1696:W1696),"")</x:f>
      </x:c>
      <x:c r="K1696" s="12" t="str">
        <x:f>IF(ISNUMBER(J1696),(X1696*J1696+'Method'!$B$10*'Method'!$B$11)/(X1696+'Method'!$B$10),"")</x:f>
      </x:c>
      <x:c r="L1696" s="10" t="str">
        <x:f>IF(ISNUMBER(J1696),COUNTIFS($J$7:$J$1929,"&gt;"&amp;J1696)+1,"")</x:f>
      </x:c>
      <x:c r="M1696" s="9" t="str">
        <x:v>Review required</x:v>
      </x:c>
      <x:c r="N1696" s="9" t="str">
        <x:v>Product, variant, gender or year terms differ between URLs; Concentration not explicit on both saved identities</x:v>
      </x:c>
      <x:c r="O1696" s="9" t="str">
        <x:v>https://www.parfumo.com/Perfumes/Guerlain/aqua-allegoria-forte-florabloom</x:v>
      </x:c>
      <x:c r="P1696" s="9" t="str">
        <x:v>https://www.fragrantica.com/perfume/Guerlain/Aqua-Allegoria-Florabloom-Forte-89855.html</x:v>
      </x:c>
      <x:c r="Q1696" s="9" t="str">
        <x:v>https://media.parfumo.com/perfumes/f1/f131c1-aqua-allegoria-florabloom-forte-guerlain_1200.jpg?width=720&amp;aspect_ratio=1:1</x:v>
      </x:c>
      <x:c r="R1696" s="9" t="str">
        <x:v>https://fimgs.net/mdimg/perfume-thumbs/375x500.89855.jpg</x:v>
      </x:c>
      <x:c r="S1696" s="9" t="str">
        <x:v>Aqua Allegoria Forte Florabloom</x:v>
      </x:c>
      <x:c r="T1696" s="11" t="str">
        <x:v>2024</x:v>
      </x:c>
      <x:c r="U1696" s="10" t="n">
        <x:v>1258</x:v>
      </x:c>
      <x:c r="V1696" s="14" t="n">
        <x:f>IF(AND(ISNUMBER(G1696),G1696&gt;0),LOG10(G1696)*'Method'!$B$8,"")</x:f>
        <x:v>2.8999686088059358</x:v>
      </x:c>
      <x:c r="W1696" s="14" t="n">
        <x:f>IF(AND(ISNUMBER(I1696),I1696&gt;0),LOG10(I1696)*'Method'!$B$9,"")</x:f>
        <x:v>2.4500655873825283</x:v>
      </x:c>
      <x:c r="X1696" s="10" t="str">
        <x:f>IF(ISNUMBER(J1696),SUM(G1696,I1696),"")</x:f>
      </x:c>
      <x:c r="Y1696" s="10" t="str">
        <x:f>IF(ISNUMBER(K1696),COUNTIFS($K$7:$K$1929,"&gt;"&amp;K1696)+1,"")</x:f>
      </x:c>
      <x:c r="Z1696" s="9" t="str"/>
      <x:c r="AA1696" s="15" t="n">
        <x:v>46108</x:v>
      </x:c>
      <x:c r="AB1696" s="9" t="str">
        <x:v>Unknown</x:v>
      </x:c>
    </x:row>
    <x:row r="1697" ht="50" customHeight="1">
      <x:c r="A1697" s="10" t="n">
        <x:f>IF(ISNUMBER(F1697),RANK(F1697,$F$7:$F$1929,0),"")</x:f>
        <x:v>1654</x:v>
      </x:c>
      <x:c r="B1697" s="9" t="str">
        <x:v>Calvin Klein</x:v>
      </x:c>
      <x:c r="C1697" s="9" t="str">
        <x:v>Escape for Men</x:v>
      </x:c>
      <x:c r="D1697" s="9" t="str">
        <x:v>Eau de Toilette</x:v>
      </x:c>
      <x:c r="E1697" s="11" t="n">
        <x:v>1993</x:v>
      </x:c>
      <x:c r="F1697" s="13" t="n">
        <x:v>7.2</x:v>
      </x:c>
      <x:c r="G1697" s="10" t="n">
        <x:v>254</x:v>
      </x:c>
      <x:c r="H1697" s="12" t="n">
        <x:v>3.95</x:v>
      </x:c>
      <x:c r="I1697" s="10" t="n">
        <x:v>2110</x:v>
      </x:c>
      <x:c r="J1697" s="12" t="str">
        <x:f>IF(AND(M1697="URL identity aligns",ISNUMBER(F1697),ISNUMBER(H1697),G1697&gt;0,I1697&gt;0,SUM(V1697:W1697)&gt;0),(F1697*V1697+((H1697-1)/4*10)*W1697)/SUM(V1697:W1697),"")</x:f>
      </x:c>
      <x:c r="K1697" s="12" t="str">
        <x:f>IF(ISNUMBER(J1697),(X1697*J1697+'Method'!$B$10*'Method'!$B$11)/(X1697+'Method'!$B$10),"")</x:f>
      </x:c>
      <x:c r="L1697" s="10" t="str">
        <x:f>IF(ISNUMBER(J1697),COUNTIFS($J$7:$J$1929,"&gt;"&amp;J1697)+1,"")</x:f>
      </x:c>
      <x:c r="M1697" s="9" t="str">
        <x:v>Review required</x:v>
      </x:c>
      <x:c r="N1697" s="9" t="str">
        <x:v>Concentration not explicit on both saved identities</x:v>
      </x:c>
      <x:c r="O1697" s="9" t="str">
        <x:v>https://www.parfumo.com/Perfumes/Calvin_Klein/Escape_for_Men_Eau_de_Toilette</x:v>
      </x:c>
      <x:c r="P1697" s="9" t="str">
        <x:v>https://www.fragrantica.com/perfume/Calvin-Klein/Escape-for-Men-272.html</x:v>
      </x:c>
      <x:c r="Q1697" s="9" t="str">
        <x:v>https://media.parfumo.com/perfumes/f5/f5fec6-escape-for-men-eau-de-toilette-calvin-klein_1200.jpg?width=720&amp;aspect_ratio=1:1</x:v>
      </x:c>
      <x:c r="R1697" s="9" t="str">
        <x:v>https://fimgs.net/mdimg/perfume-thumbs/375x500.272.jpg</x:v>
      </x:c>
      <x:c r="S1697" s="9" t="str">
        <x:v>Escape for Men</x:v>
      </x:c>
      <x:c r="T1697" s="11" t="str">
        <x:v>1993</x:v>
      </x:c>
      <x:c r="U1697" s="10" t="n">
        <x:v>131</x:v>
      </x:c>
      <x:c r="V1697" s="14" t="n">
        <x:f>IF(AND(ISNUMBER(G1697),G1697&gt;0),LOG10(G1697)*'Method'!$B$8,"")</x:f>
        <x:v>2.8858004599439275</x:v>
      </x:c>
      <x:c r="W1697" s="14" t="n">
        <x:f>IF(AND(ISNUMBER(I1697),I1697&gt;0),LOG10(I1697)*'Method'!$B$9,"")</x:f>
        <x:v>2.659425964238152</x:v>
      </x:c>
      <x:c r="X1697" s="10" t="str">
        <x:f>IF(ISNUMBER(J1697),SUM(G1697,I1697),"")</x:f>
      </x:c>
      <x:c r="Y1697" s="10" t="str">
        <x:f>IF(ISNUMBER(K1697),COUNTIFS($K$7:$K$1929,"&gt;"&amp;K1697)+1,"")</x:f>
      </x:c>
      <x:c r="Z1697" s="9" t="str"/>
      <x:c r="AA1697" s="15" t="n">
        <x:v>46108</x:v>
      </x:c>
      <x:c r="AB1697" s="9" t="str">
        <x:v>Unknown</x:v>
      </x:c>
    </x:row>
    <x:row r="1698" ht="50" customHeight="1">
      <x:c r="A1698" s="10" t="n">
        <x:f>IF(ISNUMBER(F1698),RANK(F1698,$F$7:$F$1929,0),"")</x:f>
        <x:v>1654</x:v>
      </x:c>
      <x:c r="B1698" s="9" t="str">
        <x:v>Paco Rabanne</x:v>
      </x:c>
      <x:c r="C1698" s="9" t="str">
        <x:v>Invictus Aqua Rabanne</x:v>
      </x:c>
      <x:c r="D1698" s="9" t="str">
        <x:v>Not recorded</x:v>
      </x:c>
      <x:c r="E1698" s="11" t="n">
        <x:v>2018</x:v>
      </x:c>
      <x:c r="F1698" s="13" t="n">
        <x:v>7.2</x:v>
      </x:c>
      <x:c r="G1698" s="10" t="n">
        <x:v>254</x:v>
      </x:c>
      <x:c r="H1698" s="12" t="n">
        <x:v>3.91</x:v>
      </x:c>
      <x:c r="I1698" s="10" t="n">
        <x:v>1335</x:v>
      </x:c>
      <x:c r="J1698" s="12" t="str">
        <x:f>IF(AND(M1698="URL identity aligns",ISNUMBER(F1698),ISNUMBER(H1698),G1698&gt;0,I1698&gt;0,SUM(V1698:W1698)&gt;0),(F1698*V1698+((H1698-1)/4*10)*W1698)/SUM(V1698:W1698),"")</x:f>
      </x:c>
      <x:c r="K1698" s="12" t="str">
        <x:f>IF(ISNUMBER(J1698),(X1698*J1698+'Method'!$B$10*'Method'!$B$11)/(X1698+'Method'!$B$10),"")</x:f>
      </x:c>
      <x:c r="L1698" s="10" t="str">
        <x:f>IF(ISNUMBER(J1698),COUNTIFS($J$7:$J$1929,"&gt;"&amp;J1698)+1,"")</x:f>
      </x:c>
      <x:c r="M1698" s="9" t="str">
        <x:v>Review required</x:v>
      </x:c>
      <x:c r="N1698" s="9" t="str">
        <x:v>Concentration not explicit on both saved identities</x:v>
      </x:c>
      <x:c r="O1698" s="9" t="str">
        <x:v>https://www.parfumo.com/Perfumes/Rabanne/Invictus_Aqua_2018</x:v>
      </x:c>
      <x:c r="P1698" s="9" t="str">
        <x:v>https://www.fragrantica.com/perfume/Rabanne/Invictus-Aqua-2018-48760.html</x:v>
      </x:c>
      <x:c r="Q1698" s="9" t="str">
        <x:v>https://media.parfumo.com/perfumes/fc/fcef65-invictus-aqua-2018-rabanne_1200.jpg?width=720&amp;aspect_ratio=1:1</x:v>
      </x:c>
      <x:c r="R1698" s="9" t="str">
        <x:v>https://fimgs.net/mdimg/perfume-thumbs/375x500.48760.jpg</x:v>
      </x:c>
      <x:c r="S1698" s="9" t="str">
        <x:v>Invictus Aqua Rabanne</x:v>
      </x:c>
      <x:c r="T1698" s="11" t="str">
        <x:v>2018</x:v>
      </x:c>
      <x:c r="U1698" s="10" t="n">
        <x:v>579</x:v>
      </x:c>
      <x:c r="V1698" s="14" t="n">
        <x:f>IF(AND(ISNUMBER(G1698),G1698&gt;0),LOG10(G1698)*'Method'!$B$8,"")</x:f>
        <x:v>2.8858004599439275</x:v>
      </x:c>
      <x:c r="W1698" s="14" t="n">
        <x:f>IF(AND(ISNUMBER(I1698),I1698&gt;0),LOG10(I1698)*'Method'!$B$9,"")</x:f>
        <x:v>2.5003850125604723</x:v>
      </x:c>
      <x:c r="X1698" s="10" t="str">
        <x:f>IF(ISNUMBER(J1698),SUM(G1698,I1698),"")</x:f>
      </x:c>
      <x:c r="Y1698" s="10" t="str">
        <x:f>IF(ISNUMBER(K1698),COUNTIFS($K$7:$K$1929,"&gt;"&amp;K1698)+1,"")</x:f>
      </x:c>
      <x:c r="Z1698" s="9" t="str"/>
      <x:c r="AA1698" s="15" t="n">
        <x:v>46108</x:v>
      </x:c>
      <x:c r="AB1698" s="9" t="str">
        <x:v>Unknown</x:v>
      </x:c>
    </x:row>
    <x:row r="1699" ht="50" customHeight="1">
      <x:c r="A1699" s="10" t="n">
        <x:f>IF(ISNUMBER(F1699),RANK(F1699,$F$7:$F$1929,0),"")</x:f>
        <x:v>1654</x:v>
      </x:c>
      <x:c r="B1699" s="9" t="str">
        <x:v>Calvin Klein</x:v>
      </x:c>
      <x:c r="C1699" s="9" t="str">
        <x:v>Eternity for Men</x:v>
      </x:c>
      <x:c r="D1699" s="9" t="str">
        <x:v>Eau de Parfum</x:v>
      </x:c>
      <x:c r="E1699" s="11" t="n">
        <x:v>2019</x:v>
      </x:c>
      <x:c r="F1699" s="13" t="n">
        <x:v>7.2</x:v>
      </x:c>
      <x:c r="G1699" s="10" t="n">
        <x:v>236</x:v>
      </x:c>
      <x:c r="H1699" s="12" t="n">
        <x:v>3.86</x:v>
      </x:c>
      <x:c r="I1699" s="10" t="n">
        <x:v>1284</x:v>
      </x:c>
      <x:c r="J1699" s="12" t="n">
        <x:f>IF(AND(M1699="URL identity aligns",ISNUMBER(F1699),ISNUMBER(H1699),G1699&gt;0,I1699&gt;0,SUM(V1699:W1699)&gt;0),(F1699*V1699+((H1699-1)/4*10)*W1699)/SUM(V1699:W1699),"")</x:f>
        <x:v>7.176690190118949</x:v>
      </x:c>
      <x:c r="K1699" s="12" t="n">
        <x:f>IF(ISNUMBER(J1699),(X1699*J1699+'Method'!$B$10*'Method'!$B$11)/(X1699+'Method'!$B$10),"")</x:f>
        <x:v>7.597671262446279</x:v>
      </x:c>
      <x:c r="L1699" s="10" t="n">
        <x:f>IF(ISNUMBER(J1699),COUNTIFS($J$7:$J$1929,"&gt;"&amp;J1699)+1,"")</x:f>
        <x:v>154</x:v>
      </x:c>
      <x:c r="M1699" s="9" t="str">
        <x:v>URL identity aligns</x:v>
      </x:c>
      <x:c r="N1699" s="9" t="str">
        <x:v>Brand, name tokens and concentration agree in saved URLs</x:v>
      </x:c>
      <x:c r="O1699" s="9" t="str">
        <x:v>https://www.parfumo.com/Perfumes/Calvin_Klein/eternity-for-men-eau-de-parfum</x:v>
      </x:c>
      <x:c r="P1699" s="9" t="str">
        <x:v>https://www.fragrantica.com/perfume/Calvin-Klein/Eternity-for-Men-Eau-de-Parfum-56669.html</x:v>
      </x:c>
      <x:c r="Q1699" s="9" t="str">
        <x:v>https://media.parfumo.com/perfumes/ff/ff8ea4-eternity-for-men-eau-de-parfum-calvin-klein_1200.jpg?width=720&amp;aspect_ratio=1:1</x:v>
      </x:c>
      <x:c r="R1699" s="9" t="str">
        <x:v>https://fimgs.net/mdimg/perfume-thumbs/375x500.56669.jpg</x:v>
      </x:c>
      <x:c r="S1699" s="9" t="str">
        <x:v>Eternity for Men</x:v>
      </x:c>
      <x:c r="T1699" s="11" t="str">
        <x:v>2019</x:v>
      </x:c>
      <x:c r="U1699" s="10" t="n">
        <x:v>821</x:v>
      </x:c>
      <x:c r="V1699" s="14" t="n">
        <x:f>IF(AND(ISNUMBER(G1699),G1699&gt;0),LOG10(G1699)*'Method'!$B$8,"")</x:f>
        <x:v>2.8474944035641316</x:v>
      </x:c>
      <x:c r="W1699" s="14" t="n">
        <x:f>IF(AND(ISNUMBER(I1699),I1699&gt;0),LOG10(I1699)*'Method'!$B$9,"")</x:f>
        <x:v>2.486852018986264</x:v>
      </x:c>
      <x:c r="X1699" s="10" t="n">
        <x:f>IF(ISNUMBER(J1699),SUM(G1699,I1699),"")</x:f>
        <x:v>1520</x:v>
      </x:c>
      <x:c r="Y1699" s="10" t="n">
        <x:f>IF(ISNUMBER(K1699),COUNTIFS($K$7:$K$1929,"&gt;"&amp;K1699)+1,"")</x:f>
        <x:v>151</x:v>
      </x:c>
      <x:c r="Z1699" s="9" t="str"/>
      <x:c r="AA1699" s="15" t="n">
        <x:v>46108</x:v>
      </x:c>
      <x:c r="AB1699" s="9" t="str">
        <x:v>Unknown</x:v>
      </x:c>
    </x:row>
    <x:row r="1700" ht="50" customHeight="1">
      <x:c r="A1700" s="10" t="n">
        <x:f>IF(ISNUMBER(F1700),RANK(F1700,$F$7:$F$1929,0),"")</x:f>
        <x:v>1654</x:v>
      </x:c>
      <x:c r="B1700" s="9" t="str">
        <x:v>Diptyque</x:v>
      </x:c>
      <x:c r="C1700" s="9" t="str">
        <x:v>Olène</x:v>
      </x:c>
      <x:c r="D1700" s="9" t="str">
        <x:v>Eau de Toilette</x:v>
      </x:c>
      <x:c r="E1700" s="11" t="n">
        <x:v>1988</x:v>
      </x:c>
      <x:c r="F1700" s="13" t="n">
        <x:v>7.2</x:v>
      </x:c>
      <x:c r="G1700" s="10" t="n">
        <x:v>236</x:v>
      </x:c>
      <x:c r="H1700" s="12" t="n">
        <x:v>4.05</x:v>
      </x:c>
      <x:c r="I1700" s="10" t="n">
        <x:v>2189</x:v>
      </x:c>
      <x:c r="J1700" s="12" t="n">
        <x:f>IF(AND(M1700="URL identity aligns",ISNUMBER(F1700),ISNUMBER(H1700),G1700&gt;0,I1700&gt;0,SUM(V1700:W1700)&gt;0),(F1700*V1700+((H1700-1)/4*10)*W1700)/SUM(V1700:W1700),"")</x:f>
        <x:v>7.40575129229076</x:v>
      </x:c>
      <x:c r="K1700" s="12" t="n">
        <x:f>IF(ISNUMBER(J1700),(X1700*J1700+'Method'!$B$10*'Method'!$B$11)/(X1700+'Method'!$B$10),"")</x:f>
        <x:v>7.6362827477993225</x:v>
      </x:c>
      <x:c r="L1700" s="10" t="n">
        <x:f>IF(ISNUMBER(J1700),COUNTIFS($J$7:$J$1929,"&gt;"&amp;J1700)+1,"")</x:f>
        <x:v>142</x:v>
      </x:c>
      <x:c r="M1700" s="9" t="str">
        <x:v>URL identity aligns</x:v>
      </x:c>
      <x:c r="N1700" s="9" t="str">
        <x:v>Brand, name tokens and concentration agree in saved URLs</x:v>
      </x:c>
      <x:c r="O1700" s="9" t="str">
        <x:v>https://www.parfumo.com/Perfumes/Diptyque/Olene</x:v>
      </x:c>
      <x:c r="P1700" s="9" t="str">
        <x:v>https://www.fragrantica.com/perfume/Diptyque/Olene-Eau-de-Toilette-3960.html</x:v>
      </x:c>
      <x:c r="Q1700" s="9" t="str">
        <x:v>https://media.parfumo.com/perfumes/84/84b476-olene-diptyque_1200.jpg?width=720&amp;aspect_ratio=1:1</x:v>
      </x:c>
      <x:c r="R1700" s="9" t="str">
        <x:v>https://fimgs.net/mdimg/perfume-thumbs/375x500.3960.jpg</x:v>
      </x:c>
      <x:c r="S1700" s="9" t="str">
        <x:v>Olène</x:v>
      </x:c>
      <x:c r="T1700" s="11" t="str">
        <x:v>1988</x:v>
      </x:c>
      <x:c r="U1700" s="10" t="n">
        <x:v>477</x:v>
      </x:c>
      <x:c r="V1700" s="14" t="n">
        <x:f>IF(AND(ISNUMBER(G1700),G1700&gt;0),LOG10(G1700)*'Method'!$B$8,"")</x:f>
        <x:v>2.8474944035641316</x:v>
      </x:c>
      <x:c r="W1700" s="14" t="n">
        <x:f>IF(AND(ISNUMBER(I1700),I1700&gt;0),LOG10(I1700)*'Method'!$B$9,"")</x:f>
        <x:v>2.6721966092543443</x:v>
      </x:c>
      <x:c r="X1700" s="10" t="n">
        <x:f>IF(ISNUMBER(J1700),SUM(G1700,I1700),"")</x:f>
        <x:v>2425</x:v>
      </x:c>
      <x:c r="Y1700" s="10" t="n">
        <x:f>IF(ISNUMBER(K1700),COUNTIFS($K$7:$K$1929,"&gt;"&amp;K1700)+1,"")</x:f>
        <x:v>145</x:v>
      </x:c>
      <x:c r="Z1700" s="9" t="str"/>
      <x:c r="AA1700" s="15" t="n">
        <x:v>46108</x:v>
      </x:c>
      <x:c r="AB1700" s="9" t="str">
        <x:v>Unknown</x:v>
      </x:c>
    </x:row>
    <x:row r="1701" ht="50" customHeight="1">
      <x:c r="A1701" s="10" t="n">
        <x:f>IF(ISNUMBER(F1701),RANK(F1701,$F$7:$F$1929,0),"")</x:f>
        <x:v>1654</x:v>
      </x:c>
      <x:c r="B1701" s="9" t="str">
        <x:v>Etat Libre d'Orange</x:v>
      </x:c>
      <x:c r="C1701" s="9" t="str">
        <x:v>Frustration</x:v>
      </x:c>
      <x:c r="D1701" s="9" t="str">
        <x:v>Not recorded</x:v>
      </x:c>
      <x:c r="E1701" s="11" t="n">
        <x:v>2022</x:v>
      </x:c>
      <x:c r="F1701" s="13" t="n">
        <x:v>7.2</x:v>
      </x:c>
      <x:c r="G1701" s="10" t="n">
        <x:v>233</x:v>
      </x:c>
      <x:c r="H1701" s="12" t="n">
        <x:v>3.81</x:v>
      </x:c>
      <x:c r="I1701" s="10" t="n">
        <x:v>1693</x:v>
      </x:c>
      <x:c r="J1701" s="12" t="str">
        <x:f>IF(AND(M1701="URL identity aligns",ISNUMBER(F1701),ISNUMBER(H1701),G1701&gt;0,I1701&gt;0,SUM(V1701:W1701)&gt;0),(F1701*V1701+((H1701-1)/4*10)*W1701)/SUM(V1701:W1701),"")</x:f>
      </x:c>
      <x:c r="K1701" s="12" t="str">
        <x:f>IF(ISNUMBER(J1701),(X1701*J1701+'Method'!$B$10*'Method'!$B$11)/(X1701+'Method'!$B$10),"")</x:f>
      </x:c>
      <x:c r="L1701" s="10" t="str">
        <x:f>IF(ISNUMBER(J1701),COUNTIFS($J$7:$J$1929,"&gt;"&amp;J1701)+1,"")</x:f>
      </x:c>
      <x:c r="M1701" s="9" t="str">
        <x:v>Review required</x:v>
      </x:c>
      <x:c r="N1701" s="9" t="str">
        <x:v>Concentration not explicit on both saved identities</x:v>
      </x:c>
      <x:c r="O1701" s="9" t="str">
        <x:v>https://www.parfumo.com/Perfumes/Etat_Libre_d_Orange/frustration</x:v>
      </x:c>
      <x:c r="P1701" s="9" t="str">
        <x:v>https://www.fragrantica.com/perfume/Etat-Libre-d-Orange/Frustration-71611.html</x:v>
      </x:c>
      <x:c r="Q1701" s="9" t="str">
        <x:v>https://media.parfumo.com/perfumes/1d/1d7e0a-frustration-etat-libre-d-orange_1200.jpg?width=720&amp;aspect_ratio=1:1</x:v>
      </x:c>
      <x:c r="R1701" s="9" t="str">
        <x:v>https://fimgs.net/mdimg/perfume-thumbs/375x500.71611.jpg</x:v>
      </x:c>
      <x:c r="S1701" s="9" t="str">
        <x:v>Frustration</x:v>
      </x:c>
      <x:c r="T1701" s="11" t="str">
        <x:v>2022</x:v>
      </x:c>
      <x:c r="U1701" s="10" t="n">
        <x:v>323</x:v>
      </x:c>
      <x:c r="V1701" s="14" t="n">
        <x:f>IF(AND(ISNUMBER(G1701),G1701&gt;0),LOG10(G1701)*'Method'!$B$8,"")</x:f>
        <x:v>2.840827105231224</x:v>
      </x:c>
      <x:c r="W1701" s="14" t="n">
        <x:f>IF(AND(ISNUMBER(I1701),I1701&gt;0),LOG10(I1701)*'Method'!$B$9,"")</x:f>
        <x:v>2.582925566487144</x:v>
      </x:c>
      <x:c r="X1701" s="10" t="str">
        <x:f>IF(ISNUMBER(J1701),SUM(G1701,I1701),"")</x:f>
      </x:c>
      <x:c r="Y1701" s="10" t="str">
        <x:f>IF(ISNUMBER(K1701),COUNTIFS($K$7:$K$1929,"&gt;"&amp;K1701)+1,"")</x:f>
      </x:c>
      <x:c r="Z1701" s="9" t="str"/>
      <x:c r="AA1701" s="15" t="n">
        <x:v>46108</x:v>
      </x:c>
      <x:c r="AB1701" s="9" t="str">
        <x:v>Unknown</x:v>
      </x:c>
    </x:row>
    <x:row r="1702" ht="50" customHeight="1">
      <x:c r="A1702" s="10" t="n">
        <x:f>IF(ISNUMBER(F1702),RANK(F1702,$F$7:$F$1929,0),"")</x:f>
        <x:v>1654</x:v>
      </x:c>
      <x:c r="B1702" s="9" t="str">
        <x:v>Lattafa</x:v>
      </x:c>
      <x:c r="C1702" s="9" t="str">
        <x:v>Ajwad Pink to Pink أجود</x:v>
      </x:c>
      <x:c r="D1702" s="9" t="str">
        <x:v>Parfum</x:v>
      </x:c>
      <x:c r="E1702" s="11" t="n">
        <x:v>2024</x:v>
      </x:c>
      <x:c r="F1702" s="13" t="n">
        <x:v>7.2</x:v>
      </x:c>
      <x:c r="G1702" s="10" t="n">
        <x:v>220</x:v>
      </x:c>
      <x:c r="H1702" s="12" t="n">
        <x:v>3.48</x:v>
      </x:c>
      <x:c r="I1702" s="10" t="n">
        <x:v>512</x:v>
      </x:c>
      <x:c r="J1702" s="12" t="str">
        <x:f>IF(AND(M1702="URL identity aligns",ISNUMBER(F1702),ISNUMBER(H1702),G1702&gt;0,I1702&gt;0,SUM(V1702:W1702)&gt;0),(F1702*V1702+((H1702-1)/4*10)*W1702)/SUM(V1702:W1702),"")</x:f>
      </x:c>
      <x:c r="K1702" s="12" t="str">
        <x:f>IF(ISNUMBER(J1702),(X1702*J1702+'Method'!$B$10*'Method'!$B$11)/(X1702+'Method'!$B$10),"")</x:f>
      </x:c>
      <x:c r="L1702" s="10" t="str">
        <x:f>IF(ISNUMBER(J1702),COUNTIFS($J$7:$J$1929,"&gt;"&amp;J1702)+1,"")</x:f>
      </x:c>
      <x:c r="M1702" s="9" t="str">
        <x:v>Review required</x:v>
      </x:c>
      <x:c r="N1702" s="9" t="str">
        <x:v>Brand differs between product URLs; Concentration not explicit on both saved identities</x:v>
      </x:c>
      <x:c r="O1702" s="9" t="str">
        <x:v>https://www.parfumo.com/Perfumes/Lattafa/ajwad-pink-to-pink</x:v>
      </x:c>
      <x:c r="P1702" s="9" t="str">
        <x:v>https://www.fragrantica.com/perfume/Lattafa-Perfumes/Ajwad-Pink-to-Pink-89766.html</x:v>
      </x:c>
      <x:c r="Q1702" s="9" t="str">
        <x:v>https://media.parfumo.com/perfumes/3e/3ec87c-ajwad-pink-to-pink-lattafa_1200.jpg?width=720&amp;aspect_ratio=1:1</x:v>
      </x:c>
      <x:c r="R1702" s="9" t="str">
        <x:v>https://fimgs.net/mdimg/perfume-thumbs/375x500.89766.jpg</x:v>
      </x:c>
      <x:c r="S1702" s="9" t="str">
        <x:v>Ajwad Pink to Pink أجود</x:v>
      </x:c>
      <x:c r="T1702" s="11" t="str">
        <x:v>2024</x:v>
      </x:c>
      <x:c r="U1702" s="10" t="n">
        <x:v>696</x:v>
      </x:c>
      <x:c r="V1702" s="14" t="n">
        <x:f>IF(AND(ISNUMBER(G1702),G1702&gt;0),LOG10(G1702)*'Method'!$B$8,"")</x:f>
        <x:v>2.810907216986652</x:v>
      </x:c>
      <x:c r="W1702" s="14" t="n">
        <x:f>IF(AND(ISNUMBER(I1702),I1702&gt;0),LOG10(I1702)*'Method'!$B$9,"")</x:f>
        <x:v>2.1674159687806642</x:v>
      </x:c>
      <x:c r="X1702" s="10" t="str">
        <x:f>IF(ISNUMBER(J1702),SUM(G1702,I1702),"")</x:f>
      </x:c>
      <x:c r="Y1702" s="10" t="str">
        <x:f>IF(ISNUMBER(K1702),COUNTIFS($K$7:$K$1929,"&gt;"&amp;K1702)+1,"")</x:f>
      </x:c>
      <x:c r="Z1702" s="9" t="str"/>
      <x:c r="AA1702" s="15" t="n">
        <x:v>46108</x:v>
      </x:c>
      <x:c r="AB1702" s="9" t="str">
        <x:v>Unknown</x:v>
      </x:c>
    </x:row>
    <x:row r="1703" ht="50" customHeight="1">
      <x:c r="A1703" s="10" t="n">
        <x:f>IF(ISNUMBER(F1703),RANK(F1703,$F$7:$F$1929,0),"")</x:f>
        <x:v>1654</x:v>
      </x:c>
      <x:c r="B1703" s="9" t="str">
        <x:v>Givenchy</x:v>
      </x:c>
      <x:c r="C1703" s="9" t="str">
        <x:v>Givenchy pour Homme</x:v>
      </x:c>
      <x:c r="D1703" s="9" t="str">
        <x:v>Eau de Toilette</x:v>
      </x:c>
      <x:c r="E1703" s="11" t="n">
        <x:v>2002</x:v>
      </x:c>
      <x:c r="F1703" s="13" t="n">
        <x:v>7.2</x:v>
      </x:c>
      <x:c r="G1703" s="10" t="n">
        <x:v>195</x:v>
      </x:c>
      <x:c r="H1703" s="12" t="n">
        <x:v>4.02</x:v>
      </x:c>
      <x:c r="I1703" s="10" t="n">
        <x:v>2885</x:v>
      </x:c>
      <x:c r="J1703" s="12" t="str">
        <x:f>IF(AND(M1703="URL identity aligns",ISNUMBER(F1703),ISNUMBER(H1703),G1703&gt;0,I1703&gt;0,SUM(V1703:W1703)&gt;0),(F1703*V1703+((H1703-1)/4*10)*W1703)/SUM(V1703:W1703),"")</x:f>
      </x:c>
      <x:c r="K1703" s="12" t="str">
        <x:f>IF(ISNUMBER(J1703),(X1703*J1703+'Method'!$B$10*'Method'!$B$11)/(X1703+'Method'!$B$10),"")</x:f>
      </x:c>
      <x:c r="L1703" s="10" t="str">
        <x:f>IF(ISNUMBER(J1703),COUNTIFS($J$7:$J$1929,"&gt;"&amp;J1703)+1,"")</x:f>
      </x:c>
      <x:c r="M1703" s="9" t="str">
        <x:v>Review required</x:v>
      </x:c>
      <x:c r="N1703" s="9" t="str">
        <x:v>Concentration not explicit on both saved identities</x:v>
      </x:c>
      <x:c r="O1703" s="9" t="str">
        <x:v>https://www.parfumo.com/Perfumes/Givenchy/Givenchy_pour_Homme_Eau_de_Toilette</x:v>
      </x:c>
      <x:c r="P1703" s="9" t="str">
        <x:v>https://www.fragrantica.com/perfume/Givenchy/Givenchy-pour-Homme-37.html</x:v>
      </x:c>
      <x:c r="Q1703" s="9" t="str">
        <x:v>https://media.parfumo.com/perfumes/d4/d47749_givenchy-pour-homme-eau-de-toilette-givenchy_1200.jpg?width=720&amp;aspect_ratio=1:1</x:v>
      </x:c>
      <x:c r="R1703" s="9" t="str">
        <x:v>https://fimgs.net/mdimg/perfume-thumbs/375x500.37.jpg</x:v>
      </x:c>
      <x:c r="S1703" s="9" t="str">
        <x:v>Givenchy pour Homme</x:v>
      </x:c>
      <x:c r="T1703" s="11" t="str">
        <x:v>2002</x:v>
      </x:c>
      <x:c r="U1703" s="10" t="n">
        <x:v>959</x:v>
      </x:c>
      <x:c r="V1703" s="14" t="n">
        <x:f>IF(AND(ISNUMBER(G1703),G1703&gt;0),LOG10(G1703)*'Method'!$B$8,"")</x:f>
        <x:v>2.748041533635024</x:v>
      </x:c>
      <x:c r="W1703" s="14" t="n">
        <x:f>IF(AND(ISNUMBER(I1703),I1703&gt;0),LOG10(I1703)*'Method'!$B$9,"")</x:f>
        <x:v>2.7681166539934003</x:v>
      </x:c>
      <x:c r="X1703" s="10" t="str">
        <x:f>IF(ISNUMBER(J1703),SUM(G1703,I1703),"")</x:f>
      </x:c>
      <x:c r="Y1703" s="10" t="str">
        <x:f>IF(ISNUMBER(K1703),COUNTIFS($K$7:$K$1929,"&gt;"&amp;K1703)+1,"")</x:f>
      </x:c>
      <x:c r="Z1703" s="9" t="str"/>
      <x:c r="AA1703" s="15" t="n">
        <x:v>46108</x:v>
      </x:c>
      <x:c r="AB1703" s="9" t="str">
        <x:v>Unknown</x:v>
      </x:c>
    </x:row>
    <x:row r="1704" ht="50" customHeight="1">
      <x:c r="A1704" s="10" t="n">
        <x:f>IF(ISNUMBER(F1704),RANK(F1704,$F$7:$F$1929,0),"")</x:f>
        <x:v>1654</x:v>
      </x:c>
      <x:c r="B1704" s="9" t="str">
        <x:v>Le Labo</x:v>
      </x:c>
      <x:c r="C1704" s="9" t="str">
        <x:v>Tonka 25</x:v>
      </x:c>
      <x:c r="D1704" s="9" t="str">
        <x:v>Eau de Parfum</x:v>
      </x:c>
      <x:c r="E1704" s="11" t="n">
        <x:v>2018</x:v>
      </x:c>
      <x:c r="F1704" s="13" t="n">
        <x:v>7.2</x:v>
      </x:c>
      <x:c r="G1704" s="10" t="n">
        <x:v>188</x:v>
      </x:c>
      <x:c r="H1704" s="12" t="n">
        <x:v>3.76</x:v>
      </x:c>
      <x:c r="I1704" s="10" t="n">
        <x:v>1369</x:v>
      </x:c>
      <x:c r="J1704" s="12" t="str">
        <x:f>IF(AND(M1704="URL identity aligns",ISNUMBER(F1704),ISNUMBER(H1704),G1704&gt;0,I1704&gt;0,SUM(V1704:W1704)&gt;0),(F1704*V1704+((H1704-1)/4*10)*W1704)/SUM(V1704:W1704),"")</x:f>
      </x:c>
      <x:c r="K1704" s="12" t="str">
        <x:f>IF(ISNUMBER(J1704),(X1704*J1704+'Method'!$B$10*'Method'!$B$11)/(X1704+'Method'!$B$10),"")</x:f>
      </x:c>
      <x:c r="L1704" s="10" t="str">
        <x:f>IF(ISNUMBER(J1704),COUNTIFS($J$7:$J$1929,"&gt;"&amp;J1704)+1,"")</x:f>
      </x:c>
      <x:c r="M1704" s="9" t="str">
        <x:v>Review required</x:v>
      </x:c>
      <x:c r="N1704" s="9" t="str">
        <x:v>Concentration not explicit on both saved identities</x:v>
      </x:c>
      <x:c r="O1704" s="9" t="str">
        <x:v>https://www.parfumo.com/Perfumes/Le_Labo/Tonka_25_Eau_de_Parfum</x:v>
      </x:c>
      <x:c r="P1704" s="9" t="str">
        <x:v>https://www.fragrantica.com/perfume/Le-Labo/Tonka-25-51697.html</x:v>
      </x:c>
      <x:c r="Q1704" s="9" t="str">
        <x:v>https://media.parfumo.com/perfumes/cb/cbe8be-tonka-25-eau-de-parfum-le-labo_1200.jpg?width=720&amp;aspect_ratio=1:1</x:v>
      </x:c>
      <x:c r="R1704" s="9" t="str">
        <x:v>https://fimgs.net/mdimg/perfume-thumbs/375x500.51697.jpg</x:v>
      </x:c>
      <x:c r="S1704" s="9" t="str">
        <x:v>Tonka 25</x:v>
      </x:c>
      <x:c r="T1704" s="11" t="str">
        <x:v>2018</x:v>
      </x:c>
      <x:c r="U1704" s="10" t="n">
        <x:v>303</x:v>
      </x:c>
      <x:c r="V1704" s="14" t="n">
        <x:f>IF(AND(ISNUMBER(G1704),G1704&gt;0),LOG10(G1704)*'Method'!$B$8,"")</x:f>
        <x:v>2.728989419116416</x:v>
      </x:c>
      <x:c r="W1704" s="14" t="n">
        <x:f>IF(AND(ISNUMBER(I1704),I1704&gt;0),LOG10(I1704)*'Method'!$B$9,"")</x:f>
        <x:v>2.5091227585071922</x:v>
      </x:c>
      <x:c r="X1704" s="10" t="str">
        <x:f>IF(ISNUMBER(J1704),SUM(G1704,I1704),"")</x:f>
      </x:c>
      <x:c r="Y1704" s="10" t="str">
        <x:f>IF(ISNUMBER(K1704),COUNTIFS($K$7:$K$1929,"&gt;"&amp;K1704)+1,"")</x:f>
      </x:c>
      <x:c r="Z1704" s="9" t="str"/>
      <x:c r="AA1704" s="15" t="n">
        <x:v>46108</x:v>
      </x:c>
      <x:c r="AB1704" s="9" t="str">
        <x:v>Unknown</x:v>
      </x:c>
    </x:row>
    <x:row r="1705" ht="50" customHeight="1">
      <x:c r="A1705" s="10" t="n">
        <x:f>IF(ISNUMBER(F1705),RANK(F1705,$F$7:$F$1929,0),"")</x:f>
        <x:v>1654</x:v>
      </x:c>
      <x:c r="B1705" s="9" t="str">
        <x:v>Amouage</x:v>
      </x:c>
      <x:c r="C1705" s="9" t="str">
        <x:v>Reasons</x:v>
      </x:c>
      <x:c r="D1705" s="9" t="str">
        <x:v>Not recorded</x:v>
      </x:c>
      <x:c r="E1705" s="11" t="n">
        <x:v>2024</x:v>
      </x:c>
      <x:c r="F1705" s="13" t="n">
        <x:v>7.2</x:v>
      </x:c>
      <x:c r="G1705" s="10" t="n">
        <x:v>183</x:v>
      </x:c>
      <x:c r="H1705" s="12" t="n">
        <x:v>3.62</x:v>
      </x:c>
      <x:c r="I1705" s="10" t="n">
        <x:v>533</x:v>
      </x:c>
      <x:c r="J1705" s="12" t="str">
        <x:f>IF(AND(M1705="URL identity aligns",ISNUMBER(F1705),ISNUMBER(H1705),G1705&gt;0,I1705&gt;0,SUM(V1705:W1705)&gt;0),(F1705*V1705+((H1705-1)/4*10)*W1705)/SUM(V1705:W1705),"")</x:f>
      </x:c>
      <x:c r="K1705" s="12" t="str">
        <x:f>IF(ISNUMBER(J1705),(X1705*J1705+'Method'!$B$10*'Method'!$B$11)/(X1705+'Method'!$B$10),"")</x:f>
      </x:c>
      <x:c r="L1705" s="10" t="str">
        <x:f>IF(ISNUMBER(J1705),COUNTIFS($J$7:$J$1929,"&gt;"&amp;J1705)+1,"")</x:f>
      </x:c>
      <x:c r="M1705" s="9" t="str">
        <x:v>Review required</x:v>
      </x:c>
      <x:c r="N1705" s="9" t="str">
        <x:v>Concentration not explicit on both saved identities</x:v>
      </x:c>
      <x:c r="O1705" s="9" t="str">
        <x:v>https://www.parfumo.com/Perfumes/Amouage/reasons</x:v>
      </x:c>
      <x:c r="P1705" s="9" t="str">
        <x:v>https://www.fragrantica.com/perfume/Amouage/Reasons-97925.html</x:v>
      </x:c>
      <x:c r="Q1705" s="9" t="str">
        <x:v>https://media.parfumo.com/perfumes/a7/a7670a_reasons-amouage_1200.jpg?width=720&amp;aspect_ratio=1:1</x:v>
      </x:c>
      <x:c r="R1705" s="9" t="str">
        <x:v>https://fimgs.net/mdimg/perfume-thumbs/375x500.97925.jpg</x:v>
      </x:c>
      <x:c r="S1705" s="9" t="str">
        <x:v>Reasons</x:v>
      </x:c>
      <x:c r="T1705" s="11" t="str">
        <x:v>2024</x:v>
      </x:c>
      <x:c r="U1705" s="10" t="n">
        <x:v>879</x:v>
      </x:c>
      <x:c r="V1705" s="14" t="n">
        <x:f>IF(AND(ISNUMBER(G1705),G1705&gt;0),LOG10(G1705)*'Method'!$B$8,"")</x:f>
        <x:v>2.7149413076765163</x:v>
      </x:c>
      <x:c r="W1705" s="14" t="n">
        <x:f>IF(AND(ISNUMBER(I1705),I1705&gt;0),LOG10(I1705)*'Method'!$B$9,"")</x:f>
        <x:v>2.1813817672212563</x:v>
      </x:c>
      <x:c r="X1705" s="10" t="str">
        <x:f>IF(ISNUMBER(J1705),SUM(G1705,I1705),"")</x:f>
      </x:c>
      <x:c r="Y1705" s="10" t="str">
        <x:f>IF(ISNUMBER(K1705),COUNTIFS($K$7:$K$1929,"&gt;"&amp;K1705)+1,"")</x:f>
      </x:c>
      <x:c r="Z1705" s="9" t="str"/>
      <x:c r="AA1705" s="15" t="n">
        <x:v>46108</x:v>
      </x:c>
      <x:c r="AB1705" s="9" t="str">
        <x:v>Unknown</x:v>
      </x:c>
    </x:row>
    <x:row r="1706" ht="50" customHeight="1">
      <x:c r="A1706" s="10" t="n">
        <x:f>IF(ISNUMBER(F1706),RANK(F1706,$F$7:$F$1929,0),"")</x:f>
        <x:v>1654</x:v>
      </x:c>
      <x:c r="B1706" s="9" t="str">
        <x:v>Paco Rabanne</x:v>
      </x:c>
      <x:c r="C1706" s="9" t="str">
        <x:v>Paco Rabanne</x:v>
      </x:c>
      <x:c r="D1706" s="9" t="str">
        <x:v>Not recorded</x:v>
      </x:c>
      <x:c r="E1706" s="11" t="n">
        <x:v>1996</x:v>
      </x:c>
      <x:c r="F1706" s="13" t="n">
        <x:v>7.2</x:v>
      </x:c>
      <x:c r="G1706" s="10" t="n">
        <x:v>180</x:v>
      </x:c>
      <x:c r="H1706" s="12" t="n">
        <x:v>3.88</x:v>
      </x:c>
      <x:c r="I1706" s="10" t="n">
        <x:v>1893</x:v>
      </x:c>
      <x:c r="J1706" s="12" t="str">
        <x:f>IF(AND(M1706="URL identity aligns",ISNUMBER(F1706),ISNUMBER(H1706),G1706&gt;0,I1706&gt;0,SUM(V1706:W1706)&gt;0),(F1706*V1706+((H1706-1)/4*10)*W1706)/SUM(V1706:W1706),"")</x:f>
      </x:c>
      <x:c r="K1706" s="12" t="str">
        <x:f>IF(ISNUMBER(J1706),(X1706*J1706+'Method'!$B$10*'Method'!$B$11)/(X1706+'Method'!$B$10),"")</x:f>
      </x:c>
      <x:c r="L1706" s="10" t="str">
        <x:f>IF(ISNUMBER(J1706),COUNTIFS($J$7:$J$1929,"&gt;"&amp;J1706)+1,"")</x:f>
      </x:c>
      <x:c r="M1706" s="9" t="str">
        <x:v>Review required</x:v>
      </x:c>
      <x:c r="N1706" s="9" t="str">
        <x:v>Concentration not explicit on both saved identities</x:v>
      </x:c>
      <x:c r="O1706" s="9" t="str">
        <x:v>https://www.parfumo.com/Perfumes/Rabanne/Paco</x:v>
      </x:c>
      <x:c r="P1706" s="9" t="str">
        <x:v>https://www.fragrantica.com/perfume/Rabanne/Paco-1487.html</x:v>
      </x:c>
      <x:c r="Q1706" s="9" t="str">
        <x:v>https://media.parfumo.com/perfumes/f8/f8b5de-paco-rabanne_1200.jpg?width=240&amp;aspect_ratio=1:1</x:v>
      </x:c>
      <x:c r="R1706" s="9" t="str">
        <x:v>https://fimgs.net/mdimg/perfume-thumbs/375x500.1487.jpg</x:v>
      </x:c>
      <x:c r="S1706" s="9" t="str">
        <x:v>Paco Rabanne</x:v>
      </x:c>
      <x:c r="T1706" s="11" t="str">
        <x:v>1996</x:v>
      </x:c>
      <x:c r="U1706" s="10" t="n">
        <x:v>1432</x:v>
      </x:c>
      <x:c r="V1706" s="14" t="n">
        <x:f>IF(AND(ISNUMBER(G1706),G1706&gt;0),LOG10(G1706)*'Method'!$B$8,"")</x:f>
        <x:v>2.706327006123972</x:v>
      </x:c>
      <x:c r="W1706" s="14" t="n">
        <x:f>IF(AND(ISNUMBER(I1706),I1706&gt;0),LOG10(I1706)*'Method'!$B$9,"")</x:f>
        <x:v>2.62172049117104</x:v>
      </x:c>
      <x:c r="X1706" s="10" t="str">
        <x:f>IF(ISNUMBER(J1706),SUM(G1706,I1706),"")</x:f>
      </x:c>
      <x:c r="Y1706" s="10" t="str">
        <x:f>IF(ISNUMBER(K1706),COUNTIFS($K$7:$K$1929,"&gt;"&amp;K1706)+1,"")</x:f>
      </x:c>
      <x:c r="Z1706" s="9" t="str"/>
      <x:c r="AA1706" s="15" t="n">
        <x:v>46108</x:v>
      </x:c>
      <x:c r="AB1706" s="9" t="str">
        <x:v>Unknown</x:v>
      </x:c>
    </x:row>
    <x:row r="1707" ht="50" customHeight="1">
      <x:c r="A1707" s="10" t="n">
        <x:f>IF(ISNUMBER(F1707),RANK(F1707,$F$7:$F$1929,0),"")</x:f>
        <x:v>1654</x:v>
      </x:c>
      <x:c r="B1707" s="9" t="str">
        <x:v>Paco Rabanne</x:v>
      </x:c>
      <x:c r="C1707" s="9" t="str">
        <x:v>Pure XS Night Rabanne</x:v>
      </x:c>
      <x:c r="D1707" s="9" t="str">
        <x:v>Not recorded</x:v>
      </x:c>
      <x:c r="E1707" s="11" t="n">
        <x:v>2019</x:v>
      </x:c>
      <x:c r="F1707" s="13" t="n">
        <x:v>7.2</x:v>
      </x:c>
      <x:c r="G1707" s="10" t="n">
        <x:v>180</x:v>
      </x:c>
      <x:c r="H1707" s="12" t="n">
        <x:v>4.13</x:v>
      </x:c>
      <x:c r="I1707" s="10" t="n">
        <x:v>1467</x:v>
      </x:c>
      <x:c r="J1707" s="12" t="str">
        <x:f>IF(AND(M1707="URL identity aligns",ISNUMBER(F1707),ISNUMBER(H1707),G1707&gt;0,I1707&gt;0,SUM(V1707:W1707)&gt;0),(F1707*V1707+((H1707-1)/4*10)*W1707)/SUM(V1707:W1707),"")</x:f>
      </x:c>
      <x:c r="K1707" s="12" t="str">
        <x:f>IF(ISNUMBER(J1707),(X1707*J1707+'Method'!$B$10*'Method'!$B$11)/(X1707+'Method'!$B$10),"")</x:f>
      </x:c>
      <x:c r="L1707" s="10" t="str">
        <x:f>IF(ISNUMBER(J1707),COUNTIFS($J$7:$J$1929,"&gt;"&amp;J1707)+1,"")</x:f>
      </x:c>
      <x:c r="M1707" s="9" t="str">
        <x:v>Review required</x:v>
      </x:c>
      <x:c r="N1707" s="9" t="str">
        <x:v>Concentration not explicit on both saved identities</x:v>
      </x:c>
      <x:c r="O1707" s="9" t="str">
        <x:v>https://www.parfumo.com/Perfumes/Rabanne/Pure_XS_Night</x:v>
      </x:c>
      <x:c r="P1707" s="9" t="str">
        <x:v>https://www.fragrantica.com/perfume/Rabanne/Pure-XS-Night-53453.html</x:v>
      </x:c>
      <x:c r="Q1707" s="9" t="str">
        <x:v>https://media.parfumo.com/perfumes/d2/d2cf0f-pure-xs-night-rabanne_1200.jpg?width=720&amp;aspect_ratio=1:1</x:v>
      </x:c>
      <x:c r="R1707" s="9" t="str">
        <x:v>https://fimgs.net/mdimg/perfume-thumbs/375x500.53453.jpg</x:v>
      </x:c>
      <x:c r="S1707" s="9" t="str">
        <x:v>Pure XS Night Rabanne</x:v>
      </x:c>
      <x:c r="T1707" s="11" t="str">
        <x:v>2019</x:v>
      </x:c>
      <x:c r="U1707" s="10" t="n">
        <x:v>1173</x:v>
      </x:c>
      <x:c r="V1707" s="14" t="n">
        <x:f>IF(AND(ISNUMBER(G1707),G1707&gt;0),LOG10(G1707)*'Method'!$B$8,"")</x:f>
        <x:v>2.706327006123972</x:v>
      </x:c>
      <x:c r="W1707" s="14" t="n">
        <x:f>IF(AND(ISNUMBER(I1707),I1707&gt;0),LOG10(I1707)*'Method'!$B$9,"")</x:f>
        <x:v>2.5331440910746243</x:v>
      </x:c>
      <x:c r="X1707" s="10" t="str">
        <x:f>IF(ISNUMBER(J1707),SUM(G1707,I1707),"")</x:f>
      </x:c>
      <x:c r="Y1707" s="10" t="str">
        <x:f>IF(ISNUMBER(K1707),COUNTIFS($K$7:$K$1929,"&gt;"&amp;K1707)+1,"")</x:f>
      </x:c>
      <x:c r="Z1707" s="9" t="str"/>
      <x:c r="AA1707" s="15" t="n">
        <x:v>46108</x:v>
      </x:c>
      <x:c r="AB1707" s="9" t="str">
        <x:v>Unknown</x:v>
      </x:c>
    </x:row>
    <x:row r="1708" ht="50" customHeight="1">
      <x:c r="A1708" s="10" t="n">
        <x:f>IF(ISNUMBER(F1708),RANK(F1708,$F$7:$F$1929,0),"")</x:f>
        <x:v>1654</x:v>
      </x:c>
      <x:c r="B1708" s="9" t="str">
        <x:v>Guerlain</x:v>
      </x:c>
      <x:c r="C1708" s="9" t="str">
        <x:v>Aqua Allegoria Florabloom</x:v>
      </x:c>
      <x:c r="D1708" s="9" t="str">
        <x:v>Not recorded</x:v>
      </x:c>
      <x:c r="E1708" s="11" t="n">
        <x:v>2024</x:v>
      </x:c>
      <x:c r="F1708" s="13" t="n">
        <x:v>7.2</x:v>
      </x:c>
      <x:c r="G1708" s="10" t="n">
        <x:v>178</x:v>
      </x:c>
      <x:c r="H1708" s="12" t="n">
        <x:v>3.7</x:v>
      </x:c>
      <x:c r="I1708" s="10" t="n">
        <x:v>678</x:v>
      </x:c>
      <x:c r="J1708" s="12" t="str">
        <x:f>IF(AND(M1708="URL identity aligns",ISNUMBER(F1708),ISNUMBER(H1708),G1708&gt;0,I1708&gt;0,SUM(V1708:W1708)&gt;0),(F1708*V1708+((H1708-1)/4*10)*W1708)/SUM(V1708:W1708),"")</x:f>
      </x:c>
      <x:c r="K1708" s="12" t="str">
        <x:f>IF(ISNUMBER(J1708),(X1708*J1708+'Method'!$B$10*'Method'!$B$11)/(X1708+'Method'!$B$10),"")</x:f>
      </x:c>
      <x:c r="L1708" s="10" t="str">
        <x:f>IF(ISNUMBER(J1708),COUNTIFS($J$7:$J$1929,"&gt;"&amp;J1708)+1,"")</x:f>
      </x:c>
      <x:c r="M1708" s="9" t="str">
        <x:v>Review required</x:v>
      </x:c>
      <x:c r="N1708" s="9" t="str">
        <x:v>Concentration not explicit on both saved identities</x:v>
      </x:c>
      <x:c r="O1708" s="9" t="str">
        <x:v>https://www.parfumo.com/Perfumes/Guerlain/aqua-allegoria-florabloom</x:v>
      </x:c>
      <x:c r="P1708" s="9" t="str">
        <x:v>https://www.fragrantica.com/perfume/Guerlain/Aqua-Allegoria-Florabloom-89854.html</x:v>
      </x:c>
      <x:c r="Q1708" s="9" t="str">
        <x:v>https://media.parfumo.com/perfumes/0f/0f288e-aqua-allegoria-florabloom-guerlain_1200.jpg?width=720&amp;aspect_ratio=1:1</x:v>
      </x:c>
      <x:c r="R1708" s="9" t="str">
        <x:v>https://fimgs.net/mdimg/perfume-thumbs/375x500.89854.jpg</x:v>
      </x:c>
      <x:c r="S1708" s="9" t="str">
        <x:v>Aqua Allegoria Florabloom</x:v>
      </x:c>
      <x:c r="T1708" s="11" t="str">
        <x:v>2024</x:v>
      </x:c>
      <x:c r="U1708" s="10" t="n">
        <x:v>1730</x:v>
      </x:c>
      <x:c r="V1708" s="14" t="n">
        <x:f>IF(AND(ISNUMBER(G1708),G1708&gt;0),LOG10(G1708)*'Method'!$B$8,"")</x:f>
        <x:v>2.700504002770668</x:v>
      </x:c>
      <x:c r="W1708" s="14" t="n">
        <x:f>IF(AND(ISNUMBER(I1708),I1708&gt;0),LOG10(I1708)*'Method'!$B$9,"")</x:f>
        <x:v>2.264983755093648</x:v>
      </x:c>
      <x:c r="X1708" s="10" t="str">
        <x:f>IF(ISNUMBER(J1708),SUM(G1708,I1708),"")</x:f>
      </x:c>
      <x:c r="Y1708" s="10" t="str">
        <x:f>IF(ISNUMBER(K1708),COUNTIFS($K$7:$K$1929,"&gt;"&amp;K1708)+1,"")</x:f>
      </x:c>
      <x:c r="Z1708" s="9" t="str"/>
      <x:c r="AA1708" s="15" t="n">
        <x:v>46108</x:v>
      </x:c>
      <x:c r="AB1708" s="9" t="str">
        <x:v>Unknown</x:v>
      </x:c>
    </x:row>
    <x:row r="1709" ht="50" customHeight="1">
      <x:c r="A1709" s="10" t="n">
        <x:f>IF(ISNUMBER(F1709),RANK(F1709,$F$7:$F$1929,0),"")</x:f>
        <x:v>1654</x:v>
      </x:c>
      <x:c r="B1709" s="9" t="str">
        <x:v>Tom Ford</x:v>
      </x:c>
      <x:c r="C1709" s="9" t="str">
        <x:v>Figue Érotique</x:v>
      </x:c>
      <x:c r="D1709" s="9" t="str">
        <x:v>Not recorded</x:v>
      </x:c>
      <x:c r="E1709" s="11" t="n">
        <x:v>2025</x:v>
      </x:c>
      <x:c r="F1709" s="13" t="n">
        <x:v>7.2</x:v>
      </x:c>
      <x:c r="G1709" s="10" t="n">
        <x:v>159</x:v>
      </x:c>
      <x:c r="H1709" s="12" t="n">
        <x:v>3.54</x:v>
      </x:c>
      <x:c r="I1709" s="10" t="n">
        <x:v>506</x:v>
      </x:c>
      <x:c r="J1709" s="12" t="str">
        <x:f>IF(AND(M1709="URL identity aligns",ISNUMBER(F1709),ISNUMBER(H1709),G1709&gt;0,I1709&gt;0,SUM(V1709:W1709)&gt;0),(F1709*V1709+((H1709-1)/4*10)*W1709)/SUM(V1709:W1709),"")</x:f>
      </x:c>
      <x:c r="K1709" s="12" t="str">
        <x:f>IF(ISNUMBER(J1709),(X1709*J1709+'Method'!$B$10*'Method'!$B$11)/(X1709+'Method'!$B$10),"")</x:f>
      </x:c>
      <x:c r="L1709" s="10" t="str">
        <x:f>IF(ISNUMBER(J1709),COUNTIFS($J$7:$J$1929,"&gt;"&amp;J1709)+1,"")</x:f>
      </x:c>
      <x:c r="M1709" s="9" t="str">
        <x:v>Review required</x:v>
      </x:c>
      <x:c r="N1709" s="9" t="str">
        <x:v>Concentration not explicit on both saved identities</x:v>
      </x:c>
      <x:c r="O1709" s="9" t="str">
        <x:v>https://www.parfumo.com/Perfumes/Tom_Ford/figue-erotique</x:v>
      </x:c>
      <x:c r="P1709" s="9" t="str">
        <x:v>https://www.fragrantica.com/perfume/Tom-Ford/Figue-Erotique-119402.html</x:v>
      </x:c>
      <x:c r="Q1709" s="9" t="str">
        <x:v>https://media.parfumo.com/perfumes/0e/0e3611_figue-erotique-tom-ford_1200.jpg?width=720&amp;aspect_ratio=1:1</x:v>
      </x:c>
      <x:c r="R1709" s="9" t="str">
        <x:v>https://fimgs.net/mdimg/perfume-thumbs/375x500.119402.jpg</x:v>
      </x:c>
      <x:c r="S1709" s="9" t="str">
        <x:v>Figue Érotique</x:v>
      </x:c>
      <x:c r="T1709" s="11" t="str">
        <x:v>2025</x:v>
      </x:c>
      <x:c r="U1709" s="10" t="n">
        <x:v>1108</x:v>
      </x:c>
      <x:c r="V1709" s="14" t="n">
        <x:f>IF(AND(ISNUMBER(G1709),G1709&gt;0),LOG10(G1709)*'Method'!$B$8,"")</x:f>
        <x:v>2.64167654918454</x:v>
      </x:c>
      <x:c r="W1709" s="14" t="n">
        <x:f>IF(AND(ISNUMBER(I1709),I1709&gt;0),LOG10(I1709)*'Method'!$B$9,"")</x:f>
        <x:v>2.16332041347184</x:v>
      </x:c>
      <x:c r="X1709" s="10" t="str">
        <x:f>IF(ISNUMBER(J1709),SUM(G1709,I1709),"")</x:f>
      </x:c>
      <x:c r="Y1709" s="10" t="str">
        <x:f>IF(ISNUMBER(K1709),COUNTIFS($K$7:$K$1929,"&gt;"&amp;K1709)+1,"")</x:f>
      </x:c>
      <x:c r="Z1709" s="9" t="str"/>
      <x:c r="AA1709" s="15" t="n">
        <x:v>46108</x:v>
      </x:c>
      <x:c r="AB1709" s="9" t="str">
        <x:v>Unknown</x:v>
      </x:c>
    </x:row>
    <x:row r="1710" ht="50" customHeight="1">
      <x:c r="A1710" s="10" t="n">
        <x:f>IF(ISNUMBER(F1710),RANK(F1710,$F$7:$F$1929,0),"")</x:f>
        <x:v>1654</x:v>
      </x:c>
      <x:c r="B1710" s="9" t="str">
        <x:v>Roja Parfums</x:v>
      </x:c>
      <x:c r="C1710" s="9" t="str">
        <x:v>Isola Verde</x:v>
      </x:c>
      <x:c r="D1710" s="9" t="str">
        <x:v>Parfum</x:v>
      </x:c>
      <x:c r="E1710" s="11" t="n">
        <x:v>2025</x:v>
      </x:c>
      <x:c r="F1710" s="13" t="n">
        <x:v>7.2</x:v>
      </x:c>
      <x:c r="G1710" s="10" t="n">
        <x:v>154</x:v>
      </x:c>
      <x:c r="H1710" s="12" t="n">
        <x:v>4.19</x:v>
      </x:c>
      <x:c r="I1710" s="10" t="n">
        <x:v>273</x:v>
      </x:c>
      <x:c r="J1710" s="12" t="str">
        <x:f>IF(AND(M1710="URL identity aligns",ISNUMBER(F1710),ISNUMBER(H1710),G1710&gt;0,I1710&gt;0,SUM(V1710:W1710)&gt;0),(F1710*V1710+((H1710-1)/4*10)*W1710)/SUM(V1710:W1710),"")</x:f>
      </x:c>
      <x:c r="K1710" s="12" t="str">
        <x:f>IF(ISNUMBER(J1710),(X1710*J1710+'Method'!$B$10*'Method'!$B$11)/(X1710+'Method'!$B$10),"")</x:f>
      </x:c>
      <x:c r="L1710" s="10" t="str">
        <x:f>IF(ISNUMBER(J1710),COUNTIFS($J$7:$J$1929,"&gt;"&amp;J1710)+1,"")</x:f>
      </x:c>
      <x:c r="M1710" s="9" t="str">
        <x:v>Review required</x:v>
      </x:c>
      <x:c r="N1710" s="9" t="str">
        <x:v>Concentration not explicit on both saved identities</x:v>
      </x:c>
      <x:c r="O1710" s="9" t="str">
        <x:v>https://www.parfumo.com/Perfumes/Roja_Parfums/isola-verde</x:v>
      </x:c>
      <x:c r="P1710" s="9" t="str">
        <x:v>https://www.fragrantica.com/perfume/Roja-Dove/Isola-Verde-105636.html</x:v>
      </x:c>
      <x:c r="Q1710" s="9" t="str">
        <x:v>https://media.parfumo.com/perfumes/33/33f1dc_isola-verde-roja-parfums_1200.jpg?width=720&amp;aspect_ratio=1:1</x:v>
      </x:c>
      <x:c r="R1710" s="9" t="str">
        <x:v>https://fimgs.net/mdimg/perfume-thumbs/375x500.105636.jpg</x:v>
      </x:c>
      <x:c r="S1710" s="9" t="str">
        <x:v>Isola Verde</x:v>
      </x:c>
      <x:c r="T1710" s="11" t="str">
        <x:v>2025</x:v>
      </x:c>
      <x:c r="U1710" s="10" t="n">
        <x:v>1431</x:v>
      </x:c>
      <x:c r="V1710" s="14" t="n">
        <x:f>IF(AND(ISNUMBER(G1710),G1710&gt;0),LOG10(G1710)*'Method'!$B$8,"")</x:f>
        <x:v>2.625024865003752</x:v>
      </x:c>
      <x:c r="W1710" s="14" t="n">
        <x:f>IF(AND(ISNUMBER(I1710),I1710&gt;0),LOG10(I1710)*'Method'!$B$9,"")</x:f>
        <x:v>1.9489301176326081</x:v>
      </x:c>
      <x:c r="X1710" s="10" t="str">
        <x:f>IF(ISNUMBER(J1710),SUM(G1710,I1710),"")</x:f>
      </x:c>
      <x:c r="Y1710" s="10" t="str">
        <x:f>IF(ISNUMBER(K1710),COUNTIFS($K$7:$K$1929,"&gt;"&amp;K1710)+1,"")</x:f>
      </x:c>
      <x:c r="Z1710" s="9" t="str"/>
      <x:c r="AA1710" s="15" t="n">
        <x:v>46108</x:v>
      </x:c>
      <x:c r="AB1710" s="9" t="str">
        <x:v>Unknown</x:v>
      </x:c>
    </x:row>
    <x:row r="1711" ht="50" customHeight="1">
      <x:c r="A1711" s="10" t="n">
        <x:f>IF(ISNUMBER(F1711),RANK(F1711,$F$7:$F$1929,0),"")</x:f>
        <x:v>1654</x:v>
      </x:c>
      <x:c r="B1711" s="9" t="str">
        <x:v>Calvin Klein</x:v>
      </x:c>
      <x:c r="C1711" s="9" t="str">
        <x:v>CK One Essence</x:v>
      </x:c>
      <x:c r="D1711" s="9" t="str">
        <x:v>Not recorded</x:v>
      </x:c>
      <x:c r="E1711" s="11" t="n">
        <x:v>2024</x:v>
      </x:c>
      <x:c r="F1711" s="13" t="n">
        <x:v>7.2</x:v>
      </x:c>
      <x:c r="G1711" s="10" t="n">
        <x:v>148</x:v>
      </x:c>
      <x:c r="H1711" s="12" t="n">
        <x:v>4.04</x:v>
      </x:c>
      <x:c r="I1711" s="10" t="n">
        <x:v>820</x:v>
      </x:c>
      <x:c r="J1711" s="12" t="str">
        <x:f>IF(AND(M1711="URL identity aligns",ISNUMBER(F1711),ISNUMBER(H1711),G1711&gt;0,I1711&gt;0,SUM(V1711:W1711)&gt;0),(F1711*V1711+((H1711-1)/4*10)*W1711)/SUM(V1711:W1711),"")</x:f>
      </x:c>
      <x:c r="K1711" s="12" t="str">
        <x:f>IF(ISNUMBER(J1711),(X1711*J1711+'Method'!$B$10*'Method'!$B$11)/(X1711+'Method'!$B$10),"")</x:f>
      </x:c>
      <x:c r="L1711" s="10" t="str">
        <x:f>IF(ISNUMBER(J1711),COUNTIFS($J$7:$J$1929,"&gt;"&amp;J1711)+1,"")</x:f>
      </x:c>
      <x:c r="M1711" s="9" t="str">
        <x:v>Review required</x:v>
      </x:c>
      <x:c r="N1711" s="9" t="str">
        <x:v>Concentration not explicit on both saved identities</x:v>
      </x:c>
      <x:c r="O1711" s="9" t="str">
        <x:v>https://www.parfumo.com/Perfumes/Calvin_Klein/ck-one-essence</x:v>
      </x:c>
      <x:c r="P1711" s="9" t="str">
        <x:v>https://www.fragrantica.com/perfume/Calvin-Klein/CK-One-Essence-95956.html</x:v>
      </x:c>
      <x:c r="Q1711" s="9" t="str">
        <x:v>https://media.parfumo.com/perfumes/43/43366e-ck-one-essence-calvin-klein_1200.jpg?width=480&amp;aspect_ratio=1:1</x:v>
      </x:c>
      <x:c r="R1711" s="9" t="str">
        <x:v>https://fimgs.net/mdimg/perfume-thumbs/375x500.95956.jpg</x:v>
      </x:c>
      <x:c r="S1711" s="9" t="str">
        <x:v>CK One Essence</x:v>
      </x:c>
      <x:c r="T1711" s="11" t="str">
        <x:v>2024</x:v>
      </x:c>
      <x:c r="U1711" s="10" t="n">
        <x:v>350</x:v>
      </x:c>
      <x:c r="V1711" s="14" t="n">
        <x:f>IF(AND(ISNUMBER(G1711),G1711&gt;0),LOG10(G1711)*'Method'!$B$8,"")</x:f>
        <x:v>2.604314058473952</x:v>
      </x:c>
      <x:c r="W1711" s="14" t="n">
        <x:f>IF(AND(ISNUMBER(I1711),I1711&gt;0),LOG10(I1711)*'Method'!$B$9,"")</x:f>
        <x:v>2.331051081906976</x:v>
      </x:c>
      <x:c r="X1711" s="10" t="str">
        <x:f>IF(ISNUMBER(J1711),SUM(G1711,I1711),"")</x:f>
      </x:c>
      <x:c r="Y1711" s="10" t="str">
        <x:f>IF(ISNUMBER(K1711),COUNTIFS($K$7:$K$1929,"&gt;"&amp;K1711)+1,"")</x:f>
      </x:c>
      <x:c r="Z1711" s="9" t="str"/>
      <x:c r="AA1711" s="15" t="n">
        <x:v>46108</x:v>
      </x:c>
      <x:c r="AB1711" s="9" t="str">
        <x:v>Unknown</x:v>
      </x:c>
    </x:row>
    <x:row r="1712" ht="50" customHeight="1">
      <x:c r="A1712" s="10" t="n">
        <x:f>IF(ISNUMBER(F1712),RANK(F1712,$F$7:$F$1929,0),"")</x:f>
        <x:v>1654</x:v>
      </x:c>
      <x:c r="B1712" s="9" t="str">
        <x:v>Armaf</x:v>
      </x:c>
      <x:c r="C1712" s="9" t="str">
        <x:v>Le Parfait pour Homme</x:v>
      </x:c>
      <x:c r="D1712" s="9" t="str">
        <x:v>Eau de Toilette</x:v>
      </x:c>
      <x:c r="E1712" s="11"/>
      <x:c r="F1712" s="13" t="n">
        <x:v>7.2</x:v>
      </x:c>
      <x:c r="G1712" s="10" t="n">
        <x:v>139</x:v>
      </x:c>
      <x:c r="H1712" s="12" t="n">
        <x:v>4.05</x:v>
      </x:c>
      <x:c r="I1712" s="10" t="n">
        <x:v>749</x:v>
      </x:c>
      <x:c r="J1712" s="12" t="str">
        <x:f>IF(AND(M1712="URL identity aligns",ISNUMBER(F1712),ISNUMBER(H1712),G1712&gt;0,I1712&gt;0,SUM(V1712:W1712)&gt;0),(F1712*V1712+((H1712-1)/4*10)*W1712)/SUM(V1712:W1712),"")</x:f>
      </x:c>
      <x:c r="K1712" s="12" t="str">
        <x:f>IF(ISNUMBER(J1712),(X1712*J1712+'Method'!$B$10*'Method'!$B$11)/(X1712+'Method'!$B$10),"")</x:f>
      </x:c>
      <x:c r="L1712" s="10" t="str">
        <x:f>IF(ISNUMBER(J1712),COUNTIFS($J$7:$J$1929,"&gt;"&amp;J1712)+1,"")</x:f>
      </x:c>
      <x:c r="M1712" s="9" t="str">
        <x:v>Review required</x:v>
      </x:c>
      <x:c r="N1712" s="9" t="str">
        <x:v>Concentration not explicit on both saved identities</x:v>
      </x:c>
      <x:c r="O1712" s="9" t="str">
        <x:v>https://www.parfumo.com/Perfumes/Armaf/le-parfait-pour-homme-eau-de-toilette</x:v>
      </x:c>
      <x:c r="P1712" s="9" t="str">
        <x:v>https://www.fragrantica.com/perfume/Armaf/Le-Parfait-Pour-Homme-45124.html</x:v>
      </x:c>
      <x:c r="Q1712" s="9" t="str">
        <x:v>https://media.parfumo.com/perfumes/ac/acd77b_le-parfait-pour-homme-eau-de-toilette-armaf_1200.jpg?width=720&amp;aspect_ratio=1:1</x:v>
      </x:c>
      <x:c r="R1712" s="9" t="str">
        <x:v>https://fimgs.net/mdimg/perfume-thumbs/375x500.45124.jpg</x:v>
      </x:c>
      <x:c r="S1712" s="9" t="str">
        <x:v>Le Parfait pour Homme</x:v>
      </x:c>
      <x:c r="T1712" s="11" t="str"/>
      <x:c r="U1712" s="10" t="n">
        <x:v>1358</x:v>
      </x:c>
      <x:c r="V1712" s="14" t="n">
        <x:f>IF(AND(ISNUMBER(G1712),G1712&gt;0),LOG10(G1712)*'Method'!$B$8,"")</x:f>
        <x:v>2.571617760304908</x:v>
      </x:c>
      <x:c r="W1712" s="14" t="n">
        <x:f>IF(AND(ISNUMBER(I1712),I1712&gt;0),LOG10(I1712)*'Method'!$B$9,"")</x:f>
        <x:v>2.299585454159576</x:v>
      </x:c>
      <x:c r="X1712" s="10" t="str">
        <x:f>IF(ISNUMBER(J1712),SUM(G1712,I1712),"")</x:f>
      </x:c>
      <x:c r="Y1712" s="10" t="str">
        <x:f>IF(ISNUMBER(K1712),COUNTIFS($K$7:$K$1929,"&gt;"&amp;K1712)+1,"")</x:f>
      </x:c>
      <x:c r="Z1712" s="9" t="str"/>
      <x:c r="AA1712" s="15" t="n">
        <x:v>46108</x:v>
      </x:c>
      <x:c r="AB1712" s="9" t="str">
        <x:v>Unknown</x:v>
      </x:c>
    </x:row>
    <x:row r="1713" ht="50" customHeight="1">
      <x:c r="A1713" s="10" t="n">
        <x:f>IF(ISNUMBER(F1713),RANK(F1713,$F$7:$F$1929,0),"")</x:f>
        <x:v>1654</x:v>
      </x:c>
      <x:c r="B1713" s="9" t="str">
        <x:v>Montale</x:v>
      </x:c>
      <x:c r="C1713" s="9" t="str">
        <x:v>Aqua Palma</x:v>
      </x:c>
      <x:c r="D1713" s="9" t="str">
        <x:v>Not recorded</x:v>
      </x:c>
      <x:c r="E1713" s="11" t="n">
        <x:v>2021</x:v>
      </x:c>
      <x:c r="F1713" s="13" t="n">
        <x:v>7.2</x:v>
      </x:c>
      <x:c r="G1713" s="10" t="n">
        <x:v>138</x:v>
      </x:c>
      <x:c r="H1713" s="12" t="n">
        <x:v>3.95</x:v>
      </x:c>
      <x:c r="I1713" s="10" t="n">
        <x:v>321</x:v>
      </x:c>
      <x:c r="J1713" s="12" t="str">
        <x:f>IF(AND(M1713="URL identity aligns",ISNUMBER(F1713),ISNUMBER(H1713),G1713&gt;0,I1713&gt;0,SUM(V1713:W1713)&gt;0),(F1713*V1713+((H1713-1)/4*10)*W1713)/SUM(V1713:W1713),"")</x:f>
      </x:c>
      <x:c r="K1713" s="12" t="str">
        <x:f>IF(ISNUMBER(J1713),(X1713*J1713+'Method'!$B$10*'Method'!$B$11)/(X1713+'Method'!$B$10),"")</x:f>
      </x:c>
      <x:c r="L1713" s="10" t="str">
        <x:f>IF(ISNUMBER(J1713),COUNTIFS($J$7:$J$1929,"&gt;"&amp;J1713)+1,"")</x:f>
      </x:c>
      <x:c r="M1713" s="9" t="str">
        <x:v>Review required</x:v>
      </x:c>
      <x:c r="N1713" s="9" t="str">
        <x:v>Concentration not explicit on both saved identities</x:v>
      </x:c>
      <x:c r="O1713" s="9" t="str">
        <x:v>https://www.parfumo.com/Perfumes/Montale/aqua-palma</x:v>
      </x:c>
      <x:c r="P1713" s="9" t="str">
        <x:v>https://www.fragrantica.com/perfume/Montale/Aqua-Palma-73226.html</x:v>
      </x:c>
      <x:c r="Q1713" s="9" t="str">
        <x:v>https://media.parfumo.com/perfumes/f7/f784e4-aqua-palma-montale_1200.jpg?width=720&amp;aspect_ratio=1:1</x:v>
      </x:c>
      <x:c r="R1713" s="9" t="str">
        <x:v>https://fimgs.net/mdimg/perfume-thumbs/375x500.73226.jpg</x:v>
      </x:c>
      <x:c r="S1713" s="9" t="str">
        <x:v>Aqua Palma</x:v>
      </x:c>
      <x:c r="T1713" s="11" t="str">
        <x:v>2021</x:v>
      </x:c>
      <x:c r="U1713" s="10" t="n">
        <x:v>808</x:v>
      </x:c>
      <x:c r="V1713" s="14" t="n">
        <x:f>IF(AND(ISNUMBER(G1713),G1713&gt;0),LOG10(G1713)*'Method'!$B$8,"")</x:f>
        <x:v>2.567854903681488</x:v>
      </x:c>
      <x:c r="W1713" s="14" t="n">
        <x:f>IF(AND(ISNUMBER(I1713),I1713&gt;0),LOG10(I1713)*'Method'!$B$9,"")</x:f>
        <x:v>2.0052040259238963</x:v>
      </x:c>
      <x:c r="X1713" s="10" t="str">
        <x:f>IF(ISNUMBER(J1713),SUM(G1713,I1713),"")</x:f>
      </x:c>
      <x:c r="Y1713" s="10" t="str">
        <x:f>IF(ISNUMBER(K1713),COUNTIFS($K$7:$K$1929,"&gt;"&amp;K1713)+1,"")</x:f>
      </x:c>
      <x:c r="Z1713" s="9" t="str"/>
      <x:c r="AA1713" s="15" t="n">
        <x:v>46108</x:v>
      </x:c>
      <x:c r="AB1713" s="9" t="str">
        <x:v>Unknown</x:v>
      </x:c>
    </x:row>
    <x:row r="1714" ht="50" customHeight="1">
      <x:c r="A1714" s="10" t="n">
        <x:f>IF(ISNUMBER(F1714),RANK(F1714,$F$7:$F$1929,0),"")</x:f>
        <x:v>1654</x:v>
      </x:c>
      <x:c r="B1714" s="9" t="str">
        <x:v>Dolce &amp; Gabbana</x:v>
      </x:c>
      <x:c r="C1714" s="9" t="str">
        <x:v>Light Blue pour Homme Capri in Love</x:v>
      </x:c>
      <x:c r="D1714" s="9" t="str">
        <x:v>Eau de Parfum</x:v>
      </x:c>
      <x:c r="E1714" s="11" t="n">
        <x:v>2025</x:v>
      </x:c>
      <x:c r="F1714" s="13" t="n">
        <x:v>7.2</x:v>
      </x:c>
      <x:c r="G1714" s="10" t="n">
        <x:v>132</x:v>
      </x:c>
      <x:c r="H1714" s="12" t="n">
        <x:v>4.02</x:v>
      </x:c>
      <x:c r="I1714" s="10" t="n">
        <x:v>817</x:v>
      </x:c>
      <x:c r="J1714" s="12" t="str">
        <x:f>IF(AND(M1714="URL identity aligns",ISNUMBER(F1714),ISNUMBER(H1714),G1714&gt;0,I1714&gt;0,SUM(V1714:W1714)&gt;0),(F1714*V1714+((H1714-1)/4*10)*W1714)/SUM(V1714:W1714),"")</x:f>
      </x:c>
      <x:c r="K1714" s="12" t="str">
        <x:f>IF(ISNUMBER(J1714),(X1714*J1714+'Method'!$B$10*'Method'!$B$11)/(X1714+'Method'!$B$10),"")</x:f>
      </x:c>
      <x:c r="L1714" s="10" t="str">
        <x:f>IF(ISNUMBER(J1714),COUNTIFS($J$7:$J$1929,"&gt;"&amp;J1714)+1,"")</x:f>
      </x:c>
      <x:c r="M1714" s="9" t="str">
        <x:v>Review required</x:v>
      </x:c>
      <x:c r="N1714" s="9" t="str">
        <x:v>Product, variant, gender or year terms differ between URLs</x:v>
      </x:c>
      <x:c r="O1714" s="9" t="str">
        <x:v>https://www.parfumo.com/Perfumes/Dolce_Gabbana/light-blue-pour-homme-capri-in-love</x:v>
      </x:c>
      <x:c r="P1714" s="9" t="str">
        <x:v>https://www.fragrantica.com/perfume/Dolce-Gabbana/Light-Blue-Capri-In-Love-Pour-Homme-Eau-de-Parfum-104639.html</x:v>
      </x:c>
      <x:c r="Q1714" s="9" t="str">
        <x:v>https://media.parfumo.com/perfumes/a2/a26d05_light-blue-pour-homme-capri-in-love-dolce-gabbana_1200.jpg?width=720&amp;aspect_ratio=1:1</x:v>
      </x:c>
      <x:c r="R1714" s="9" t="str">
        <x:v>https://fimgs.net/mdimg/perfume-thumbs/375x500.104639.jpg</x:v>
      </x:c>
      <x:c r="S1714" s="9" t="str">
        <x:v>Light Blue pour Homme Capri in Love</x:v>
      </x:c>
      <x:c r="T1714" s="11" t="str">
        <x:v>2025</x:v>
      </x:c>
      <x:c r="U1714" s="10" t="n">
        <x:v>295</x:v>
      </x:c>
      <x:c r="V1714" s="14" t="n">
        <x:f>IF(AND(ISNUMBER(G1714),G1714&gt;0),LOG10(G1714)*'Method'!$B$8,"")</x:f>
        <x:v>2.54468871744702</x:v>
      </x:c>
      <x:c r="W1714" s="14" t="n">
        <x:f>IF(AND(ISNUMBER(I1714),I1714&gt;0),LOG10(I1714)*'Method'!$B$9,"")</x:f>
        <x:v>2.3297776452259362</x:v>
      </x:c>
      <x:c r="X1714" s="10" t="str">
        <x:f>IF(ISNUMBER(J1714),SUM(G1714,I1714),"")</x:f>
      </x:c>
      <x:c r="Y1714" s="10" t="str">
        <x:f>IF(ISNUMBER(K1714),COUNTIFS($K$7:$K$1929,"&gt;"&amp;K1714)+1,"")</x:f>
      </x:c>
      <x:c r="Z1714" s="9" t="str"/>
      <x:c r="AA1714" s="15" t="n">
        <x:v>46108</x:v>
      </x:c>
      <x:c r="AB1714" s="9" t="str">
        <x:v>Unknown</x:v>
      </x:c>
    </x:row>
    <x:row r="1715" ht="50" customHeight="1">
      <x:c r="A1715" s="10" t="n">
        <x:f>IF(ISNUMBER(F1715),RANK(F1715,$F$7:$F$1929,0),"")</x:f>
        <x:v>1654</x:v>
      </x:c>
      <x:c r="B1715" s="9" t="str">
        <x:v>Azzaro</x:v>
      </x:c>
      <x:c r="C1715" s="9" t="str">
        <x:v>Sport</x:v>
      </x:c>
      <x:c r="D1715" s="9" t="str">
        <x:v>Not recorded</x:v>
      </x:c>
      <x:c r="E1715" s="11" t="n">
        <x:v>2020</x:v>
      </x:c>
      <x:c r="F1715" s="13" t="n">
        <x:v>7.2</x:v>
      </x:c>
      <x:c r="G1715" s="10" t="n">
        <x:v>132</x:v>
      </x:c>
      <x:c r="H1715" s="12" t="n">
        <x:v>3.67</x:v>
      </x:c>
      <x:c r="I1715" s="10" t="n">
        <x:v>302</x:v>
      </x:c>
      <x:c r="J1715" s="12" t="str">
        <x:f>IF(AND(M1715="URL identity aligns",ISNUMBER(F1715),ISNUMBER(H1715),G1715&gt;0,I1715&gt;0,SUM(V1715:W1715)&gt;0),(F1715*V1715+((H1715-1)/4*10)*W1715)/SUM(V1715:W1715),"")</x:f>
      </x:c>
      <x:c r="K1715" s="12" t="str">
        <x:f>IF(ISNUMBER(J1715),(X1715*J1715+'Method'!$B$10*'Method'!$B$11)/(X1715+'Method'!$B$10),"")</x:f>
      </x:c>
      <x:c r="L1715" s="10" t="str">
        <x:f>IF(ISNUMBER(J1715),COUNTIFS($J$7:$J$1929,"&gt;"&amp;J1715)+1,"")</x:f>
      </x:c>
      <x:c r="M1715" s="9" t="str">
        <x:v>Review required</x:v>
      </x:c>
      <x:c r="N1715" s="9" t="str">
        <x:v>Concentration not explicit on both saved identities</x:v>
      </x:c>
      <x:c r="O1715" s="9" t="str">
        <x:v>https://www.parfumo.com/Perfumes/Azzaro/azzaro-sport</x:v>
      </x:c>
      <x:c r="P1715" s="9" t="str">
        <x:v>https://www.fragrantica.com/perfume/Azzaro/Azzaro-Sport-61697.html</x:v>
      </x:c>
      <x:c r="Q1715" s="9" t="str">
        <x:v>https://media.parfumo.com/perfumes/cb/cb806b-azzaro-sport-azzaro_1200.jpg?width=720&amp;aspect_ratio=1:1</x:v>
      </x:c>
      <x:c r="R1715" s="9" t="str">
        <x:v>https://fimgs.net/mdimg/perfume-thumbs/375x500.61697.jpg</x:v>
      </x:c>
      <x:c r="S1715" s="9" t="str">
        <x:v>Sport</x:v>
      </x:c>
      <x:c r="T1715" s="11" t="str">
        <x:v>2020</x:v>
      </x:c>
      <x:c r="U1715" s="10" t="n">
        <x:v>1512</x:v>
      </x:c>
      <x:c r="V1715" s="14" t="n">
        <x:f>IF(AND(ISNUMBER(G1715),G1715&gt;0),LOG10(G1715)*'Method'!$B$8,"")</x:f>
        <x:v>2.54468871744702</x:v>
      </x:c>
      <x:c r="W1715" s="14" t="n">
        <x:f>IF(AND(ISNUMBER(I1715),I1715&gt;0),LOG10(I1715)*'Method'!$B$9,"")</x:f>
        <x:v>1.9840055543657202</x:v>
      </x:c>
      <x:c r="X1715" s="10" t="str">
        <x:f>IF(ISNUMBER(J1715),SUM(G1715,I1715),"")</x:f>
      </x:c>
      <x:c r="Y1715" s="10" t="str">
        <x:f>IF(ISNUMBER(K1715),COUNTIFS($K$7:$K$1929,"&gt;"&amp;K1715)+1,"")</x:f>
      </x:c>
      <x:c r="Z1715" s="9" t="str"/>
      <x:c r="AA1715" s="15" t="n">
        <x:v>46108</x:v>
      </x:c>
      <x:c r="AB1715" s="9" t="str">
        <x:v>Unknown</x:v>
      </x:c>
    </x:row>
    <x:row r="1716" ht="50" customHeight="1">
      <x:c r="A1716" s="10" t="n">
        <x:f>IF(ISNUMBER(F1716),RANK(F1716,$F$7:$F$1929,0),"")</x:f>
        <x:v>1654</x:v>
      </x:c>
      <x:c r="B1716" s="9" t="str">
        <x:v>Ralph Lauren</x:v>
      </x:c>
      <x:c r="C1716" s="9" t="str">
        <x:v>Polo Blue</x:v>
      </x:c>
      <x:c r="D1716" s="9" t="str">
        <x:v>Eau de Parfum</x:v>
      </x:c>
      <x:c r="E1716" s="11" t="n">
        <x:v>2016</x:v>
      </x:c>
      <x:c r="F1716" s="13" t="n">
        <x:v>7.2</x:v>
      </x:c>
      <x:c r="G1716" s="10" t="n">
        <x:v>116</x:v>
      </x:c>
      <x:c r="H1716" s="12" t="n">
        <x:v>4.28</x:v>
      </x:c>
      <x:c r="I1716" s="10" t="n">
        <x:v>2276</x:v>
      </x:c>
      <x:c r="J1716" s="12" t="n">
        <x:f>IF(AND(M1716="URL identity aligns",ISNUMBER(F1716),ISNUMBER(H1716),G1716&gt;0,I1716&gt;0,SUM(V1716:W1716)&gt;0),(F1716*V1716+((H1716-1)/4*10)*W1716)/SUM(V1716:W1716),"")</x:f>
        <x:v>7.720180582201508</x:v>
      </x:c>
      <x:c r="K1716" s="12" t="n">
        <x:f>IF(ISNUMBER(J1716),(X1716*J1716+'Method'!$B$10*'Method'!$B$11)/(X1716+'Method'!$B$10),"")</x:f>
        <x:v>7.805636827045487</x:v>
      </x:c>
      <x:c r="L1716" s="10" t="n">
        <x:f>IF(ISNUMBER(J1716),COUNTIFS($J$7:$J$1929,"&gt;"&amp;J1716)+1,"")</x:f>
        <x:v>112</x:v>
      </x:c>
      <x:c r="M1716" s="9" t="str">
        <x:v>URL identity aligns</x:v>
      </x:c>
      <x:c r="N1716" s="9" t="str">
        <x:v>Brand, name tokens and concentration agree in saved URLs</x:v>
      </x:c>
      <x:c r="O1716" s="9" t="str">
        <x:v>https://www.parfumo.com/Perfumes/Ralph_Lauren/Polo_Blue_Eau_de_Parfum</x:v>
      </x:c>
      <x:c r="P1716" s="9" t="str">
        <x:v>https://www.fragrantica.com/perfume/Ralph-Lauren/Polo-Blue-Eau-de-Parfum-38051.html</x:v>
      </x:c>
      <x:c r="Q1716" s="9" t="str">
        <x:v>https://media.parfumo.com/perfumes/17/1721a8-polo-blue-eau-de-parfum-ralph-lauren_1200.jpg?width=720&amp;aspect_ratio=1:1</x:v>
      </x:c>
      <x:c r="R1716" s="9" t="str">
        <x:v>https://fimgs.net/mdimg/perfume-thumbs/375x500.38051.jpg</x:v>
      </x:c>
      <x:c r="S1716" s="9" t="str">
        <x:v>Polo Blue</x:v>
      </x:c>
      <x:c r="T1716" s="11" t="str">
        <x:v>2016</x:v>
      </x:c>
      <x:c r="U1716" s="10" t="n">
        <x:v>1248</x:v>
      </x:c>
      <x:c r="V1716" s="14" t="n">
        <x:f>IF(AND(ISNUMBER(G1716),G1716&gt;0),LOG10(G1716)*'Method'!$B$8,"")</x:f>
        <x:v>2.477349587072304</x:v>
      </x:c>
      <x:c r="W1716" s="14" t="n">
        <x:f>IF(AND(ISNUMBER(I1716),I1716&gt;0),LOG10(I1716)*'Method'!$B$9,"")</x:f>
        <x:v>2.685737806178424</x:v>
      </x:c>
      <x:c r="X1716" s="10" t="n">
        <x:f>IF(ISNUMBER(J1716),SUM(G1716,I1716),"")</x:f>
        <x:v>2392</x:v>
      </x:c>
      <x:c r="Y1716" s="10" t="n">
        <x:f>IF(ISNUMBER(K1716),COUNTIFS($K$7:$K$1929,"&gt;"&amp;K1716)+1,"")</x:f>
        <x:v>118</x:v>
      </x:c>
      <x:c r="Z1716" s="9" t="str"/>
      <x:c r="AA1716" s="15" t="n">
        <x:v>46108</x:v>
      </x:c>
      <x:c r="AB1716" s="9" t="str">
        <x:v>Unknown</x:v>
      </x:c>
    </x:row>
    <x:row r="1717" ht="50" customHeight="1">
      <x:c r="A1717" s="10" t="n">
        <x:f>IF(ISNUMBER(F1717),RANK(F1717,$F$7:$F$1929,0),"")</x:f>
        <x:v>1654</x:v>
      </x:c>
      <x:c r="B1717" s="9" t="str">
        <x:v>Nishane</x:v>
      </x:c>
      <x:c r="C1717" s="9" t="str">
        <x:v>Deziro</x:v>
      </x:c>
      <x:c r="D1717" s="9" t="str">
        <x:v>Not recorded</x:v>
      </x:c>
      <x:c r="E1717" s="11" t="n">
        <x:v>2024</x:v>
      </x:c>
      <x:c r="F1717" s="13" t="n">
        <x:v>7.2</x:v>
      </x:c>
      <x:c r="G1717" s="10" t="n">
        <x:v>113</x:v>
      </x:c>
      <x:c r="H1717" s="12" t="n">
        <x:v>3.98</x:v>
      </x:c>
      <x:c r="I1717" s="10" t="n">
        <x:v>509</x:v>
      </x:c>
      <x:c r="J1717" s="12" t="str">
        <x:f>IF(AND(M1717="URL identity aligns",ISNUMBER(F1717),ISNUMBER(H1717),G1717&gt;0,I1717&gt;0,SUM(V1717:W1717)&gt;0),(F1717*V1717+((H1717-1)/4*10)*W1717)/SUM(V1717:W1717),"")</x:f>
      </x:c>
      <x:c r="K1717" s="12" t="str">
        <x:f>IF(ISNUMBER(J1717),(X1717*J1717+'Method'!$B$10*'Method'!$B$11)/(X1717+'Method'!$B$10),"")</x:f>
      </x:c>
      <x:c r="L1717" s="10" t="str">
        <x:f>IF(ISNUMBER(J1717),COUNTIFS($J$7:$J$1929,"&gt;"&amp;J1717)+1,"")</x:f>
      </x:c>
      <x:c r="M1717" s="9" t="str">
        <x:v>Review required</x:v>
      </x:c>
      <x:c r="N1717" s="9" t="str">
        <x:v>Concentration not explicit on both saved identities</x:v>
      </x:c>
      <x:c r="O1717" s="9" t="str">
        <x:v>https://www.parfumo.com/Perfumes/Nishane/deziro</x:v>
      </x:c>
      <x:c r="P1717" s="9" t="str">
        <x:v>https://www.fragrantica.com/perfume/Nishane/Deziro-93684.html</x:v>
      </x:c>
      <x:c r="Q1717" s="9" t="str">
        <x:v>https://media.parfumo.com/perfumes/fd/fdc25d-deziro-nishane_1200.jpg?width=720&amp;aspect_ratio=1:1</x:v>
      </x:c>
      <x:c r="R1717" s="9" t="str">
        <x:v>https://fimgs.net/mdimg/perfume-thumbs/375x500.93684.jpg</x:v>
      </x:c>
      <x:c r="S1717" s="9" t="str">
        <x:v>Deziro</x:v>
      </x:c>
      <x:c r="T1717" s="11" t="str">
        <x:v>2024</x:v>
      </x:c>
      <x:c r="U1717" s="10" t="n">
        <x:v>515</x:v>
      </x:c>
      <x:c r="V1717" s="14" t="n">
        <x:f>IF(AND(ISNUMBER(G1717),G1717&gt;0),LOG10(G1717)*'Method'!$B$8,"")</x:f>
        <x:v>2.463694132180104</x:v>
      </x:c>
      <x:c r="W1717" s="14" t="n">
        <x:f>IF(AND(ISNUMBER(I1717),I1717&gt;0),LOG10(I1717)*'Method'!$B$9,"")</x:f>
        <x:v>2.165374225869408</x:v>
      </x:c>
      <x:c r="X1717" s="10" t="str">
        <x:f>IF(ISNUMBER(J1717),SUM(G1717,I1717),"")</x:f>
      </x:c>
      <x:c r="Y1717" s="10" t="str">
        <x:f>IF(ISNUMBER(K1717),COUNTIFS($K$7:$K$1929,"&gt;"&amp;K1717)+1,"")</x:f>
      </x:c>
      <x:c r="Z1717" s="9" t="str"/>
      <x:c r="AA1717" s="15" t="n">
        <x:v>46108</x:v>
      </x:c>
      <x:c r="AB1717" s="9" t="str">
        <x:v>Unknown</x:v>
      </x:c>
    </x:row>
    <x:row r="1718" ht="50" customHeight="1">
      <x:c r="A1718" s="10" t="n">
        <x:f>IF(ISNUMBER(F1718),RANK(F1718,$F$7:$F$1929,0),"")</x:f>
        <x:v>1654</x:v>
      </x:c>
      <x:c r="B1718" s="9" t="str">
        <x:v>Ex Nihilo</x:v>
      </x:c>
      <x:c r="C1718" s="9" t="str">
        <x:v>Spiky Muse</x:v>
      </x:c>
      <x:c r="D1718" s="9" t="str">
        <x:v>Not recorded</x:v>
      </x:c>
      <x:c r="E1718" s="11" t="n">
        <x:v>2025</x:v>
      </x:c>
      <x:c r="F1718" s="13" t="n">
        <x:v>7.2</x:v>
      </x:c>
      <x:c r="G1718" s="10" t="n">
        <x:v>112</x:v>
      </x:c>
      <x:c r="H1718" s="12" t="n">
        <x:v>3.82</x:v>
      </x:c>
      <x:c r="I1718" s="10" t="n">
        <x:v>694</x:v>
      </x:c>
      <x:c r="J1718" s="12" t="str">
        <x:f>IF(AND(M1718="URL identity aligns",ISNUMBER(F1718),ISNUMBER(H1718),G1718&gt;0,I1718&gt;0,SUM(V1718:W1718)&gt;0),(F1718*V1718+((H1718-1)/4*10)*W1718)/SUM(V1718:W1718),"")</x:f>
      </x:c>
      <x:c r="K1718" s="12" t="str">
        <x:f>IF(ISNUMBER(J1718),(X1718*J1718+'Method'!$B$10*'Method'!$B$11)/(X1718+'Method'!$B$10),"")</x:f>
      </x:c>
      <x:c r="L1718" s="10" t="str">
        <x:f>IF(ISNUMBER(J1718),COUNTIFS($J$7:$J$1929,"&gt;"&amp;J1718)+1,"")</x:f>
      </x:c>
      <x:c r="M1718" s="9" t="str">
        <x:v>Review required</x:v>
      </x:c>
      <x:c r="N1718" s="9" t="str">
        <x:v>Concentration not explicit on both saved identities</x:v>
      </x:c>
      <x:c r="O1718" s="9" t="str">
        <x:v>https://www.parfumo.com/Perfumes/Ex_Nihilo/spiky-muse</x:v>
      </x:c>
      <x:c r="P1718" s="9" t="str">
        <x:v>https://www.fragrantica.com/perfume/Ex-Nihilo/Spiky-Muse-102005.html</x:v>
      </x:c>
      <x:c r="Q1718" s="9" t="str">
        <x:v>https://media.parfumo.com/perfumes/ce/ce527f-spiky-muse-ex-nihilo_1200.jpg?width=720&amp;aspect_ratio=1:1</x:v>
      </x:c>
      <x:c r="R1718" s="9" t="str">
        <x:v>https://fimgs.net/mdimg/perfume-thumbs/375x500.102005.jpg</x:v>
      </x:c>
      <x:c r="S1718" s="9" t="str">
        <x:v>Spiky Muse</x:v>
      </x:c>
      <x:c r="T1718" s="11" t="str">
        <x:v>2025</x:v>
      </x:c>
      <x:c r="U1718" s="10" t="n">
        <x:v>1363</x:v>
      </x:c>
      <x:c r="V1718" s="14" t="n">
        <x:f>IF(AND(ISNUMBER(G1718),G1718&gt;0),LOG10(G1718)*'Method'!$B$8,"")</x:f>
        <x:v>2.4590616272042163</x:v>
      </x:c>
      <x:c r="W1718" s="14" t="n">
        <x:f>IF(AND(ISNUMBER(I1718),I1718&gt;0),LOG10(I1718)*'Method'!$B$9,"")</x:f>
        <x:v>2.27308757636388</x:v>
      </x:c>
      <x:c r="X1718" s="10" t="str">
        <x:f>IF(ISNUMBER(J1718),SUM(G1718,I1718),"")</x:f>
      </x:c>
      <x:c r="Y1718" s="10" t="str">
        <x:f>IF(ISNUMBER(K1718),COUNTIFS($K$7:$K$1929,"&gt;"&amp;K1718)+1,"")</x:f>
      </x:c>
      <x:c r="Z1718" s="9" t="str"/>
      <x:c r="AA1718" s="15" t="n">
        <x:v>46108</x:v>
      </x:c>
      <x:c r="AB1718" s="9" t="str">
        <x:v>Unknown</x:v>
      </x:c>
    </x:row>
    <x:row r="1719" ht="50" customHeight="1">
      <x:c r="A1719" s="10" t="n">
        <x:f>IF(ISNUMBER(F1719),RANK(F1719,$F$7:$F$1929,0),"")</x:f>
        <x:v>1654</x:v>
      </x:c>
      <x:c r="B1719" s="9" t="str">
        <x:v>Penhaligon’s</x:v>
      </x:c>
      <x:c r="C1719" s="9" t="str">
        <x:v>A Balm of Calm</x:v>
      </x:c>
      <x:c r="D1719" s="9" t="str">
        <x:v>Not recorded</x:v>
      </x:c>
      <x:c r="E1719" s="11" t="n">
        <x:v>2023</x:v>
      </x:c>
      <x:c r="F1719" s="13" t="n">
        <x:v>7.2</x:v>
      </x:c>
      <x:c r="G1719" s="10" t="n">
        <x:v>98</x:v>
      </x:c>
      <x:c r="H1719" s="12" t="n">
        <x:v>3.94</x:v>
      </x:c>
      <x:c r="I1719" s="10" t="n">
        <x:v>347</x:v>
      </x:c>
      <x:c r="J1719" s="12" t="str">
        <x:f>IF(AND(M1719="URL identity aligns",ISNUMBER(F1719),ISNUMBER(H1719),G1719&gt;0,I1719&gt;0,SUM(V1719:W1719)&gt;0),(F1719*V1719+((H1719-1)/4*10)*W1719)/SUM(V1719:W1719),"")</x:f>
      </x:c>
      <x:c r="K1719" s="12" t="str">
        <x:f>IF(ISNUMBER(J1719),(X1719*J1719+'Method'!$B$10*'Method'!$B$11)/(X1719+'Method'!$B$10),"")</x:f>
      </x:c>
      <x:c r="L1719" s="10" t="str">
        <x:f>IF(ISNUMBER(J1719),COUNTIFS($J$7:$J$1929,"&gt;"&amp;J1719)+1,"")</x:f>
      </x:c>
      <x:c r="M1719" s="9" t="str">
        <x:v>Review required</x:v>
      </x:c>
      <x:c r="N1719" s="9" t="str">
        <x:v>Brand differs between product URLs; Export brand differs from Parfumo URL; Concentration not explicit on both saved identities</x:v>
      </x:c>
      <x:c r="O1719" s="9" t="str">
        <x:v>https://www.parfumo.com/Perfumes/Penhaligons/a-balm-of-calm</x:v>
      </x:c>
      <x:c r="P1719" s="9" t="str">
        <x:v>https://www.fragrantica.com/perfume/Penhaligon-s/A-Balm-Of-Calm-84257.html</x:v>
      </x:c>
      <x:c r="Q1719" s="9" t="str">
        <x:v>https://media.parfumo.com/perfumes/1f/1f3359-a-balm-of-calm-penhaligon-s_1200.jpg?width=720&amp;aspect_ratio=1:1</x:v>
      </x:c>
      <x:c r="R1719" s="9" t="str">
        <x:v>https://fimgs.net/mdimg/perfume-thumbs/375x500.84257.jpg</x:v>
      </x:c>
      <x:c r="S1719" s="9" t="str">
        <x:v>A Balm of Calm Penhaligon's</x:v>
      </x:c>
      <x:c r="T1719" s="11" t="str">
        <x:v>2023</x:v>
      </x:c>
      <x:c r="U1719" s="10" t="n">
        <x:v>70</x:v>
      </x:c>
      <x:c r="V1719" s="14" t="n">
        <x:f>IF(AND(ISNUMBER(G1719),G1719&gt;0),LOG10(G1719)*'Method'!$B$8,"")</x:f>
        <x:v>2.389471290830988</x:v>
      </x:c>
      <x:c r="W1719" s="14" t="n">
        <x:f>IF(AND(ISNUMBER(I1719),I1719&gt;0),LOG10(I1719)*'Method'!$B$9,"")</x:f>
        <x:v>2.032263579832696</x:v>
      </x:c>
      <x:c r="X1719" s="10" t="str">
        <x:f>IF(ISNUMBER(J1719),SUM(G1719,I1719),"")</x:f>
      </x:c>
      <x:c r="Y1719" s="10" t="str">
        <x:f>IF(ISNUMBER(K1719),COUNTIFS($K$7:$K$1929,"&gt;"&amp;K1719)+1,"")</x:f>
      </x:c>
      <x:c r="Z1719" s="9" t="str">
        <x:v>Removed repeated brand suffix from display name</x:v>
      </x:c>
      <x:c r="AA1719" s="15" t="n">
        <x:v>46108</x:v>
      </x:c>
      <x:c r="AB1719" s="9" t="str">
        <x:v>Unknown</x:v>
      </x:c>
    </x:row>
    <x:row r="1720" ht="50" customHeight="1">
      <x:c r="A1720" s="10" t="n">
        <x:f>IF(ISNUMBER(F1720),RANK(F1720,$F$7:$F$1929,0),"")</x:f>
        <x:v>1654</x:v>
      </x:c>
      <x:c r="B1720" s="9" t="str">
        <x:v>Vilhelm Parfumerie</x:v>
      </x:c>
      <x:c r="C1720" s="9" t="str">
        <x:v>Sparkling Jo</x:v>
      </x:c>
      <x:c r="D1720" s="9" t="str">
        <x:v>Parfum</x:v>
      </x:c>
      <x:c r="E1720" s="11" t="n">
        <x:v>2023</x:v>
      </x:c>
      <x:c r="F1720" s="13" t="n">
        <x:v>7.2</x:v>
      </x:c>
      <x:c r="G1720" s="10" t="n">
        <x:v>40</x:v>
      </x:c>
      <x:c r="H1720" s="12" t="n">
        <x:v>3.73</x:v>
      </x:c>
      <x:c r="I1720" s="10" t="n">
        <x:v>677</x:v>
      </x:c>
      <x:c r="J1720" s="12" t="str">
        <x:f>IF(AND(M1720="URL identity aligns",ISNUMBER(F1720),ISNUMBER(H1720),G1720&gt;0,I1720&gt;0,SUM(V1720:W1720)&gt;0),(F1720*V1720+((H1720-1)/4*10)*W1720)/SUM(V1720:W1720),"")</x:f>
      </x:c>
      <x:c r="K1720" s="12" t="str">
        <x:f>IF(ISNUMBER(J1720),(X1720*J1720+'Method'!$B$10*'Method'!$B$11)/(X1720+'Method'!$B$10),"")</x:f>
      </x:c>
      <x:c r="L1720" s="10" t="str">
        <x:f>IF(ISNUMBER(J1720),COUNTIFS($J$7:$J$1929,"&gt;"&amp;J1720)+1,"")</x:f>
      </x:c>
      <x:c r="M1720" s="9" t="str">
        <x:v>Review required</x:v>
      </x:c>
      <x:c r="N1720" s="9" t="str">
        <x:v>Concentration not explicit on both saved identities</x:v>
      </x:c>
      <x:c r="O1720" s="9" t="str">
        <x:v>https://www.parfumo.com/Perfumes/Vilhelm_Parfumerie/sparkling-jo</x:v>
      </x:c>
      <x:c r="P1720" s="9" t="str">
        <x:v>https://www.fragrantica.com/perfume/Vilhelm-Parfumerie/Sparkling-Jo-88567.html</x:v>
      </x:c>
      <x:c r="Q1720" s="9" t="str">
        <x:v>https://media.parfumo.com/perfumes/b9/b9a4b7-sparkling-jo-vilhelm-parfumerie_1200.jpg?width=720&amp;aspect_ratio=1:1</x:v>
      </x:c>
      <x:c r="R1720" s="9" t="str">
        <x:v>https://fimgs.net/mdimg/perfume-thumbs/375x500.88567.jpg</x:v>
      </x:c>
      <x:c r="S1720" s="9" t="str">
        <x:v>Sparkling Jo</x:v>
      </x:c>
      <x:c r="T1720" s="11" t="str">
        <x:v>2023</x:v>
      </x:c>
      <x:c r="U1720" s="10" t="n">
        <x:v>26</x:v>
      </x:c>
      <x:c r="V1720" s="14" t="n">
        <x:f>IF(AND(ISNUMBER(G1720),G1720&gt;0),LOG10(G1720)*'Method'!$B$8,"")</x:f>
        <x:v>1.922471989593552</x:v>
      </x:c>
      <x:c r="W1720" s="14" t="n">
        <x:f>IF(AND(ISNUMBER(I1720),I1720&gt;0),LOG10(I1720)*'Method'!$B$9,"")</x:f>
        <x:v>2.264470934948112</x:v>
      </x:c>
      <x:c r="X1720" s="10" t="str">
        <x:f>IF(ISNUMBER(J1720),SUM(G1720,I1720),"")</x:f>
      </x:c>
      <x:c r="Y1720" s="10" t="str">
        <x:f>IF(ISNUMBER(K1720),COUNTIFS($K$7:$K$1929,"&gt;"&amp;K1720)+1,"")</x:f>
      </x:c>
      <x:c r="Z1720" s="9" t="str"/>
      <x:c r="AA1720" s="15" t="n">
        <x:v>46108</x:v>
      </x:c>
      <x:c r="AB1720" s="9" t="str">
        <x:v>Unknown</x:v>
      </x:c>
    </x:row>
    <x:row r="1721" ht="50" customHeight="1">
      <x:c r="A1721" s="10" t="n">
        <x:f>IF(ISNUMBER(F1721),RANK(F1721,$F$7:$F$1929,0),"")</x:f>
        <x:v>1654</x:v>
      </x:c>
      <x:c r="B1721" s="9" t="str">
        <x:v>French Avenue</x:v>
      </x:c>
      <x:c r="C1721" s="9" t="str">
        <x:v>Libra</x:v>
      </x:c>
      <x:c r="D1721" s="9" t="str">
        <x:v>Not recorded</x:v>
      </x:c>
      <x:c r="E1721" s="11" t="n">
        <x:v>2025</x:v>
      </x:c>
      <x:c r="F1721" s="13" t="n">
        <x:v>7.2</x:v>
      </x:c>
      <x:c r="G1721" s="10" t="n">
        <x:v>13</x:v>
      </x:c>
      <x:c r="H1721" s="12" t="n">
        <x:v>3.95</x:v>
      </x:c>
      <x:c r="I1721" s="10" t="n">
        <x:v>55</x:v>
      </x:c>
      <x:c r="J1721" s="12" t="str">
        <x:f>IF(AND(M1721="URL identity aligns",ISNUMBER(F1721),ISNUMBER(H1721),G1721&gt;0,I1721&gt;0,SUM(V1721:W1721)&gt;0),(F1721*V1721+((H1721-1)/4*10)*W1721)/SUM(V1721:W1721),"")</x:f>
      </x:c>
      <x:c r="K1721" s="12" t="str">
        <x:f>IF(ISNUMBER(J1721),(X1721*J1721+'Method'!$B$10*'Method'!$B$11)/(X1721+'Method'!$B$10),"")</x:f>
      </x:c>
      <x:c r="L1721" s="10" t="str">
        <x:f>IF(ISNUMBER(J1721),COUNTIFS($J$7:$J$1929,"&gt;"&amp;J1721)+1,"")</x:f>
      </x:c>
      <x:c r="M1721" s="9" t="str">
        <x:v>Review required</x:v>
      </x:c>
      <x:c r="N1721" s="9" t="str">
        <x:v>Concentration not explicit on both saved identities</x:v>
      </x:c>
      <x:c r="O1721" s="9" t="str">
        <x:v>https://www.parfumo.com/Perfumes/french-avenue/libra</x:v>
      </x:c>
      <x:c r="P1721" s="9" t="str">
        <x:v>https://www.fragrantica.com/perfume/French-Avenue/Libra-107911.html</x:v>
      </x:c>
      <x:c r="Q1721" s="9" t="str">
        <x:v>https://media.parfumo.com/perfumes/28/289aca_libra-french-avenue_1200.jpg?width=720&amp;aspect_ratio=1:1</x:v>
      </x:c>
      <x:c r="R1721" s="9" t="str">
        <x:v>https://fimgs.net/mdimg/perfume-thumbs/375x500.107911.jpg</x:v>
      </x:c>
      <x:c r="S1721" s="9" t="str">
        <x:v>Libra</x:v>
      </x:c>
      <x:c r="T1721" s="11" t="str">
        <x:v>2025</x:v>
      </x:c>
      <x:c r="U1721" s="10" t="n">
        <x:v>55</x:v>
      </x:c>
      <x:c r="V1721" s="14" t="n">
        <x:f>IF(AND(ISNUMBER(G1721),G1721&gt;0),LOG10(G1721)*'Method'!$B$8,"")</x:f>
        <x:v>1.336732022768208</x:v>
      </x:c>
      <x:c r="W1721" s="14" t="n">
        <x:f>IF(AND(ISNUMBER(I1721),I1721&gt;0),LOG10(I1721)*'Method'!$B$9,"")</x:f>
        <x:v>1.392290151595392</x:v>
      </x:c>
      <x:c r="X1721" s="10" t="str">
        <x:f>IF(ISNUMBER(J1721),SUM(G1721,I1721),"")</x:f>
      </x:c>
      <x:c r="Y1721" s="10" t="str">
        <x:f>IF(ISNUMBER(K1721),COUNTIFS($K$7:$K$1929,"&gt;"&amp;K1721)+1,"")</x:f>
      </x:c>
      <x:c r="Z1721" s="9" t="str"/>
      <x:c r="AA1721" s="15" t="n">
        <x:v>46108</x:v>
      </x:c>
      <x:c r="AB1721" s="9" t="str">
        <x:v>Unknown</x:v>
      </x:c>
    </x:row>
    <x:row r="1722" ht="50" customHeight="1">
      <x:c r="A1722" s="10" t="n">
        <x:f>IF(ISNUMBER(F1722),RANK(F1722,$F$7:$F$1929,0),"")</x:f>
        <x:v>1654</x:v>
      </x:c>
      <x:c r="B1722" s="9" t="str">
        <x:v>Fragrance World</x:v>
      </x:c>
      <x:c r="C1722" s="9" t="str">
        <x:v>Blazing</x:v>
      </x:c>
      <x:c r="D1722" s="9" t="str">
        <x:v>Not recorded</x:v>
      </x:c>
      <x:c r="E1722" s="11"/>
      <x:c r="F1722" s="13" t="n">
        <x:v>7.2</x:v>
      </x:c>
      <x:c r="G1722" s="10" t="n">
        <x:v>8</x:v>
      </x:c>
      <x:c r="H1722" s="12" t="n">
        <x:v>4.06</x:v>
      </x:c>
      <x:c r="I1722" s="10" t="n">
        <x:v>35</x:v>
      </x:c>
      <x:c r="J1722" s="12" t="str">
        <x:f>IF(AND(M1722="URL identity aligns",ISNUMBER(F1722),ISNUMBER(H1722),G1722&gt;0,I1722&gt;0,SUM(V1722:W1722)&gt;0),(F1722*V1722+((H1722-1)/4*10)*W1722)/SUM(V1722:W1722),"")</x:f>
      </x:c>
      <x:c r="K1722" s="12" t="str">
        <x:f>IF(ISNUMBER(J1722),(X1722*J1722+'Method'!$B$10*'Method'!$B$11)/(X1722+'Method'!$B$10),"")</x:f>
      </x:c>
      <x:c r="L1722" s="10" t="str">
        <x:f>IF(ISNUMBER(J1722),COUNTIFS($J$7:$J$1929,"&gt;"&amp;J1722)+1,"")</x:f>
      </x:c>
      <x:c r="M1722" s="9" t="str">
        <x:v>Review required</x:v>
      </x:c>
      <x:c r="N1722" s="9" t="str">
        <x:v>Concentration not explicit on both saved identities</x:v>
      </x:c>
      <x:c r="O1722" s="9" t="str">
        <x:v>https://www.parfumo.com/Perfumes/fragrance-world/blazing</x:v>
      </x:c>
      <x:c r="P1722" s="9" t="str">
        <x:v>https://www.fragrantica.com/perfume/Fragrance-World/Blazing-105373.html</x:v>
      </x:c>
      <x:c r="Q1722" s="9" t="str">
        <x:v>https://media.parfumo.com/perfumes/21/21a173_blazing-fragrance-world_1200.jpg?width=720&amp;aspect_ratio=1:1</x:v>
      </x:c>
      <x:c r="R1722" s="9" t="str">
        <x:v>https://fimgs.net/mdimg/perfume-thumbs/375x500.105373.jpg</x:v>
      </x:c>
      <x:c r="S1722" s="9" t="str">
        <x:v>Blazing</x:v>
      </x:c>
      <x:c r="T1722" s="11" t="str"/>
      <x:c r="U1722" s="10" t="n">
        <x:v>721</x:v>
      </x:c>
      <x:c r="V1722" s="14" t="n">
        <x:f>IF(AND(ISNUMBER(G1722),G1722&gt;0),LOG10(G1722)*'Method'!$B$8,"")</x:f>
        <x:v>1.0837079843903314</x:v>
      </x:c>
      <x:c r="W1722" s="14" t="n">
        <x:f>IF(AND(ISNUMBER(I1722),I1722&gt;0),LOG10(I1722)*'Method'!$B$9,"")</x:f>
        <x:v>1.235254435480224</x:v>
      </x:c>
      <x:c r="X1722" s="10" t="str">
        <x:f>IF(ISNUMBER(J1722),SUM(G1722,I1722),"")</x:f>
      </x:c>
      <x:c r="Y1722" s="10" t="str">
        <x:f>IF(ISNUMBER(K1722),COUNTIFS($K$7:$K$1929,"&gt;"&amp;K1722)+1,"")</x:f>
      </x:c>
      <x:c r="Z1722" s="9" t="str"/>
      <x:c r="AA1722" s="15" t="n">
        <x:v>46108</x:v>
      </x:c>
      <x:c r="AB1722" s="9" t="str">
        <x:v>Unknown</x:v>
      </x:c>
    </x:row>
    <x:row r="1723" ht="50" customHeight="1">
      <x:c r="A1723" s="10" t="n">
        <x:f>IF(ISNUMBER(F1723),RANK(F1723,$F$7:$F$1929,0),"")</x:f>
        <x:v>1717</x:v>
      </x:c>
      <x:c r="B1723" s="9" t="str">
        <x:v>Yves Saint Laurent</x:v>
      </x:c>
      <x:c r="C1723" s="9" t="str">
        <x:v>Kouros</x:v>
      </x:c>
      <x:c r="D1723" s="9" t="str">
        <x:v>Eau de Toilette</x:v>
      </x:c>
      <x:c r="E1723" s="11" t="n">
        <x:v>1981</x:v>
      </x:c>
      <x:c r="F1723" s="13" t="n">
        <x:v>7.1</x:v>
      </x:c>
      <x:c r="G1723" s="10" t="n">
        <x:v>1328</x:v>
      </x:c>
      <x:c r="H1723" s="12" t="n">
        <x:v>3.6</x:v>
      </x:c>
      <x:c r="I1723" s="10" t="n">
        <x:v>8766</x:v>
      </x:c>
      <x:c r="J1723" s="12" t="str">
        <x:f>IF(AND(M1723="URL identity aligns",ISNUMBER(F1723),ISNUMBER(H1723),G1723&gt;0,I1723&gt;0,SUM(V1723:W1723)&gt;0),(F1723*V1723+((H1723-1)/4*10)*W1723)/SUM(V1723:W1723),"")</x:f>
      </x:c>
      <x:c r="K1723" s="12" t="str">
        <x:f>IF(ISNUMBER(J1723),(X1723*J1723+'Method'!$B$10*'Method'!$B$11)/(X1723+'Method'!$B$10),"")</x:f>
      </x:c>
      <x:c r="L1723" s="10" t="str">
        <x:f>IF(ISNUMBER(J1723),COUNTIFS($J$7:$J$1929,"&gt;"&amp;J1723)+1,"")</x:f>
      </x:c>
      <x:c r="M1723" s="9" t="str">
        <x:v>Review required</x:v>
      </x:c>
      <x:c r="N1723" s="9" t="str">
        <x:v>Concentration not explicit on both saved identities</x:v>
      </x:c>
      <x:c r="O1723" s="9" t="str">
        <x:v>https://www.parfumo.com/Perfumes/Yves_Saint_Laurent/Kouros_Eau_de_Toilette</x:v>
      </x:c>
      <x:c r="P1723" s="9" t="str">
        <x:v>https://www.fragrantica.com/perfume/Yves-Saint-Laurent/Kouros-735.html</x:v>
      </x:c>
      <x:c r="Q1723" s="9" t="str">
        <x:v>https://media.parfumo.com/perfumes/ca/ca7ef9-kouros-eau-de-toilette-yves-saint-laurent_1200.jpg?width=720&amp;aspect_ratio=1:1</x:v>
      </x:c>
      <x:c r="R1723" s="9" t="str">
        <x:v>https://fimgs.net/mdimg/perfume-thumbs/375x500.735.jpg</x:v>
      </x:c>
      <x:c r="S1723" s="9" t="str">
        <x:v>Kouros</x:v>
      </x:c>
      <x:c r="T1723" s="11" t="str">
        <x:v>1981</x:v>
      </x:c>
      <x:c r="U1723" s="10" t="n">
        <x:v>195</x:v>
      </x:c>
      <x:c r="V1723" s="14" t="n">
        <x:f>IF(AND(ISNUMBER(G1723),G1723&gt;0),LOG10(G1723)*'Method'!$B$8,"")</x:f>
        <x:v>3.7478376900384</x:v>
      </x:c>
      <x:c r="W1723" s="14" t="n">
        <x:f>IF(AND(ISNUMBER(I1723),I1723&gt;0),LOG10(I1723)*'Method'!$B$9,"")</x:f>
        <x:v>3.154241173054352</x:v>
      </x:c>
      <x:c r="X1723" s="10" t="str">
        <x:f>IF(ISNUMBER(J1723),SUM(G1723,I1723),"")</x:f>
      </x:c>
      <x:c r="Y1723" s="10" t="str">
        <x:f>IF(ISNUMBER(K1723),COUNTIFS($K$7:$K$1929,"&gt;"&amp;K1723)+1,"")</x:f>
      </x:c>
      <x:c r="Z1723" s="9" t="str"/>
      <x:c r="AA1723" s="15" t="n">
        <x:v>46108</x:v>
      </x:c>
      <x:c r="AB1723" s="9" t="str">
        <x:v>Unknown</x:v>
      </x:c>
    </x:row>
    <x:row r="1724" ht="50" customHeight="1">
      <x:c r="A1724" s="10" t="n">
        <x:f>IF(ISNUMBER(F1724),RANK(F1724,$F$7:$F$1929,0),"")</x:f>
        <x:v>1717</x:v>
      </x:c>
      <x:c r="B1724" s="9" t="str">
        <x:v>Maison Margiela</x:v>
      </x:c>
      <x:c r="C1724" s="9" t="str">
        <x:v>Lazy Sunday Morning</x:v>
      </x:c>
      <x:c r="D1724" s="9" t="str">
        <x:v>Eau de Toilette</x:v>
      </x:c>
      <x:c r="E1724" s="11" t="n">
        <x:v>2013</x:v>
      </x:c>
      <x:c r="F1724" s="13" t="n">
        <x:v>7.1</x:v>
      </x:c>
      <x:c r="G1724" s="10" t="n">
        <x:v>1026</x:v>
      </x:c>
      <x:c r="H1724" s="12" t="n">
        <x:v>3.82</x:v>
      </x:c>
      <x:c r="I1724" s="10" t="n">
        <x:v>8643</x:v>
      </x:c>
      <x:c r="J1724" s="12" t="str">
        <x:f>IF(AND(M1724="URL identity aligns",ISNUMBER(F1724),ISNUMBER(H1724),G1724&gt;0,I1724&gt;0,SUM(V1724:W1724)&gt;0),(F1724*V1724+((H1724-1)/4*10)*W1724)/SUM(V1724:W1724),"")</x:f>
      </x:c>
      <x:c r="K1724" s="12" t="str">
        <x:f>IF(ISNUMBER(J1724),(X1724*J1724+'Method'!$B$10*'Method'!$B$11)/(X1724+'Method'!$B$10),"")</x:f>
      </x:c>
      <x:c r="L1724" s="10" t="str">
        <x:f>IF(ISNUMBER(J1724),COUNTIFS($J$7:$J$1929,"&gt;"&amp;J1724)+1,"")</x:f>
      </x:c>
      <x:c r="M1724" s="9" t="str">
        <x:v>Review required</x:v>
      </x:c>
      <x:c r="N1724" s="9" t="str">
        <x:v>Brand differs between product URLs; Concentration not explicit on both saved identities</x:v>
      </x:c>
      <x:c r="O1724" s="9" t="str">
        <x:v>https://www.parfumo.com/Perfumes/Maison_Margiela/lazy-sunday-morning-eau-de-toilette</x:v>
      </x:c>
      <x:c r="P1724" s="9" t="str">
        <x:v>https://www.fragrantica.com/perfume/Maison-Martin-Margiela/Lazy-Sunday-Morning-20542.html</x:v>
      </x:c>
      <x:c r="Q1724" s="9" t="str">
        <x:v>https://media.parfumo.com/perfumes/de/de61bf-lazy-sunday-morning-eau-de-toilette-maison-margiela_1200.jpg?width=720&amp;aspect_ratio=1:1</x:v>
      </x:c>
      <x:c r="R1724" s="9" t="str">
        <x:v>https://fimgs.net/mdimg/perfume-thumbs/375x500.20542.jpg</x:v>
      </x:c>
      <x:c r="S1724" s="9" t="str">
        <x:v>Lazy Sunday Morning</x:v>
      </x:c>
      <x:c r="T1724" s="11" t="str">
        <x:v>2013</x:v>
      </x:c>
      <x:c r="U1724" s="10" t="n">
        <x:v>1122</x:v>
      </x:c>
      <x:c r="V1724" s="14" t="n">
        <x:f>IF(AND(ISNUMBER(G1724),G1724&gt;0),LOG10(G1724)*'Method'!$B$8,"")</x:f>
        <x:v>3.61337683293096</x:v>
      </x:c>
      <x:c r="W1724" s="14" t="n">
        <x:f>IF(AND(ISNUMBER(I1724),I1724&gt;0),LOG10(I1724)*'Method'!$B$9,"")</x:f>
        <x:v>3.149331610400056</x:v>
      </x:c>
      <x:c r="X1724" s="10" t="str">
        <x:f>IF(ISNUMBER(J1724),SUM(G1724,I1724),"")</x:f>
      </x:c>
      <x:c r="Y1724" s="10" t="str">
        <x:f>IF(ISNUMBER(K1724),COUNTIFS($K$7:$K$1929,"&gt;"&amp;K1724)+1,"")</x:f>
      </x:c>
      <x:c r="Z1724" s="9" t="str"/>
      <x:c r="AA1724" s="15" t="n">
        <x:v>46108</x:v>
      </x:c>
      <x:c r="AB1724" s="9" t="str">
        <x:v>Unknown</x:v>
      </x:c>
    </x:row>
    <x:row r="1725" ht="50" customHeight="1">
      <x:c r="A1725" s="10" t="n">
        <x:f>IF(ISNUMBER(F1725),RANK(F1725,$F$7:$F$1929,0),"")</x:f>
        <x:v>1717</x:v>
      </x:c>
      <x:c r="B1725" s="9" t="str">
        <x:v>Byredo</x:v>
      </x:c>
      <x:c r="C1725" s="9" t="str">
        <x:v>Blanche</x:v>
      </x:c>
      <x:c r="D1725" s="9" t="str">
        <x:v>Eau de Parfum</x:v>
      </x:c>
      <x:c r="E1725" s="11" t="n">
        <x:v>2009</x:v>
      </x:c>
      <x:c r="F1725" s="13" t="n">
        <x:v>7.1</x:v>
      </x:c>
      <x:c r="G1725" s="10" t="n">
        <x:v>1018</x:v>
      </x:c>
      <x:c r="H1725" s="12" t="n">
        <x:v>3.71</x:v>
      </x:c>
      <x:c r="I1725" s="10" t="n">
        <x:v>8665</x:v>
      </x:c>
      <x:c r="J1725" s="12" t="str">
        <x:f>IF(AND(M1725="URL identity aligns",ISNUMBER(F1725),ISNUMBER(H1725),G1725&gt;0,I1725&gt;0,SUM(V1725:W1725)&gt;0),(F1725*V1725+((H1725-1)/4*10)*W1725)/SUM(V1725:W1725),"")</x:f>
      </x:c>
      <x:c r="K1725" s="12" t="str">
        <x:f>IF(ISNUMBER(J1725),(X1725*J1725+'Method'!$B$10*'Method'!$B$11)/(X1725+'Method'!$B$10),"")</x:f>
      </x:c>
      <x:c r="L1725" s="10" t="str">
        <x:f>IF(ISNUMBER(J1725),COUNTIFS($J$7:$J$1929,"&gt;"&amp;J1725)+1,"")</x:f>
      </x:c>
      <x:c r="M1725" s="9" t="str">
        <x:v>Review required</x:v>
      </x:c>
      <x:c r="N1725" s="9" t="str">
        <x:v>Concentration not explicit on both saved identities</x:v>
      </x:c>
      <x:c r="O1725" s="9" t="str">
        <x:v>https://www.parfumo.com/Perfumes/Byredo/Blanche_Eau_de_Parfum</x:v>
      </x:c>
      <x:c r="P1725" s="9" t="str">
        <x:v>https://www.fragrantica.com/perfume/Byredo/Blanche-6686.html</x:v>
      </x:c>
      <x:c r="Q1725" s="9" t="str">
        <x:v>https://media.parfumo.com/perfumes/bb/bb72fb-blanche-eau-de-parfum-byredo_1200.jpg?width=720&amp;aspect_ratio=1:1</x:v>
      </x:c>
      <x:c r="R1725" s="9" t="str">
        <x:v>https://fimgs.net/mdimg/perfume-thumbs/375x500.6686.jpg</x:v>
      </x:c>
      <x:c r="S1725" s="9" t="str">
        <x:v>Blanche</x:v>
      </x:c>
      <x:c r="T1725" s="11" t="str">
        <x:v>2009</x:v>
      </x:c>
      <x:c r="U1725" s="10" t="n">
        <x:v>684</x:v>
      </x:c>
      <x:c r="V1725" s="14" t="n">
        <x:f>IF(AND(ISNUMBER(G1725),G1725&gt;0),LOG10(G1725)*'Method'!$B$8,"")</x:f>
        <x:v>3.609297333600888</x:v>
      </x:c>
      <x:c r="W1725" s="14" t="n">
        <x:f>IF(AND(ISNUMBER(I1725),I1725&gt;0),LOG10(I1725)*'Method'!$B$9,"")</x:f>
        <x:v>3.150214853639952</x:v>
      </x:c>
      <x:c r="X1725" s="10" t="str">
        <x:f>IF(ISNUMBER(J1725),SUM(G1725,I1725),"")</x:f>
      </x:c>
      <x:c r="Y1725" s="10" t="str">
        <x:f>IF(ISNUMBER(K1725),COUNTIFS($K$7:$K$1929,"&gt;"&amp;K1725)+1,"")</x:f>
      </x:c>
      <x:c r="Z1725" s="9" t="str"/>
      <x:c r="AA1725" s="15" t="n">
        <x:v>46108</x:v>
      </x:c>
      <x:c r="AB1725" s="9" t="str">
        <x:v>Unknown</x:v>
      </x:c>
    </x:row>
    <x:row r="1726" ht="50" customHeight="1">
      <x:c r="A1726" s="10" t="n">
        <x:f>IF(ISNUMBER(F1726),RANK(F1726,$F$7:$F$1929,0),"")</x:f>
        <x:v>1717</x:v>
      </x:c>
      <x:c r="B1726" s="9" t="str">
        <x:v>Armaf</x:v>
      </x:c>
      <x:c r="C1726" s="9" t="str">
        <x:v>Club de Nuit Milestone</x:v>
      </x:c>
      <x:c r="D1726" s="9" t="str">
        <x:v>Eau de Parfum</x:v>
      </x:c>
      <x:c r="E1726" s="11" t="n">
        <x:v>2019</x:v>
      </x:c>
      <x:c r="F1726" s="13" t="n">
        <x:v>7.1</x:v>
      </x:c>
      <x:c r="G1726" s="10" t="n">
        <x:v>706</x:v>
      </x:c>
      <x:c r="H1726" s="12" t="n">
        <x:v>3.94</x:v>
      </x:c>
      <x:c r="I1726" s="10" t="n">
        <x:v>4477</x:v>
      </x:c>
      <x:c r="J1726" s="12" t="str">
        <x:f>IF(AND(M1726="URL identity aligns",ISNUMBER(F1726),ISNUMBER(H1726),G1726&gt;0,I1726&gt;0,SUM(V1726:W1726)&gt;0),(F1726*V1726+((H1726-1)/4*10)*W1726)/SUM(V1726:W1726),"")</x:f>
      </x:c>
      <x:c r="K1726" s="12" t="str">
        <x:f>IF(ISNUMBER(J1726),(X1726*J1726+'Method'!$B$10*'Method'!$B$11)/(X1726+'Method'!$B$10),"")</x:f>
      </x:c>
      <x:c r="L1726" s="10" t="str">
        <x:f>IF(ISNUMBER(J1726),COUNTIFS($J$7:$J$1929,"&gt;"&amp;J1726)+1,"")</x:f>
      </x:c>
      <x:c r="M1726" s="9" t="str">
        <x:v>Review required</x:v>
      </x:c>
      <x:c r="N1726" s="9" t="str">
        <x:v>Concentration not explicit on both saved identities</x:v>
      </x:c>
      <x:c r="O1726" s="9" t="str">
        <x:v>https://www.parfumo.com/Perfumes/Armaf/club-de-nuit-milestone-eau-de-parfum</x:v>
      </x:c>
      <x:c r="P1726" s="9" t="str">
        <x:v>https://www.fragrantica.com/perfume/Armaf/Club-de-Nuit-Milestone-64104.html</x:v>
      </x:c>
      <x:c r="Q1726" s="9" t="str">
        <x:v>https://media.parfumo.com/perfumes/1b/1b1c60_club-de-nuit-milestone-eau-de-parfum-armaf_1200.jpg?width=720&amp;aspect_ratio=1:1</x:v>
      </x:c>
      <x:c r="R1726" s="9" t="str">
        <x:v>https://fimgs.net/mdimg/perfume-thumbs/375x500.64104.jpg</x:v>
      </x:c>
      <x:c r="S1726" s="9" t="str">
        <x:v>Club de Nuit Milestone</x:v>
      </x:c>
      <x:c r="T1726" s="11" t="str">
        <x:v>2019</x:v>
      </x:c>
      <x:c r="U1726" s="10" t="n">
        <x:v>1342</x:v>
      </x:c>
      <x:c r="V1726" s="14" t="n">
        <x:f>IF(AND(ISNUMBER(G1726),G1726&gt;0),LOG10(G1726)*'Method'!$B$8,"")</x:f>
        <x:v>3.41856564126216</x:v>
      </x:c>
      <x:c r="W1726" s="14" t="n">
        <x:f>IF(AND(ISNUMBER(I1726),I1726&gt;0),LOG10(I1726)*'Method'!$B$9,"")</x:f>
        <x:v>2.920789675506752</x:v>
      </x:c>
      <x:c r="X1726" s="10" t="str">
        <x:f>IF(ISNUMBER(J1726),SUM(G1726,I1726),"")</x:f>
      </x:c>
      <x:c r="Y1726" s="10" t="str">
        <x:f>IF(ISNUMBER(K1726),COUNTIFS($K$7:$K$1929,"&gt;"&amp;K1726)+1,"")</x:f>
      </x:c>
      <x:c r="Z1726" s="9" t="str"/>
      <x:c r="AA1726" s="15" t="n">
        <x:v>46108</x:v>
      </x:c>
      <x:c r="AB1726" s="9" t="str">
        <x:v>Unknown</x:v>
      </x:c>
    </x:row>
    <x:row r="1727" ht="50" customHeight="1">
      <x:c r="A1727" s="10" t="n">
        <x:f>IF(ISNUMBER(F1727),RANK(F1727,$F$7:$F$1929,0),"")</x:f>
        <x:v>1717</x:v>
      </x:c>
      <x:c r="B1727" s="9" t="str">
        <x:v>Burberry</x:v>
      </x:c>
      <x:c r="C1727" s="9" t="str">
        <x:v>Hero</x:v>
      </x:c>
      <x:c r="D1727" s="9" t="str">
        <x:v>Eau de Toilette</x:v>
      </x:c>
      <x:c r="E1727" s="11" t="n">
        <x:v>2021</x:v>
      </x:c>
      <x:c r="F1727" s="13" t="n">
        <x:v>7.1</x:v>
      </x:c>
      <x:c r="G1727" s="10" t="n">
        <x:v>624</x:v>
      </x:c>
      <x:c r="H1727" s="12" t="n">
        <x:v>3.93</x:v>
      </x:c>
      <x:c r="I1727" s="10" t="n">
        <x:v>2782</x:v>
      </x:c>
      <x:c r="J1727" s="12" t="str">
        <x:f>IF(AND(M1727="URL identity aligns",ISNUMBER(F1727),ISNUMBER(H1727),G1727&gt;0,I1727&gt;0,SUM(V1727:W1727)&gt;0),(F1727*V1727+((H1727-1)/4*10)*W1727)/SUM(V1727:W1727),"")</x:f>
      </x:c>
      <x:c r="K1727" s="12" t="str">
        <x:f>IF(ISNUMBER(J1727),(X1727*J1727+'Method'!$B$10*'Method'!$B$11)/(X1727+'Method'!$B$10),"")</x:f>
      </x:c>
      <x:c r="L1727" s="10" t="str">
        <x:f>IF(ISNUMBER(J1727),COUNTIFS($J$7:$J$1929,"&gt;"&amp;J1727)+1,"")</x:f>
      </x:c>
      <x:c r="M1727" s="9" t="str">
        <x:v>Review required</x:v>
      </x:c>
      <x:c r="N1727" s="9" t="str">
        <x:v>Concentration not explicit on both saved identities</x:v>
      </x:c>
      <x:c r="O1727" s="9" t="str">
        <x:v>https://www.parfumo.com/Perfumes/Burberry/hero</x:v>
      </x:c>
      <x:c r="P1727" s="9" t="str">
        <x:v>https://www.fragrantica.com/perfume/Burberry/Hero-68627.html</x:v>
      </x:c>
      <x:c r="Q1727" s="9" t="str">
        <x:v>https://media.parfumo.com/perfumes/18/18cc70-hero-eau-de-toilette-burberry_1200.jpg?width=720&amp;aspect_ratio=1:1</x:v>
      </x:c>
      <x:c r="R1727" s="9" t="str">
        <x:v>https://fimgs.net/mdimg/perfume-thumbs/375x500.68627.jpg</x:v>
      </x:c>
      <x:c r="S1727" s="9" t="str">
        <x:v>Hero</x:v>
      </x:c>
      <x:c r="T1727" s="11" t="str">
        <x:v>2021</x:v>
      </x:c>
      <x:c r="U1727" s="10" t="n">
        <x:v>1779</x:v>
      </x:c>
      <x:c r="V1727" s="14" t="n">
        <x:f>IF(AND(ISNUMBER(G1727),G1727&gt;0),LOG10(G1727)*'Method'!$B$8,"")</x:f>
        <x:v>3.354221507618904</x:v>
      </x:c>
      <x:c r="W1727" s="14" t="n">
        <x:f>IF(AND(ISNUMBER(I1727),I1727&gt;0),LOG10(I1727)*'Method'!$B$9,"")</x:f>
        <x:v>2.755485700524824</x:v>
      </x:c>
      <x:c r="X1727" s="10" t="str">
        <x:f>IF(ISNUMBER(J1727),SUM(G1727,I1727),"")</x:f>
      </x:c>
      <x:c r="Y1727" s="10" t="str">
        <x:f>IF(ISNUMBER(K1727),COUNTIFS($K$7:$K$1929,"&gt;"&amp;K1727)+1,"")</x:f>
      </x:c>
      <x:c r="Z1727" s="9" t="str"/>
      <x:c r="AA1727" s="15" t="n">
        <x:v>46108</x:v>
      </x:c>
      <x:c r="AB1727" s="9" t="str">
        <x:v>Unknown</x:v>
      </x:c>
    </x:row>
    <x:row r="1728" ht="50" customHeight="1">
      <x:c r="A1728" s="10" t="n">
        <x:f>IF(ISNUMBER(F1728),RANK(F1728,$F$7:$F$1929,0),"")</x:f>
        <x:v>1717</x:v>
      </x:c>
      <x:c r="B1728" s="9" t="str">
        <x:v>Hermès</x:v>
      </x:c>
      <x:c r="C1728" s="9" t="str">
        <x:v>Un Jardin sur la Lagune</x:v>
      </x:c>
      <x:c r="D1728" s="9" t="str">
        <x:v>Not recorded</x:v>
      </x:c>
      <x:c r="E1728" s="11" t="n">
        <x:v>2019</x:v>
      </x:c>
      <x:c r="F1728" s="13" t="n">
        <x:v>7.1</x:v>
      </x:c>
      <x:c r="G1728" s="10" t="n">
        <x:v>567</x:v>
      </x:c>
      <x:c r="H1728" s="12" t="n">
        <x:v>3.74</x:v>
      </x:c>
      <x:c r="I1728" s="10" t="n">
        <x:v>3612</x:v>
      </x:c>
      <x:c r="J1728" s="12" t="str">
        <x:f>IF(AND(M1728="URL identity aligns",ISNUMBER(F1728),ISNUMBER(H1728),G1728&gt;0,I1728&gt;0,SUM(V1728:W1728)&gt;0),(F1728*V1728+((H1728-1)/4*10)*W1728)/SUM(V1728:W1728),"")</x:f>
      </x:c>
      <x:c r="K1728" s="12" t="str">
        <x:f>IF(ISNUMBER(J1728),(X1728*J1728+'Method'!$B$10*'Method'!$B$11)/(X1728+'Method'!$B$10),"")</x:f>
      </x:c>
      <x:c r="L1728" s="10" t="str">
        <x:f>IF(ISNUMBER(J1728),COUNTIFS($J$7:$J$1929,"&gt;"&amp;J1728)+1,"")</x:f>
      </x:c>
      <x:c r="M1728" s="9" t="str">
        <x:v>Review required</x:v>
      </x:c>
      <x:c r="N1728" s="9" t="str">
        <x:v>Concentration not explicit on both saved identities</x:v>
      </x:c>
      <x:c r="O1728" s="9" t="str">
        <x:v>https://www.parfumo.com/Perfumes/Hermes/Un_Jardin_sur_la_Lagune</x:v>
      </x:c>
      <x:c r="P1728" s="9" t="str">
        <x:v>https://www.fragrantica.com/perfume/Hermes/Un-Jardin-Sur-La-Lagune-53373.html</x:v>
      </x:c>
      <x:c r="Q1728" s="9" t="str">
        <x:v>https://media.parfumo.com/perfumes/95/958281-un-jardin-sur-la-lagune-hermes_1200.jpg?width=720&amp;aspect_ratio=1:1</x:v>
      </x:c>
      <x:c r="R1728" s="9" t="str">
        <x:v>https://fimgs.net/mdimg/perfume-thumbs/375x500.53373.jpg</x:v>
      </x:c>
      <x:c r="S1728" s="9" t="str">
        <x:v>Un Jardin sur la Lagune</x:v>
      </x:c>
      <x:c r="T1728" s="11" t="str">
        <x:v>2019</x:v>
      </x:c>
      <x:c r="U1728" s="10" t="n">
        <x:v>80</x:v>
      </x:c>
      <x:c r="V1728" s="14" t="n">
        <x:f>IF(AND(ISNUMBER(G1728),G1728&gt;0),LOG10(G1728)*'Method'!$B$8,"")</x:f>
        <x:v>3.304299670671492</x:v>
      </x:c>
      <x:c r="W1728" s="14" t="n">
        <x:f>IF(AND(ISNUMBER(I1728),I1728&gt;0),LOG10(I1728)*'Method'!$B$9,"")</x:f>
        <x:v>2.8461981933131764</x:v>
      </x:c>
      <x:c r="X1728" s="10" t="str">
        <x:f>IF(ISNUMBER(J1728),SUM(G1728,I1728),"")</x:f>
      </x:c>
      <x:c r="Y1728" s="10" t="str">
        <x:f>IF(ISNUMBER(K1728),COUNTIFS($K$7:$K$1929,"&gt;"&amp;K1728)+1,"")</x:f>
      </x:c>
      <x:c r="Z1728" s="9" t="str"/>
      <x:c r="AA1728" s="15" t="n">
        <x:v>46108</x:v>
      </x:c>
      <x:c r="AB1728" s="9" t="str">
        <x:v>Unknown</x:v>
      </x:c>
    </x:row>
    <x:row r="1729" ht="50" customHeight="1">
      <x:c r="A1729" s="10" t="n">
        <x:f>IF(ISNUMBER(F1729),RANK(F1729,$F$7:$F$1929,0),"")</x:f>
        <x:v>1717</x:v>
      </x:c>
      <x:c r="B1729" s="9" t="str">
        <x:v>Ralph Lauren</x:v>
      </x:c>
      <x:c r="C1729" s="9" t="str">
        <x:v>Polo Blue</x:v>
      </x:c>
      <x:c r="D1729" s="9" t="str">
        <x:v>Eau de Toilette</x:v>
      </x:c>
      <x:c r="E1729" s="11" t="n">
        <x:v>2002</x:v>
      </x:c>
      <x:c r="F1729" s="13" t="n">
        <x:v>7.1</x:v>
      </x:c>
      <x:c r="G1729" s="10" t="n">
        <x:v>505</x:v>
      </x:c>
      <x:c r="H1729" s="12" t="n">
        <x:v>4.06</x:v>
      </x:c>
      <x:c r="I1729" s="10" t="n">
        <x:v>6788</x:v>
      </x:c>
      <x:c r="J1729" s="12" t="str">
        <x:f>IF(AND(M1729="URL identity aligns",ISNUMBER(F1729),ISNUMBER(H1729),G1729&gt;0,I1729&gt;0,SUM(V1729:W1729)&gt;0),(F1729*V1729+((H1729-1)/4*10)*W1729)/SUM(V1729:W1729),"")</x:f>
      </x:c>
      <x:c r="K1729" s="12" t="str">
        <x:f>IF(ISNUMBER(J1729),(X1729*J1729+'Method'!$B$10*'Method'!$B$11)/(X1729+'Method'!$B$10),"")</x:f>
      </x:c>
      <x:c r="L1729" s="10" t="str">
        <x:f>IF(ISNUMBER(J1729),COUNTIFS($J$7:$J$1929,"&gt;"&amp;J1729)+1,"")</x:f>
      </x:c>
      <x:c r="M1729" s="9" t="str">
        <x:v>Review required</x:v>
      </x:c>
      <x:c r="N1729" s="9" t="str">
        <x:v>Concentration not explicit on both saved identities</x:v>
      </x:c>
      <x:c r="O1729" s="9" t="str">
        <x:v>https://www.parfumo.com/Perfumes/Ralph_Lauren/Polo_Blue_Eau_de_Toilette</x:v>
      </x:c>
      <x:c r="P1729" s="9" t="str">
        <x:v>https://www.fragrantica.com/perfume/Ralph-Lauren/Polo-Blue-1198.html</x:v>
      </x:c>
      <x:c r="Q1729" s="9" t="str">
        <x:v>https://media.parfumo.com/perfumes/2c/2cf11e-polo-blue-eau-de-toilette-ralph-lauren_1200.jpg?width=720&amp;aspect_ratio=1:1</x:v>
      </x:c>
      <x:c r="R1729" s="9" t="str">
        <x:v>https://fimgs.net/mdimg/perfume-thumbs/375x500.1198.jpg</x:v>
      </x:c>
      <x:c r="S1729" s="9" t="str">
        <x:v>Polo Blue</x:v>
      </x:c>
      <x:c r="T1729" s="11" t="str">
        <x:v>2002</x:v>
      </x:c>
      <x:c r="U1729" s="10" t="n">
        <x:v>121</x:v>
      </x:c>
      <x:c r="V1729" s="14" t="n">
        <x:f>IF(AND(ISNUMBER(G1729),G1729&gt;0),LOG10(G1729)*'Method'!$B$8,"")</x:f>
        <x:v>3.243949653742392</x:v>
      </x:c>
      <x:c r="W1729" s="14" t="n">
        <x:f>IF(AND(ISNUMBER(I1729),I1729&gt;0),LOG10(I1729)*'Method'!$B$9,"")</x:f>
        <x:v>3.0653934669165124</x:v>
      </x:c>
      <x:c r="X1729" s="10" t="str">
        <x:f>IF(ISNUMBER(J1729),SUM(G1729,I1729),"")</x:f>
      </x:c>
      <x:c r="Y1729" s="10" t="str">
        <x:f>IF(ISNUMBER(K1729),COUNTIFS($K$7:$K$1929,"&gt;"&amp;K1729)+1,"")</x:f>
      </x:c>
      <x:c r="Z1729" s="9" t="str"/>
      <x:c r="AA1729" s="15" t="n">
        <x:v>46108</x:v>
      </x:c>
      <x:c r="AB1729" s="9" t="str">
        <x:v>Unknown</x:v>
      </x:c>
    </x:row>
    <x:row r="1730" ht="50" customHeight="1">
      <x:c r="A1730" s="10" t="n">
        <x:f>IF(ISNUMBER(F1730),RANK(F1730,$F$7:$F$1929,0),"")</x:f>
        <x:v>1717</x:v>
      </x:c>
      <x:c r="B1730" s="9" t="str">
        <x:v>Etat Libre d'Orange</x:v>
      </x:c>
      <x:c r="C1730" s="9" t="str">
        <x:v>Divin'Enfant</x:v>
      </x:c>
      <x:c r="D1730" s="9" t="str">
        <x:v>Not recorded</x:v>
      </x:c>
      <x:c r="E1730" s="11" t="n">
        <x:v>2006</x:v>
      </x:c>
      <x:c r="F1730" s="13" t="n">
        <x:v>7.1</x:v>
      </x:c>
      <x:c r="G1730" s="10" t="n">
        <x:v>419</x:v>
      </x:c>
      <x:c r="H1730" s="12" t="n">
        <x:v>3.81</x:v>
      </x:c>
      <x:c r="I1730" s="10" t="n">
        <x:v>2917</x:v>
      </x:c>
      <x:c r="J1730" s="12" t="str">
        <x:f>IF(AND(M1730="URL identity aligns",ISNUMBER(F1730),ISNUMBER(H1730),G1730&gt;0,I1730&gt;0,SUM(V1730:W1730)&gt;0),(F1730*V1730+((H1730-1)/4*10)*W1730)/SUM(V1730:W1730),"")</x:f>
      </x:c>
      <x:c r="K1730" s="12" t="str">
        <x:f>IF(ISNUMBER(J1730),(X1730*J1730+'Method'!$B$10*'Method'!$B$11)/(X1730+'Method'!$B$10),"")</x:f>
      </x:c>
      <x:c r="L1730" s="10" t="str">
        <x:f>IF(ISNUMBER(J1730),COUNTIFS($J$7:$J$1929,"&gt;"&amp;J1730)+1,"")</x:f>
      </x:c>
      <x:c r="M1730" s="9" t="str">
        <x:v>Review required</x:v>
      </x:c>
      <x:c r="N1730" s="9" t="str">
        <x:v>Concentration not explicit on both saved identities</x:v>
      </x:c>
      <x:c r="O1730" s="9" t="str">
        <x:v>https://www.parfumo.com/Perfumes/Etat_Libre_d_Orange/Divin_enfant</x:v>
      </x:c>
      <x:c r="P1730" s="9" t="str">
        <x:v>https://www.fragrantica.com/perfume/Etat-Libre-d-Orange/Divin-Enfant-4514.html</x:v>
      </x:c>
      <x:c r="Q1730" s="9" t="str">
        <x:v>https://media.parfumo.com/perfumes/3d/3d27c4-divin-enfant-etat-libre-d-orange_1200.jpg?width=720&amp;aspect_ratio=1:1</x:v>
      </x:c>
      <x:c r="R1730" s="9" t="str">
        <x:v>https://fimgs.net/mdimg/perfume-thumbs/375x500.4514.jpg</x:v>
      </x:c>
      <x:c r="S1730" s="9" t="str">
        <x:v>Divin'Enfant</x:v>
      </x:c>
      <x:c r="T1730" s="11" t="str">
        <x:v>2006</x:v>
      </x:c>
      <x:c r="U1730" s="10" t="n">
        <x:v>1057</x:v>
      </x:c>
      <x:c r="V1730" s="14" t="n">
        <x:f>IF(AND(ISNUMBER(G1730),G1730&gt;0),LOG10(G1730)*'Method'!$B$8,"")</x:f>
        <x:v>3.14665682755956</x:v>
      </x:c>
      <x:c r="W1730" s="14" t="n">
        <x:f>IF(AND(ISNUMBER(I1730),I1730&gt;0),LOG10(I1730)*'Method'!$B$9,"")</x:f>
        <x:v>2.771949143297384</x:v>
      </x:c>
      <x:c r="X1730" s="10" t="str">
        <x:f>IF(ISNUMBER(J1730),SUM(G1730,I1730),"")</x:f>
      </x:c>
      <x:c r="Y1730" s="10" t="str">
        <x:f>IF(ISNUMBER(K1730),COUNTIFS($K$7:$K$1929,"&gt;"&amp;K1730)+1,"")</x:f>
      </x:c>
      <x:c r="Z1730" s="9" t="str"/>
      <x:c r="AA1730" s="15" t="n">
        <x:v>46108</x:v>
      </x:c>
      <x:c r="AB1730" s="9" t="str">
        <x:v>Unknown</x:v>
      </x:c>
    </x:row>
    <x:row r="1731" ht="50" customHeight="1">
      <x:c r="A1731" s="10" t="n">
        <x:f>IF(ISNUMBER(F1731),RANK(F1731,$F$7:$F$1929,0),"")</x:f>
        <x:v>1717</x:v>
      </x:c>
      <x:c r="B1731" s="9" t="str">
        <x:v>Valentino</x:v>
      </x:c>
      <x:c r="C1731" s="9" t="str">
        <x:v>Uomo Born In Roma Green Stravaganza</x:v>
      </x:c>
      <x:c r="D1731" s="9" t="str">
        <x:v>Not recorded</x:v>
      </x:c>
      <x:c r="E1731" s="11" t="n">
        <x:v>2024</x:v>
      </x:c>
      <x:c r="F1731" s="13" t="n">
        <x:v>7.1</x:v>
      </x:c>
      <x:c r="G1731" s="10" t="n">
        <x:v>415</x:v>
      </x:c>
      <x:c r="H1731" s="12" t="n">
        <x:v>4.09</x:v>
      </x:c>
      <x:c r="I1731" s="10" t="n">
        <x:v>3211</x:v>
      </x:c>
      <x:c r="J1731" s="12" t="str">
        <x:f>IF(AND(M1731="URL identity aligns",ISNUMBER(F1731),ISNUMBER(H1731),G1731&gt;0,I1731&gt;0,SUM(V1731:W1731)&gt;0),(F1731*V1731+((H1731-1)/4*10)*W1731)/SUM(V1731:W1731),"")</x:f>
      </x:c>
      <x:c r="K1731" s="12" t="str">
        <x:f>IF(ISNUMBER(J1731),(X1731*J1731+'Method'!$B$10*'Method'!$B$11)/(X1731+'Method'!$B$10),"")</x:f>
      </x:c>
      <x:c r="L1731" s="10" t="str">
        <x:f>IF(ISNUMBER(J1731),COUNTIFS($J$7:$J$1929,"&gt;"&amp;J1731)+1,"")</x:f>
      </x:c>
      <x:c r="M1731" s="9" t="str">
        <x:v>Review required</x:v>
      </x:c>
      <x:c r="N1731" s="9" t="str">
        <x:v>Concentration not explicit on both saved identities</x:v>
      </x:c>
      <x:c r="O1731" s="9" t="str">
        <x:v>https://www.parfumo.com/Perfumes/Valentino/valentino-uomo-born-in-roma-green-stravaganza</x:v>
      </x:c>
      <x:c r="P1731" s="9" t="str">
        <x:v>https://www.fragrantica.com/perfume/Valentino/Valentino-Uomo-Born-in-Roma-Green-Stravaganza-88989.html</x:v>
      </x:c>
      <x:c r="Q1731" s="9" t="str">
        <x:v>https://media.parfumo.com/perfumes/07/076834-valentino-uomo-born-in-roma-green-stravaganza-valentino_1200.jpg?width=720&amp;aspect_ratio=1:1</x:v>
      </x:c>
      <x:c r="R1731" s="9" t="str">
        <x:v>https://fimgs.net/mdimg/perfume-thumbs/375x500.88989.jpg</x:v>
      </x:c>
      <x:c r="S1731" s="9" t="str">
        <x:v>Uomo Born In Roma Green Stravaganza</x:v>
      </x:c>
      <x:c r="T1731" s="11" t="str">
        <x:v>2024</x:v>
      </x:c>
      <x:c r="U1731" s="10" t="n">
        <x:v>1623</x:v>
      </x:c>
      <x:c r="V1731" s="14" t="n">
        <x:f>IF(AND(ISNUMBER(G1731),G1731&gt;0),LOG10(G1731)*'Method'!$B$8,"")</x:f>
        <x:v>3.1416577160545076</x:v>
      </x:c>
      <x:c r="W1731" s="14" t="n">
        <x:f>IF(AND(ISNUMBER(I1731),I1731&gt;0),LOG10(I1731)*'Method'!$B$9,"")</x:f>
        <x:v>2.8053122444532</x:v>
      </x:c>
      <x:c r="X1731" s="10" t="str">
        <x:f>IF(ISNUMBER(J1731),SUM(G1731,I1731),"")</x:f>
      </x:c>
      <x:c r="Y1731" s="10" t="str">
        <x:f>IF(ISNUMBER(K1731),COUNTIFS($K$7:$K$1929,"&gt;"&amp;K1731)+1,"")</x:f>
      </x:c>
      <x:c r="Z1731" s="9" t="str"/>
      <x:c r="AA1731" s="15" t="n">
        <x:v>46108</x:v>
      </x:c>
      <x:c r="AB1731" s="9" t="str">
        <x:v>Unknown</x:v>
      </x:c>
    </x:row>
    <x:row r="1732" ht="50" customHeight="1">
      <x:c r="A1732" s="10" t="n">
        <x:f>IF(ISNUMBER(F1732),RANK(F1732,$F$7:$F$1929,0),"")</x:f>
        <x:v>1717</x:v>
      </x:c>
      <x:c r="B1732" s="9" t="str">
        <x:v>Byredo</x:v>
      </x:c>
      <x:c r="C1732" s="9" t="str">
        <x:v>- Inez &amp; Vinoodh Byredo 2013</x:v>
      </x:c>
      <x:c r="D1732" s="9" t="str">
        <x:v>Eau de Parfum</x:v>
      </x:c>
      <x:c r="E1732" s="11" t="n">
        <x:v>1996</x:v>
      </x:c>
      <x:c r="F1732" s="13" t="n">
        <x:v>7.1</x:v>
      </x:c>
      <x:c r="G1732" s="10" t="n">
        <x:v>393</x:v>
      </x:c>
      <x:c r="H1732" s="12" t="n">
        <x:v>3.88</x:v>
      </x:c>
      <x:c r="I1732" s="10" t="n">
        <x:v>2590</x:v>
      </x:c>
      <x:c r="J1732" s="12" t="str">
        <x:f>IF(AND(M1732="URL identity aligns",ISNUMBER(F1732),ISNUMBER(H1732),G1732&gt;0,I1732&gt;0,SUM(V1732:W1732)&gt;0),(F1732*V1732+((H1732-1)/4*10)*W1732)/SUM(V1732:W1732),"")</x:f>
      </x:c>
      <x:c r="K1732" s="12" t="str">
        <x:f>IF(ISNUMBER(J1732),(X1732*J1732+'Method'!$B$10*'Method'!$B$11)/(X1732+'Method'!$B$10),"")</x:f>
      </x:c>
      <x:c r="L1732" s="10" t="str">
        <x:f>IF(ISNUMBER(J1732),COUNTIFS($J$7:$J$1929,"&gt;"&amp;J1732)+1,"")</x:f>
      </x:c>
      <x:c r="M1732" s="9" t="str">
        <x:v>Review required</x:v>
      </x:c>
      <x:c r="N1732" s="9" t="str">
        <x:v>Concentration not explicit on both saved identities</x:v>
      </x:c>
      <x:c r="O1732" s="9" t="str">
        <x:v>https://www.parfumo.com/Perfumes/Byredo/1996-inez-vinoodh-eau-de-parfum</x:v>
      </x:c>
      <x:c r="P1732" s="9" t="str">
        <x:v>https://www.fragrantica.com/perfume/Byredo/1996-Inez-Vinoodh-19247.html</x:v>
      </x:c>
      <x:c r="Q1732" s="9" t="str">
        <x:v>https://media.parfumo.com/perfumes/b0/b02602-1996-inez-vinoodh-eau-de-parfum-byredo_1200.jpg?width=720&amp;aspect_ratio=1:1</x:v>
      </x:c>
      <x:c r="R1732" s="9" t="str">
        <x:v>https://fimgs.net/mdimg/perfume-thumbs/375x500.19247.jpg</x:v>
      </x:c>
      <x:c r="S1732" s="9" t="str">
        <x:v>- Inez &amp; Vinoodh Byredo 2013</x:v>
      </x:c>
      <x:c r="T1732" s="11" t="str">
        <x:v>1996</x:v>
      </x:c>
      <x:c r="U1732" s="10" t="n">
        <x:v>140</x:v>
      </x:c>
      <x:c r="V1732" s="14" t="n">
        <x:f>IF(AND(ISNUMBER(G1732),G1732&gt;0),LOG10(G1732)*'Method'!$B$8,"")</x:f>
        <x:v>3.1132710604505163</x:v>
      </x:c>
      <x:c r="W1732" s="14" t="n">
        <x:f>IF(AND(ISNUMBER(I1732),I1732&gt;0),LOG10(I1732)*'Method'!$B$9,"")</x:f>
        <x:v>2.730639811265</x:v>
      </x:c>
      <x:c r="X1732" s="10" t="str">
        <x:f>IF(ISNUMBER(J1732),SUM(G1732,I1732),"")</x:f>
      </x:c>
      <x:c r="Y1732" s="10" t="str">
        <x:f>IF(ISNUMBER(K1732),COUNTIFS($K$7:$K$1929,"&gt;"&amp;K1732)+1,"")</x:f>
      </x:c>
      <x:c r="Z1732" s="9" t="str"/>
      <x:c r="AA1732" s="15" t="n">
        <x:v>46108</x:v>
      </x:c>
      <x:c r="AB1732" s="9" t="str">
        <x:v>Unknown</x:v>
      </x:c>
    </x:row>
    <x:row r="1733" ht="50" customHeight="1">
      <x:c r="A1733" s="10" t="n">
        <x:f>IF(ISNUMBER(F1733),RANK(F1733,$F$7:$F$1929,0),"")</x:f>
        <x:v>1717</x:v>
      </x:c>
      <x:c r="B1733" s="9" t="str">
        <x:v>Viktor Rolf</x:v>
      </x:c>
      <x:c r="C1733" s="9" t="str">
        <x:v>Spicebomb Night Vision Viktor &amp; Rolf</x:v>
      </x:c>
      <x:c r="D1733" s="9" t="str">
        <x:v>Eau de Parfum</x:v>
      </x:c>
      <x:c r="E1733" s="11" t="n">
        <x:v>2020</x:v>
      </x:c>
      <x:c r="F1733" s="13" t="n">
        <x:v>7.1</x:v>
      </x:c>
      <x:c r="G1733" s="10" t="n">
        <x:v>391</x:v>
      </x:c>
      <x:c r="H1733" s="12" t="n">
        <x:v>4.2</x:v>
      </x:c>
      <x:c r="I1733" s="10" t="n">
        <x:v>2569</x:v>
      </x:c>
      <x:c r="J1733" s="12" t="n">
        <x:f>IF(AND(M1733="URL identity aligns",ISNUMBER(F1733),ISNUMBER(H1733),G1733&gt;0,I1733&gt;0,SUM(V1733:W1733)&gt;0),(F1733*V1733+((H1733-1)/4*10)*W1733)/SUM(V1733:W1733),"")</x:f>
        <x:v>7.520495395780062</x:v>
      </x:c>
      <x:c r="K1733" s="12" t="n">
        <x:f>IF(ISNUMBER(J1733),(X1733*J1733+'Method'!$B$10*'Method'!$B$11)/(X1733+'Method'!$B$10),"")</x:f>
        <x:v>7.679082157698662</x:v>
      </x:c>
      <x:c r="L1733" s="10" t="n">
        <x:f>IF(ISNUMBER(J1733),COUNTIFS($J$7:$J$1929,"&gt;"&amp;J1733)+1,"")</x:f>
        <x:v>132</x:v>
      </x:c>
      <x:c r="M1733" s="9" t="str">
        <x:v>URL identity aligns</x:v>
      </x:c>
      <x:c r="N1733" s="9" t="str">
        <x:v>Brand, name tokens and concentration agree in saved URLs</x:v>
      </x:c>
      <x:c r="O1733" s="9" t="str">
        <x:v>https://www.parfumo.com/Perfumes/Viktor_Rolf/spicebomb-night-vision-eau-de-parfum</x:v>
      </x:c>
      <x:c r="P1733" s="9" t="str">
        <x:v>https://www.fragrantica.com/perfume/Viktor-Rolf/Spicebomb-Night-Vision-Eau-de-Parfum-62253.html</x:v>
      </x:c>
      <x:c r="Q1733" s="9" t="str">
        <x:v>https://media.parfumo.com/perfumes/bc/bc9c0c-spicebomb-night-vision-eau-de-parfum-viktor-rolf_1200.jpg?width=720&amp;aspect_ratio=1:1</x:v>
      </x:c>
      <x:c r="R1733" s="9" t="str">
        <x:v>https://fimgs.net/mdimg/perfume-thumbs/375x500.62253.jpg</x:v>
      </x:c>
      <x:c r="S1733" s="9" t="str">
        <x:v>Spicebomb Night Vision Viktor &amp; Rolf</x:v>
      </x:c>
      <x:c r="T1733" s="11" t="str">
        <x:v>2020</x:v>
      </x:c>
      <x:c r="U1733" s="10" t="n">
        <x:v>1903</x:v>
      </x:c>
      <x:c r="V1733" s="14" t="n">
        <x:f>IF(AND(ISNUMBER(G1733),G1733&gt;0),LOG10(G1733)*'Method'!$B$8,"")</x:f>
        <x:v>3.110612108875044</x:v>
      </x:c>
      <x:c r="W1733" s="14" t="n">
        <x:f>IF(AND(ISNUMBER(I1733),I1733&gt;0),LOG10(I1733)*'Method'!$B$9,"")</x:f>
        <x:v>2.72781128341308</x:v>
      </x:c>
      <x:c r="X1733" s="10" t="n">
        <x:f>IF(ISNUMBER(J1733),SUM(G1733,I1733),"")</x:f>
        <x:v>2960</x:v>
      </x:c>
      <x:c r="Y1733" s="10" t="n">
        <x:f>IF(ISNUMBER(K1733),COUNTIFS($K$7:$K$1929,"&gt;"&amp;K1733)+1,"")</x:f>
        <x:v>136</x:v>
      </x:c>
      <x:c r="Z1733" s="9" t="str"/>
      <x:c r="AA1733" s="15" t="n">
        <x:v>46108</x:v>
      </x:c>
      <x:c r="AB1733" s="9" t="str">
        <x:v>Unknown</x:v>
      </x:c>
    </x:row>
    <x:row r="1734" ht="50" customHeight="1">
      <x:c r="A1734" s="10" t="n">
        <x:f>IF(ISNUMBER(F1734),RANK(F1734,$F$7:$F$1929,0),"")</x:f>
        <x:v>1717</x:v>
      </x:c>
      <x:c r="B1734" s="9" t="str">
        <x:v>Byredo</x:v>
      </x:c>
      <x:c r="C1734" s="9" t="str">
        <x:v>Mixed Emotions</x:v>
      </x:c>
      <x:c r="D1734" s="9" t="str">
        <x:v>Not recorded</x:v>
      </x:c>
      <x:c r="E1734" s="11" t="n">
        <x:v>2021</x:v>
      </x:c>
      <x:c r="F1734" s="13" t="n">
        <x:v>7.1</x:v>
      </x:c>
      <x:c r="G1734" s="10" t="n">
        <x:v>385</x:v>
      </x:c>
      <x:c r="H1734" s="12" t="n">
        <x:v>3.77</x:v>
      </x:c>
      <x:c r="I1734" s="10" t="n">
        <x:v>2968</x:v>
      </x:c>
      <x:c r="J1734" s="12" t="str">
        <x:f>IF(AND(M1734="URL identity aligns",ISNUMBER(F1734),ISNUMBER(H1734),G1734&gt;0,I1734&gt;0,SUM(V1734:W1734)&gt;0),(F1734*V1734+((H1734-1)/4*10)*W1734)/SUM(V1734:W1734),"")</x:f>
      </x:c>
      <x:c r="K1734" s="12" t="str">
        <x:f>IF(ISNUMBER(J1734),(X1734*J1734+'Method'!$B$10*'Method'!$B$11)/(X1734+'Method'!$B$10),"")</x:f>
      </x:c>
      <x:c r="L1734" s="10" t="str">
        <x:f>IF(ISNUMBER(J1734),COUNTIFS($J$7:$J$1929,"&gt;"&amp;J1734)+1,"")</x:f>
      </x:c>
      <x:c r="M1734" s="9" t="str">
        <x:v>Review required</x:v>
      </x:c>
      <x:c r="N1734" s="9" t="str">
        <x:v>Concentration not explicit on both saved identities</x:v>
      </x:c>
      <x:c r="O1734" s="9" t="str">
        <x:v>https://www.parfumo.com/Perfumes/Byredo/mixed-emotions</x:v>
      </x:c>
      <x:c r="P1734" s="9" t="str">
        <x:v>https://www.fragrantica.com/perfume/Byredo/Mixed-Emotions-65525.html</x:v>
      </x:c>
      <x:c r="Q1734" s="9" t="str">
        <x:v>https://media.parfumo.com/perfumes/0a/0a858a-mixed-emotions-byredo_1200.jpg?width=720&amp;aspect_ratio=1:1</x:v>
      </x:c>
      <x:c r="R1734" s="9" t="str">
        <x:v>https://fimgs.net/mdimg/perfume-thumbs/375x500.65525.jpg</x:v>
      </x:c>
      <x:c r="S1734" s="9" t="str">
        <x:v>Mixed Emotions</x:v>
      </x:c>
      <x:c r="T1734" s="11" t="str">
        <x:v>2021</x:v>
      </x:c>
      <x:c r="U1734" s="10" t="n">
        <x:v>1159</x:v>
      </x:c>
      <x:c r="V1734" s="14" t="n">
        <x:f>IF(AND(ISNUMBER(G1734),G1734&gt;0),LOG10(G1734)*'Method'!$B$8,"")</x:f>
        <x:v>3.1025528754102</x:v>
      </x:c>
      <x:c r="W1734" s="14" t="n">
        <x:f>IF(AND(ISNUMBER(I1734),I1734&gt;0),LOG10(I1734)*'Method'!$B$9,"")</x:f>
        <x:v>2.777971117285592</x:v>
      </x:c>
      <x:c r="X1734" s="10" t="str">
        <x:f>IF(ISNUMBER(J1734),SUM(G1734,I1734),"")</x:f>
      </x:c>
      <x:c r="Y1734" s="10" t="str">
        <x:f>IF(ISNUMBER(K1734),COUNTIFS($K$7:$K$1929,"&gt;"&amp;K1734)+1,"")</x:f>
      </x:c>
      <x:c r="Z1734" s="9" t="str"/>
      <x:c r="AA1734" s="15" t="n">
        <x:v>46108</x:v>
      </x:c>
      <x:c r="AB1734" s="9" t="str">
        <x:v>Unknown</x:v>
      </x:c>
    </x:row>
    <x:row r="1735" ht="50" customHeight="1">
      <x:c r="A1735" s="10" t="n">
        <x:f>IF(ISNUMBER(F1735),RANK(F1735,$F$7:$F$1929,0),"")</x:f>
        <x:v>1717</x:v>
      </x:c>
      <x:c r="B1735" s="9" t="str">
        <x:v>Serge Lutens</x:v>
      </x:c>
      <x:c r="C1735" s="9" t="str">
        <x:v>Clair de musc</x:v>
      </x:c>
      <x:c r="D1735" s="9" t="str">
        <x:v>Not recorded</x:v>
      </x:c>
      <x:c r="E1735" s="11" t="n">
        <x:v>2003</x:v>
      </x:c>
      <x:c r="F1735" s="13" t="n">
        <x:v>7.1</x:v>
      </x:c>
      <x:c r="G1735" s="10" t="n">
        <x:v>366</x:v>
      </x:c>
      <x:c r="H1735" s="12" t="n">
        <x:v>3.86</x:v>
      </x:c>
      <x:c r="I1735" s="10" t="n">
        <x:v>2164</x:v>
      </x:c>
      <x:c r="J1735" s="12" t="str">
        <x:f>IF(AND(M1735="URL identity aligns",ISNUMBER(F1735),ISNUMBER(H1735),G1735&gt;0,I1735&gt;0,SUM(V1735:W1735)&gt;0),(F1735*V1735+((H1735-1)/4*10)*W1735)/SUM(V1735:W1735),"")</x:f>
      </x:c>
      <x:c r="K1735" s="12" t="str">
        <x:f>IF(ISNUMBER(J1735),(X1735*J1735+'Method'!$B$10*'Method'!$B$11)/(X1735+'Method'!$B$10),"")</x:f>
      </x:c>
      <x:c r="L1735" s="10" t="str">
        <x:f>IF(ISNUMBER(J1735),COUNTIFS($J$7:$J$1929,"&gt;"&amp;J1735)+1,"")</x:f>
      </x:c>
      <x:c r="M1735" s="9" t="str">
        <x:v>Review required</x:v>
      </x:c>
      <x:c r="N1735" s="9" t="str">
        <x:v>Concentration not explicit on both saved identities</x:v>
      </x:c>
      <x:c r="O1735" s="9" t="str">
        <x:v>https://www.parfumo.com/Perfumes/Serge_Lutens/Clair_de_Musc</x:v>
      </x:c>
      <x:c r="P1735" s="9" t="str">
        <x:v>https://www.fragrantica.com/perfume/Serge-Lutens/Clair-de-Musc-2763.html</x:v>
      </x:c>
      <x:c r="Q1735" s="9" t="str">
        <x:v>https://media.parfumo.com/perfumes/1d/1d6239_clair-de-musc-serge-lutens_1200.jpg?width=720&amp;aspect_ratio=1:1</x:v>
      </x:c>
      <x:c r="R1735" s="9" t="str">
        <x:v>https://fimgs.net/mdimg/perfume-thumbs/375x500.2763.jpg</x:v>
      </x:c>
      <x:c r="S1735" s="9" t="str">
        <x:v>Clair de musc</x:v>
      </x:c>
      <x:c r="T1735" s="11" t="str">
        <x:v>2003</x:v>
      </x:c>
      <x:c r="U1735" s="10" t="n">
        <x:v>1029</x:v>
      </x:c>
      <x:c r="V1735" s="14" t="n">
        <x:f>IF(AND(ISNUMBER(G1735),G1735&gt;0),LOG10(G1735)*'Method'!$B$8,"")</x:f>
        <x:v>3.076177302473292</x:v>
      </x:c>
      <x:c r="W1735" s="14" t="n">
        <x:f>IF(AND(ISNUMBER(I1735),I1735&gt;0),LOG10(I1735)*'Method'!$B$9,"")</x:f>
        <x:v>2.668205805147624</x:v>
      </x:c>
      <x:c r="X1735" s="10" t="str">
        <x:f>IF(ISNUMBER(J1735),SUM(G1735,I1735),"")</x:f>
      </x:c>
      <x:c r="Y1735" s="10" t="str">
        <x:f>IF(ISNUMBER(K1735),COUNTIFS($K$7:$K$1929,"&gt;"&amp;K1735)+1,"")</x:f>
      </x:c>
      <x:c r="Z1735" s="9" t="str"/>
      <x:c r="AA1735" s="15" t="n">
        <x:v>46108</x:v>
      </x:c>
      <x:c r="AB1735" s="9" t="str">
        <x:v>Unknown</x:v>
      </x:c>
    </x:row>
    <x:row r="1736" ht="50" customHeight="1">
      <x:c r="A1736" s="10" t="n">
        <x:f>IF(ISNUMBER(F1736),RANK(F1736,$F$7:$F$1929,0),"")</x:f>
        <x:v>1717</x:v>
      </x:c>
      <x:c r="B1736" s="9" t="str">
        <x:v>Initio</x:v>
      </x:c>
      <x:c r="C1736" s="9" t="str">
        <x:v>High Frequency</x:v>
      </x:c>
      <x:c r="D1736" s="9" t="str">
        <x:v>Parfum</x:v>
      </x:c>
      <x:c r="E1736" s="11" t="n">
        <x:v>2016</x:v>
      </x:c>
      <x:c r="F1736" s="13" t="n">
        <x:v>7.1</x:v>
      </x:c>
      <x:c r="G1736" s="10" t="n">
        <x:v>360</x:v>
      </x:c>
      <x:c r="H1736" s="12" t="n">
        <x:v>3.87</x:v>
      </x:c>
      <x:c r="I1736" s="10" t="n">
        <x:v>1306</x:v>
      </x:c>
      <x:c r="J1736" s="12" t="str">
        <x:f>IF(AND(M1736="URL identity aligns",ISNUMBER(F1736),ISNUMBER(H1736),G1736&gt;0,I1736&gt;0,SUM(V1736:W1736)&gt;0),(F1736*V1736+((H1736-1)/4*10)*W1736)/SUM(V1736:W1736),"")</x:f>
      </x:c>
      <x:c r="K1736" s="12" t="str">
        <x:f>IF(ISNUMBER(J1736),(X1736*J1736+'Method'!$B$10*'Method'!$B$11)/(X1736+'Method'!$B$10),"")</x:f>
      </x:c>
      <x:c r="L1736" s="10" t="str">
        <x:f>IF(ISNUMBER(J1736),COUNTIFS($J$7:$J$1929,"&gt;"&amp;J1736)+1,"")</x:f>
      </x:c>
      <x:c r="M1736" s="9" t="str">
        <x:v>Review required</x:v>
      </x:c>
      <x:c r="N1736" s="9" t="str">
        <x:v>Concentration not explicit on both saved identities</x:v>
      </x:c>
      <x:c r="O1736" s="9" t="str">
        <x:v>https://www.parfumo.com/Perfumes/Initio/High_Frequency</x:v>
      </x:c>
      <x:c r="P1736" s="9" t="str">
        <x:v>https://www.fragrantica.com/perfume/Initio-Parfums-Prives/High-Frequency-42259.html</x:v>
      </x:c>
      <x:c r="Q1736" s="9" t="str">
        <x:v>https://media.parfumo.com/perfumes/12/1254a7-high-frequency-initio_1200.jpg?width=720&amp;aspect_ratio=1:1</x:v>
      </x:c>
      <x:c r="R1736" s="9" t="str">
        <x:v>https://fimgs.net/mdimg/perfume-thumbs/375x500.42259.jpg</x:v>
      </x:c>
      <x:c r="S1736" s="9" t="str">
        <x:v>High Frequency</x:v>
      </x:c>
      <x:c r="T1736" s="11" t="str">
        <x:v>2016</x:v>
      </x:c>
      <x:c r="U1736" s="10" t="n">
        <x:v>921</x:v>
      </x:c>
      <x:c r="V1736" s="14" t="n">
        <x:f>IF(AND(ISNUMBER(G1736),G1736&gt;0),LOG10(G1736)*'Method'!$B$8,"")</x:f>
        <x:v>3.0675630009207477</x:v>
      </x:c>
      <x:c r="W1736" s="14" t="n">
        <x:f>IF(AND(ISNUMBER(I1736),I1736&gt;0),LOG10(I1736)*'Method'!$B$9,"")</x:f>
        <x:v>2.4927545415512404</x:v>
      </x:c>
      <x:c r="X1736" s="10" t="str">
        <x:f>IF(ISNUMBER(J1736),SUM(G1736,I1736),"")</x:f>
      </x:c>
      <x:c r="Y1736" s="10" t="str">
        <x:f>IF(ISNUMBER(K1736),COUNTIFS($K$7:$K$1929,"&gt;"&amp;K1736)+1,"")</x:f>
      </x:c>
      <x:c r="Z1736" s="9" t="str"/>
      <x:c r="AA1736" s="15" t="n">
        <x:v>46108</x:v>
      </x:c>
      <x:c r="AB1736" s="9" t="str">
        <x:v>Unknown</x:v>
      </x:c>
    </x:row>
    <x:row r="1737" ht="50" customHeight="1">
      <x:c r="A1737" s="10" t="n">
        <x:f>IF(ISNUMBER(F1737),RANK(F1737,$F$7:$F$1929,0),"")</x:f>
        <x:v>1717</x:v>
      </x:c>
      <x:c r="B1737" s="9" t="str">
        <x:v>Byredo</x:v>
      </x:c>
      <x:c r="C1737" s="9" t="str">
        <x:v>Sundazed</x:v>
      </x:c>
      <x:c r="D1737" s="9" t="str">
        <x:v>Eau de Parfum</x:v>
      </x:c>
      <x:c r="E1737" s="11" t="n">
        <x:v>2019</x:v>
      </x:c>
      <x:c r="F1737" s="13" t="n">
        <x:v>7.1</x:v>
      </x:c>
      <x:c r="G1737" s="10" t="n">
        <x:v>356</x:v>
      </x:c>
      <x:c r="H1737" s="12" t="n">
        <x:v>3.77</x:v>
      </x:c>
      <x:c r="I1737" s="10" t="n">
        <x:v>2225</x:v>
      </x:c>
      <x:c r="J1737" s="12" t="str">
        <x:f>IF(AND(M1737="URL identity aligns",ISNUMBER(F1737),ISNUMBER(H1737),G1737&gt;0,I1737&gt;0,SUM(V1737:W1737)&gt;0),(F1737*V1737+((H1737-1)/4*10)*W1737)/SUM(V1737:W1737),"")</x:f>
      </x:c>
      <x:c r="K1737" s="12" t="str">
        <x:f>IF(ISNUMBER(J1737),(X1737*J1737+'Method'!$B$10*'Method'!$B$11)/(X1737+'Method'!$B$10),"")</x:f>
      </x:c>
      <x:c r="L1737" s="10" t="str">
        <x:f>IF(ISNUMBER(J1737),COUNTIFS($J$7:$J$1929,"&gt;"&amp;J1737)+1,"")</x:f>
      </x:c>
      <x:c r="M1737" s="9" t="str">
        <x:v>Review required</x:v>
      </x:c>
      <x:c r="N1737" s="9" t="str">
        <x:v>Concentration not explicit on both saved identities</x:v>
      </x:c>
      <x:c r="O1737" s="9" t="str">
        <x:v>https://www.parfumo.com/Perfumes/Byredo/Sundazed_Eau_de_Parfum</x:v>
      </x:c>
      <x:c r="P1737" s="9" t="str">
        <x:v>https://www.fragrantica.com/perfume/Byredo/Sundazed-54747.html</x:v>
      </x:c>
      <x:c r="Q1737" s="9" t="str">
        <x:v>https://media.parfumo.com/perfumes/dd/dd7c5c-sundazed-eau-de-parfum-byredo_1200.jpg?width=720&amp;aspect_ratio=1:1</x:v>
      </x:c>
      <x:c r="R1737" s="9" t="str">
        <x:v>https://fimgs.net/mdimg/perfume-thumbs/375x500.54747.jpg</x:v>
      </x:c>
      <x:c r="S1737" s="9" t="str">
        <x:v>Sundazed</x:v>
      </x:c>
      <x:c r="T1737" s="11" t="str">
        <x:v>2019</x:v>
      </x:c>
      <x:c r="U1737" s="10" t="n">
        <x:v>726</x:v>
      </x:c>
      <x:c r="V1737" s="14" t="n">
        <x:f>IF(AND(ISNUMBER(G1737),G1737&gt;0),LOG10(G1737)*'Method'!$B$8,"")</x:f>
        <x:v>3.061739997567444</x:v>
      </x:c>
      <x:c r="W1737" s="14" t="n">
        <x:f>IF(AND(ISNUMBER(I1737),I1737&gt;0),LOG10(I1737)*'Method'!$B$9,"")</x:f>
        <x:v>2.67786401225356</x:v>
      </x:c>
      <x:c r="X1737" s="10" t="str">
        <x:f>IF(ISNUMBER(J1737),SUM(G1737,I1737),"")</x:f>
      </x:c>
      <x:c r="Y1737" s="10" t="str">
        <x:f>IF(ISNUMBER(K1737),COUNTIFS($K$7:$K$1929,"&gt;"&amp;K1737)+1,"")</x:f>
      </x:c>
      <x:c r="Z1737" s="9" t="str"/>
      <x:c r="AA1737" s="15" t="n">
        <x:v>46108</x:v>
      </x:c>
      <x:c r="AB1737" s="9" t="str">
        <x:v>Unknown</x:v>
      </x:c>
    </x:row>
    <x:row r="1738" ht="50" customHeight="1">
      <x:c r="A1738" s="10" t="n">
        <x:f>IF(ISNUMBER(F1738),RANK(F1738,$F$7:$F$1929,0),"")</x:f>
        <x:v>1717</x:v>
      </x:c>
      <x:c r="B1738" s="9" t="str">
        <x:v>Guerlain</x:v>
      </x:c>
      <x:c r="C1738" s="9" t="str">
        <x:v>Cherry Oud</x:v>
      </x:c>
      <x:c r="D1738" s="9" t="str">
        <x:v>Not recorded</x:v>
      </x:c>
      <x:c r="E1738" s="11" t="n">
        <x:v>2022</x:v>
      </x:c>
      <x:c r="F1738" s="13" t="n">
        <x:v>7.1</x:v>
      </x:c>
      <x:c r="G1738" s="10" t="n">
        <x:v>347</x:v>
      </x:c>
      <x:c r="H1738" s="12" t="n">
        <x:v>3.82</x:v>
      </x:c>
      <x:c r="I1738" s="10" t="n">
        <x:v>910</x:v>
      </x:c>
      <x:c r="J1738" s="12" t="str">
        <x:f>IF(AND(M1738="URL identity aligns",ISNUMBER(F1738),ISNUMBER(H1738),G1738&gt;0,I1738&gt;0,SUM(V1738:W1738)&gt;0),(F1738*V1738+((H1738-1)/4*10)*W1738)/SUM(V1738:W1738),"")</x:f>
      </x:c>
      <x:c r="K1738" s="12" t="str">
        <x:f>IF(ISNUMBER(J1738),(X1738*J1738+'Method'!$B$10*'Method'!$B$11)/(X1738+'Method'!$B$10),"")</x:f>
      </x:c>
      <x:c r="L1738" s="10" t="str">
        <x:f>IF(ISNUMBER(J1738),COUNTIFS($J$7:$J$1929,"&gt;"&amp;J1738)+1,"")</x:f>
      </x:c>
      <x:c r="M1738" s="9" t="str">
        <x:v>Review required</x:v>
      </x:c>
      <x:c r="N1738" s="9" t="str">
        <x:v>Concentration not explicit on both saved identities</x:v>
      </x:c>
      <x:c r="O1738" s="9" t="str">
        <x:v>https://www.parfumo.com/Perfumes/Guerlain/cherry-oud</x:v>
      </x:c>
      <x:c r="P1738" s="9" t="str">
        <x:v>https://www.fragrantica.com/perfume/Guerlain/Cherry-Oud-76302.html</x:v>
      </x:c>
      <x:c r="Q1738" s="9" t="str">
        <x:v>https://media.parfumo.com/perfumes/14/14f22c-cherry-oud-guerlain_1200.jpg?width=720&amp;aspect_ratio=1:1</x:v>
      </x:c>
      <x:c r="R1738" s="9" t="str">
        <x:v>https://fimgs.net/mdimg/perfume-thumbs/375x500.76302.jpg</x:v>
      </x:c>
      <x:c r="S1738" s="9" t="str">
        <x:v>Cherry Oud</x:v>
      </x:c>
      <x:c r="T1738" s="11" t="str">
        <x:v>2022</x:v>
      </x:c>
      <x:c r="U1738" s="10" t="n">
        <x:v>1637</x:v>
      </x:c>
      <x:c r="V1738" s="14" t="n">
        <x:f>IF(AND(ISNUMBER(G1738),G1738&gt;0),LOG10(G1738)*'Method'!$B$8,"")</x:f>
        <x:v>3.048395369749044</x:v>
      </x:c>
      <x:c r="W1738" s="14" t="n">
        <x:f>IF(AND(ISNUMBER(I1738),I1738&gt;0),LOG10(I1738)*'Method'!$B$9,"")</x:f>
        <x:v>2.367233113856872</x:v>
      </x:c>
      <x:c r="X1738" s="10" t="str">
        <x:f>IF(ISNUMBER(J1738),SUM(G1738,I1738),"")</x:f>
      </x:c>
      <x:c r="Y1738" s="10" t="str">
        <x:f>IF(ISNUMBER(K1738),COUNTIFS($K$7:$K$1929,"&gt;"&amp;K1738)+1,"")</x:f>
      </x:c>
      <x:c r="Z1738" s="9" t="str"/>
      <x:c r="AA1738" s="15" t="n">
        <x:v>46108</x:v>
      </x:c>
      <x:c r="AB1738" s="9" t="str">
        <x:v>Unknown</x:v>
      </x:c>
    </x:row>
    <x:row r="1739" ht="50" customHeight="1">
      <x:c r="A1739" s="10" t="n">
        <x:f>IF(ISNUMBER(F1739),RANK(F1739,$F$7:$F$1929,0),"")</x:f>
        <x:v>1717</x:v>
      </x:c>
      <x:c r="B1739" s="9" t="str">
        <x:v>Montale</x:v>
      </x:c>
      <x:c r="C1739" s="9" t="str">
        <x:v>Wood &amp; Spices</x:v>
      </x:c>
      <x:c r="D1739" s="9" t="str">
        <x:v>Not recorded</x:v>
      </x:c>
      <x:c r="E1739" s="11" t="n">
        <x:v>2005</x:v>
      </x:c>
      <x:c r="F1739" s="13" t="n">
        <x:v>7.1</x:v>
      </x:c>
      <x:c r="G1739" s="10" t="n">
        <x:v>347</x:v>
      </x:c>
      <x:c r="H1739" s="12" t="n">
        <x:v>3.65</x:v>
      </x:c>
      <x:c r="I1739" s="10" t="n">
        <x:v>1583</x:v>
      </x:c>
      <x:c r="J1739" s="12" t="str">
        <x:f>IF(AND(M1739="URL identity aligns",ISNUMBER(F1739),ISNUMBER(H1739),G1739&gt;0,I1739&gt;0,SUM(V1739:W1739)&gt;0),(F1739*V1739+((H1739-1)/4*10)*W1739)/SUM(V1739:W1739),"")</x:f>
      </x:c>
      <x:c r="K1739" s="12" t="str">
        <x:f>IF(ISNUMBER(J1739),(X1739*J1739+'Method'!$B$10*'Method'!$B$11)/(X1739+'Method'!$B$10),"")</x:f>
      </x:c>
      <x:c r="L1739" s="10" t="str">
        <x:f>IF(ISNUMBER(J1739),COUNTIFS($J$7:$J$1929,"&gt;"&amp;J1739)+1,"")</x:f>
      </x:c>
      <x:c r="M1739" s="9" t="str">
        <x:v>Review required</x:v>
      </x:c>
      <x:c r="N1739" s="9" t="str">
        <x:v>Product, variant, gender or year terms differ between URLs; Concentration not explicit on both saved identities</x:v>
      </x:c>
      <x:c r="O1739" s="9" t="str">
        <x:v>https://www.parfumo.com/Perfumes/Montale/Wood_Spices</x:v>
      </x:c>
      <x:c r="P1739" s="9" t="str">
        <x:v>https://www.fragrantica.com/perfume/Montale/Wood-and-Spices-1147.html</x:v>
      </x:c>
      <x:c r="Q1739" s="9" t="str">
        <x:v>https://media.parfumo.com/perfumes/f7/f734e6-wood-spices-montale_1200.jpg?width=720&amp;aspect_ratio=1:1</x:v>
      </x:c>
      <x:c r="R1739" s="9" t="str">
        <x:v>https://fimgs.net/mdimg/perfume-thumbs/375x500.1147.jpg</x:v>
      </x:c>
      <x:c r="S1739" s="9" t="str">
        <x:v>Wood &amp; Spices</x:v>
      </x:c>
      <x:c r="T1739" s="11" t="str">
        <x:v>2005</x:v>
      </x:c>
      <x:c r="U1739" s="10" t="n">
        <x:v>1256</x:v>
      </x:c>
      <x:c r="V1739" s="14" t="n">
        <x:f>IF(AND(ISNUMBER(G1739),G1739&gt;0),LOG10(G1739)*'Method'!$B$8,"")</x:f>
        <x:v>3.048395369749044</x:v>
      </x:c>
      <x:c r="W1739" s="14" t="n">
        <x:f>IF(AND(ISNUMBER(I1739),I1739&gt;0),LOG10(I1739)*'Method'!$B$9,"")</x:f>
        <x:v>2.5595847318898883</x:v>
      </x:c>
      <x:c r="X1739" s="10" t="str">
        <x:f>IF(ISNUMBER(J1739),SUM(G1739,I1739),"")</x:f>
      </x:c>
      <x:c r="Y1739" s="10" t="str">
        <x:f>IF(ISNUMBER(K1739),COUNTIFS($K$7:$K$1929,"&gt;"&amp;K1739)+1,"")</x:f>
      </x:c>
      <x:c r="Z1739" s="9" t="str"/>
      <x:c r="AA1739" s="15" t="n">
        <x:v>46108</x:v>
      </x:c>
      <x:c r="AB1739" s="9" t="str">
        <x:v>Unknown</x:v>
      </x:c>
    </x:row>
    <x:row r="1740" ht="50" customHeight="1">
      <x:c r="A1740" s="10" t="n">
        <x:f>IF(ISNUMBER(F1740),RANK(F1740,$F$7:$F$1929,0),"")</x:f>
        <x:v>1717</x:v>
      </x:c>
      <x:c r="B1740" s="9" t="str">
        <x:v>Kilian</x:v>
      </x:c>
      <x:c r="C1740" s="9" t="str">
        <x:v>Vodka on the Rocks</x:v>
      </x:c>
      <x:c r="D1740" s="9" t="str">
        <x:v>Not recorded</x:v>
      </x:c>
      <x:c r="E1740" s="11" t="n">
        <x:v>2014</x:v>
      </x:c>
      <x:c r="F1740" s="13" t="n">
        <x:v>7.1</x:v>
      </x:c>
      <x:c r="G1740" s="10" t="n">
        <x:v>341</x:v>
      </x:c>
      <x:c r="H1740" s="12" t="n">
        <x:v>3.81</x:v>
      </x:c>
      <x:c r="I1740" s="10" t="n">
        <x:v>2387</x:v>
      </x:c>
      <x:c r="J1740" s="12" t="str">
        <x:f>IF(AND(M1740="URL identity aligns",ISNUMBER(F1740),ISNUMBER(H1740),G1740&gt;0,I1740&gt;0,SUM(V1740:W1740)&gt;0),(F1740*V1740+((H1740-1)/4*10)*W1740)/SUM(V1740:W1740),"")</x:f>
      </x:c>
      <x:c r="K1740" s="12" t="str">
        <x:f>IF(ISNUMBER(J1740),(X1740*J1740+'Method'!$B$10*'Method'!$B$11)/(X1740+'Method'!$B$10),"")</x:f>
      </x:c>
      <x:c r="L1740" s="10" t="str">
        <x:f>IF(ISNUMBER(J1740),COUNTIFS($J$7:$J$1929,"&gt;"&amp;J1740)+1,"")</x:f>
      </x:c>
      <x:c r="M1740" s="9" t="str">
        <x:v>Review required</x:v>
      </x:c>
      <x:c r="N1740" s="9" t="str">
        <x:v>Concentration not explicit on both saved identities</x:v>
      </x:c>
      <x:c r="O1740" s="9" t="str">
        <x:v>https://www.parfumo.com/Perfumes/Kilian/Vodka_on_the_Rocks</x:v>
      </x:c>
      <x:c r="P1740" s="9" t="str">
        <x:v>https://www.fragrantica.com/perfume/By-Kilian/Vodka-on-the-Rocks-23899.html</x:v>
      </x:c>
      <x:c r="Q1740" s="9" t="str">
        <x:v>https://media.parfumo.com/perfumes/6f/6f6876-vodka-on-the-rocks-kilian_1200.jpg?width=720&amp;aspect_ratio=1:1</x:v>
      </x:c>
      <x:c r="R1740" s="9" t="str">
        <x:v>https://fimgs.net/mdimg/perfume-thumbs/375x500.23899.jpg</x:v>
      </x:c>
      <x:c r="S1740" s="9" t="str">
        <x:v>Vodka on the Rocks</x:v>
      </x:c>
      <x:c r="T1740" s="11" t="str">
        <x:v>2014</x:v>
      </x:c>
      <x:c r="U1740" s="10" t="n">
        <x:v>654</x:v>
      </x:c>
      <x:c r="V1740" s="14" t="n">
        <x:f>IF(AND(ISNUMBER(G1740),G1740&gt;0),LOG10(G1740)*'Method'!$B$8,"")</x:f>
        <x:v>3.039305254791</x:v>
      </x:c>
      <x:c r="W1740" s="14" t="n">
        <x:f>IF(AND(ISNUMBER(I1740),I1740&gt;0),LOG10(I1740)*'Method'!$B$9,"")</x:f>
        <x:v>2.7022819352054004</x:v>
      </x:c>
      <x:c r="X1740" s="10" t="str">
        <x:f>IF(ISNUMBER(J1740),SUM(G1740,I1740),"")</x:f>
      </x:c>
      <x:c r="Y1740" s="10" t="str">
        <x:f>IF(ISNUMBER(K1740),COUNTIFS($K$7:$K$1929,"&gt;"&amp;K1740)+1,"")</x:f>
      </x:c>
      <x:c r="Z1740" s="9" t="str"/>
      <x:c r="AA1740" s="15" t="n">
        <x:v>46108</x:v>
      </x:c>
      <x:c r="AB1740" s="9" t="str">
        <x:v>Unknown</x:v>
      </x:c>
    </x:row>
    <x:row r="1741" ht="50" customHeight="1">
      <x:c r="A1741" s="10" t="n">
        <x:f>IF(ISNUMBER(F1741),RANK(F1741,$F$7:$F$1929,0),"")</x:f>
        <x:v>1717</x:v>
      </x:c>
      <x:c r="B1741" s="9" t="str">
        <x:v>Yves Saint Laurent</x:v>
      </x:c>
      <x:c r="C1741" s="9" t="str">
        <x:v>Y</x:v>
      </x:c>
      <x:c r="D1741" s="9" t="str">
        <x:v>Eau de Parfum Intense</x:v>
      </x:c>
      <x:c r="E1741" s="11" t="n">
        <x:v>2023</x:v>
      </x:c>
      <x:c r="F1741" s="13" t="n">
        <x:v>7.1</x:v>
      </x:c>
      <x:c r="G1741" s="10" t="n">
        <x:v>328</x:v>
      </x:c>
      <x:c r="H1741" s="12" t="n">
        <x:v>4.17</x:v>
      </x:c>
      <x:c r="I1741" s="10" t="n">
        <x:v>3102</x:v>
      </x:c>
      <x:c r="J1741" s="12" t="n">
        <x:f>IF(AND(M1741="URL identity aligns",ISNUMBER(F1741),ISNUMBER(H1741),G1741&gt;0,I1741&gt;0,SUM(V1741:W1741)&gt;0),(F1741*V1741+((H1741-1)/4*10)*W1741)/SUM(V1741:W1741),"")</x:f>
        <x:v>7.496479703942572</x:v>
      </x:c>
      <x:c r="K1741" s="12" t="n">
        <x:f>IF(ISNUMBER(J1741),(X1741*J1741+'Method'!$B$10*'Method'!$B$11)/(X1741+'Method'!$B$10),"")</x:f>
        <x:v>7.650677088708014</x:v>
      </x:c>
      <x:c r="L1741" s="10" t="n">
        <x:f>IF(ISNUMBER(J1741),COUNTIFS($J$7:$J$1929,"&gt;"&amp;J1741)+1,"")</x:f>
        <x:v>135</x:v>
      </x:c>
      <x:c r="M1741" s="9" t="str">
        <x:v>URL identity aligns</x:v>
      </x:c>
      <x:c r="N1741" s="9" t="str">
        <x:v>Brand, name tokens and concentration agree in saved URLs</x:v>
      </x:c>
      <x:c r="O1741" s="9" t="str">
        <x:v>https://www.parfumo.com/Perfumes/Yves_Saint_Laurent/y-eau-de-parfum-intense</x:v>
      </x:c>
      <x:c r="P1741" s="9" t="str">
        <x:v>https://www.fragrantica.com/perfume/Yves-Saint-Laurent/Y-Eau-de-Parfum-Intense-79243.html</x:v>
      </x:c>
      <x:c r="Q1741" s="9" t="str">
        <x:v>https://media.parfumo.com/perfumes/0e/0e66e1-y-eau-de-parfum-intense-yves-saint-laurent_1200.jpg?width=720&amp;aspect_ratio=1:1</x:v>
      </x:c>
      <x:c r="R1741" s="9" t="str">
        <x:v>https://fimgs.net/mdimg/perfume-thumbs/375x500.79243.jpg</x:v>
      </x:c>
      <x:c r="S1741" s="9" t="str">
        <x:v>Y</x:v>
      </x:c>
      <x:c r="T1741" s="11" t="str">
        <x:v>2023</x:v>
      </x:c>
      <x:c r="U1741" s="10" t="n">
        <x:v>153</x:v>
      </x:c>
      <x:c r="V1741" s="14" t="n">
        <x:f>IF(AND(ISNUMBER(G1741),G1741&gt;0),LOG10(G1741)*'Method'!$B$8,"")</x:f>
        <x:v>3.019048612454016</x:v>
      </x:c>
      <x:c r="W1741" s="14" t="n">
        <x:f>IF(AND(ISNUMBER(I1741),I1741&gt;0),LOG10(I1741)*'Method'!$B$9,"")</x:f>
        <x:v>2.793313434782072</x:v>
      </x:c>
      <x:c r="X1741" s="10" t="n">
        <x:f>IF(ISNUMBER(J1741),SUM(G1741,I1741),"")</x:f>
        <x:v>3430</x:v>
      </x:c>
      <x:c r="Y1741" s="10" t="n">
        <x:f>IF(ISNUMBER(K1741),COUNTIFS($K$7:$K$1929,"&gt;"&amp;K1741)+1,"")</x:f>
        <x:v>140</x:v>
      </x:c>
      <x:c r="Z1741" s="9" t="str"/>
      <x:c r="AA1741" s="15" t="n">
        <x:v>46108</x:v>
      </x:c>
      <x:c r="AB1741" s="9" t="str">
        <x:v>Unknown</x:v>
      </x:c>
    </x:row>
    <x:row r="1742" ht="50" customHeight="1">
      <x:c r="A1742" s="10" t="n">
        <x:f>IF(ISNUMBER(F1742),RANK(F1742,$F$7:$F$1929,0),"")</x:f>
        <x:v>1717</x:v>
      </x:c>
      <x:c r="B1742" s="9" t="str">
        <x:v>Montale</x:v>
      </x:c>
      <x:c r="C1742" s="9" t="str">
        <x:v>Dark Purple Black Purple</x:v>
      </x:c>
      <x:c r="D1742" s="9" t="str">
        <x:v>Not recorded</x:v>
      </x:c>
      <x:c r="E1742" s="11" t="n">
        <x:v>2011</x:v>
      </x:c>
      <x:c r="F1742" s="13" t="n">
        <x:v>7.1</x:v>
      </x:c>
      <x:c r="G1742" s="10" t="n">
        <x:v>326</x:v>
      </x:c>
      <x:c r="H1742" s="12" t="n">
        <x:v>3.69</x:v>
      </x:c>
      <x:c r="I1742" s="10" t="n">
        <x:v>2992</x:v>
      </x:c>
      <x:c r="J1742" s="12" t="str">
        <x:f>IF(AND(M1742="URL identity aligns",ISNUMBER(F1742),ISNUMBER(H1742),G1742&gt;0,I1742&gt;0,SUM(V1742:W1742)&gt;0),(F1742*V1742+((H1742-1)/4*10)*W1742)/SUM(V1742:W1742),"")</x:f>
      </x:c>
      <x:c r="K1742" s="12" t="str">
        <x:f>IF(ISNUMBER(J1742),(X1742*J1742+'Method'!$B$10*'Method'!$B$11)/(X1742+'Method'!$B$10),"")</x:f>
      </x:c>
      <x:c r="L1742" s="10" t="str">
        <x:f>IF(ISNUMBER(J1742),COUNTIFS($J$7:$J$1929,"&gt;"&amp;J1742)+1,"")</x:f>
      </x:c>
      <x:c r="M1742" s="9" t="str">
        <x:v>Review required</x:v>
      </x:c>
      <x:c r="N1742" s="9" t="str">
        <x:v>Product, variant, gender or year terms differ between URLs; Concentration not explicit on both saved identities</x:v>
      </x:c>
      <x:c r="O1742" s="9" t="str">
        <x:v>https://www.parfumo.com/Perfumes/Montale/dark-purple-black-purple</x:v>
      </x:c>
      <x:c r="P1742" s="9" t="str">
        <x:v>https://www.fragrantica.com/perfume/Montale/Dark-Purple-13280.html</x:v>
      </x:c>
      <x:c r="Q1742" s="9" t="str">
        <x:v>https://media.parfumo.com/perfumes/6f/6fefb4-dark-purple-black-purple-montale_1200.jpg?width=720&amp;aspect_ratio=1:1</x:v>
      </x:c>
      <x:c r="R1742" s="9" t="str">
        <x:v>https://fimgs.net/mdimg/perfume-thumbs/375x500.13280.jpg</x:v>
      </x:c>
      <x:c r="S1742" s="9" t="str">
        <x:v>Dark Purple Black Purple</x:v>
      </x:c>
      <x:c r="T1742" s="11" t="str">
        <x:v>2011</x:v>
      </x:c>
      <x:c r="U1742" s="10" t="n">
        <x:v>1880</x:v>
      </x:c>
      <x:c r="V1742" s="14" t="n">
        <x:f>IF(AND(ISNUMBER(G1742),G1742&gt;0),LOG10(G1742)*'Method'!$B$8,"")</x:f>
        <x:v>3.0158611200815275</x:v>
      </x:c>
      <x:c r="W1742" s="14" t="n">
        <x:f>IF(AND(ISNUMBER(I1742),I1742&gt;0),LOG10(I1742)*'Method'!$B$9,"")</x:f>
        <x:v>2.780769271353936</x:v>
      </x:c>
      <x:c r="X1742" s="10" t="str">
        <x:f>IF(ISNUMBER(J1742),SUM(G1742,I1742),"")</x:f>
      </x:c>
      <x:c r="Y1742" s="10" t="str">
        <x:f>IF(ISNUMBER(K1742),COUNTIFS($K$7:$K$1929,"&gt;"&amp;K1742)+1,"")</x:f>
      </x:c>
      <x:c r="Z1742" s="9" t="str"/>
      <x:c r="AA1742" s="15" t="n">
        <x:v>46108</x:v>
      </x:c>
      <x:c r="AB1742" s="9" t="str">
        <x:v>Unknown</x:v>
      </x:c>
    </x:row>
    <x:row r="1743" ht="50" customHeight="1">
      <x:c r="A1743" s="10" t="n">
        <x:f>IF(ISNUMBER(F1743),RANK(F1743,$F$7:$F$1929,0),"")</x:f>
        <x:v>1717</x:v>
      </x:c>
      <x:c r="B1743" s="9" t="str">
        <x:v>Byredo</x:v>
      </x:c>
      <x:c r="C1743" s="9" t="str">
        <x:v>Super Cedar</x:v>
      </x:c>
      <x:c r="D1743" s="9" t="str">
        <x:v>Not recorded</x:v>
      </x:c>
      <x:c r="E1743" s="11" t="n">
        <x:v>2016</x:v>
      </x:c>
      <x:c r="F1743" s="13" t="n">
        <x:v>7.1</x:v>
      </x:c>
      <x:c r="G1743" s="10" t="n">
        <x:v>310</x:v>
      </x:c>
      <x:c r="H1743" s="12" t="n">
        <x:v>3.77</x:v>
      </x:c>
      <x:c r="I1743" s="10" t="n">
        <x:v>1905</x:v>
      </x:c>
      <x:c r="J1743" s="12" t="str">
        <x:f>IF(AND(M1743="URL identity aligns",ISNUMBER(F1743),ISNUMBER(H1743),G1743&gt;0,I1743&gt;0,SUM(V1743:W1743)&gt;0),(F1743*V1743+((H1743-1)/4*10)*W1743)/SUM(V1743:W1743),"")</x:f>
      </x:c>
      <x:c r="K1743" s="12" t="str">
        <x:f>IF(ISNUMBER(J1743),(X1743*J1743+'Method'!$B$10*'Method'!$B$11)/(X1743+'Method'!$B$10),"")</x:f>
      </x:c>
      <x:c r="L1743" s="10" t="str">
        <x:f>IF(ISNUMBER(J1743),COUNTIFS($J$7:$J$1929,"&gt;"&amp;J1743)+1,"")</x:f>
      </x:c>
      <x:c r="M1743" s="9" t="str">
        <x:v>Review required</x:v>
      </x:c>
      <x:c r="N1743" s="9" t="str">
        <x:v>Concentration not explicit on both saved identities</x:v>
      </x:c>
      <x:c r="O1743" s="9" t="str">
        <x:v>https://www.parfumo.com/Perfumes/Byredo/Super_Cedar</x:v>
      </x:c>
      <x:c r="P1743" s="9" t="str">
        <x:v>https://www.fragrantica.com/perfume/Byredo/Super-Cedar-35530.html</x:v>
      </x:c>
      <x:c r="Q1743" s="9" t="str">
        <x:v>https://media.parfumo.com/perfumes/96/961a10-super-cedar-byredo_1200.jpg?width=720&amp;aspect_ratio=1:1</x:v>
      </x:c>
      <x:c r="R1743" s="9" t="str">
        <x:v>https://fimgs.net/mdimg/perfume-thumbs/375x500.35530.jpg</x:v>
      </x:c>
      <x:c r="S1743" s="9" t="str">
        <x:v>Super Cedar</x:v>
      </x:c>
      <x:c r="T1743" s="11" t="str">
        <x:v>2016</x:v>
      </x:c>
      <x:c r="U1743" s="10" t="n">
        <x:v>220</x:v>
      </x:c>
      <x:c r="V1743" s="14" t="n">
        <x:f>IF(AND(ISNUMBER(G1743),G1743&gt;0),LOG10(G1743)*'Method'!$B$8,"")</x:f>
        <x:v>2.9896340326011237</x:v>
      </x:c>
      <x:c r="W1743" s="14" t="n">
        <x:f>IF(AND(ISNUMBER(I1743),I1743&gt;0),LOG10(I1743)*'Method'!$B$9,"")</x:f>
        <x:v>2.623915984009312</x:v>
      </x:c>
      <x:c r="X1743" s="10" t="str">
        <x:f>IF(ISNUMBER(J1743),SUM(G1743,I1743),"")</x:f>
      </x:c>
      <x:c r="Y1743" s="10" t="str">
        <x:f>IF(ISNUMBER(K1743),COUNTIFS($K$7:$K$1929,"&gt;"&amp;K1743)+1,"")</x:f>
      </x:c>
      <x:c r="Z1743" s="9" t="str"/>
      <x:c r="AA1743" s="15" t="n">
        <x:v>46108</x:v>
      </x:c>
      <x:c r="AB1743" s="9" t="str">
        <x:v>Unknown</x:v>
      </x:c>
    </x:row>
    <x:row r="1744" ht="50" customHeight="1">
      <x:c r="A1744" s="10" t="n">
        <x:f>IF(ISNUMBER(F1744),RANK(F1744,$F$7:$F$1929,0),"")</x:f>
        <x:v>1717</x:v>
      </x:c>
      <x:c r="B1744" s="9" t="str">
        <x:v>Yves Saint Laurent</x:v>
      </x:c>
      <x:c r="C1744" s="9" t="str">
        <x:v>L'Homme Le Parfum</x:v>
      </x:c>
      <x:c r="D1744" s="9" t="str">
        <x:v>Parfum</x:v>
      </x:c>
      <x:c r="E1744" s="11" t="n">
        <x:v>2020</x:v>
      </x:c>
      <x:c r="F1744" s="13" t="n">
        <x:v>7.1</x:v>
      </x:c>
      <x:c r="G1744" s="10" t="n">
        <x:v>267</x:v>
      </x:c>
      <x:c r="H1744" s="12" t="n">
        <x:v>4.01</x:v>
      </x:c>
      <x:c r="I1744" s="10" t="n">
        <x:v>1314</x:v>
      </x:c>
      <x:c r="J1744" s="12" t="n">
        <x:f>IF(AND(M1744="URL identity aligns",ISNUMBER(F1744),ISNUMBER(H1744),G1744&gt;0,I1744&gt;0,SUM(V1744:W1744)&gt;0),(F1744*V1744+((H1744-1)/4*10)*W1744)/SUM(V1744:W1744),"")</x:f>
        <x:v>7.2961130492515744</x:v>
      </x:c>
      <x:c r="K1744" s="12" t="n">
        <x:f>IF(ISNUMBER(J1744),(X1744*J1744+'Method'!$B$10*'Method'!$B$11)/(X1744+'Method'!$B$10),"")</x:f>
        <x:v>7.642059750848106</x:v>
      </x:c>
      <x:c r="L1744" s="10" t="n">
        <x:f>IF(ISNUMBER(J1744),COUNTIFS($J$7:$J$1929,"&gt;"&amp;J1744)+1,"")</x:f>
        <x:v>150</x:v>
      </x:c>
      <x:c r="M1744" s="9" t="str">
        <x:v>URL identity aligns</x:v>
      </x:c>
      <x:c r="N1744" s="9" t="str">
        <x:v>Brand, name tokens and concentration agree in saved URLs</x:v>
      </x:c>
      <x:c r="O1744" s="9" t="str">
        <x:v>https://www.parfumo.com/Perfumes/Yves_Saint_Laurent/l-homme-le-parfum</x:v>
      </x:c>
      <x:c r="P1744" s="9" t="str">
        <x:v>https://www.fragrantica.com/perfume/Yves-Saint-Laurent/L-Homme-Le-Parfum-59731.html</x:v>
      </x:c>
      <x:c r="Q1744" s="9" t="str">
        <x:v>https://media.parfumo.com/perfumes/68/68a9f0-l-homme-le-parfum-yves-saint-laurent_1200.jpg?width=720&amp;aspect_ratio=1:1</x:v>
      </x:c>
      <x:c r="R1744" s="9" t="str">
        <x:v>https://fimgs.net/mdimg/perfume-thumbs/375x500.59731.jpg</x:v>
      </x:c>
      <x:c r="S1744" s="9" t="str">
        <x:v>L'Homme Le Parfum</x:v>
      </x:c>
      <x:c r="T1744" s="11" t="str">
        <x:v>2020</x:v>
      </x:c>
      <x:c r="U1744" s="10" t="n">
        <x:v>695</x:v>
      </x:c>
      <x:c r="V1744" s="14" t="n">
        <x:f>IF(AND(ISNUMBER(G1744),G1744&gt;0),LOG10(G1744)*'Method'!$B$8,"")</x:f>
        <x:v>2.911813513637484</x:v>
      </x:c>
      <x:c r="W1744" s="14" t="n">
        <x:f>IF(AND(ISNUMBER(I1744),I1744&gt;0),LOG10(I1744)*'Method'!$B$9,"")</x:f>
        <x:v>2.494876292179008</x:v>
      </x:c>
      <x:c r="X1744" s="10" t="n">
        <x:f>IF(ISNUMBER(J1744),SUM(G1744,I1744),"")</x:f>
        <x:v>1581</x:v>
      </x:c>
      <x:c r="Y1744" s="10" t="n">
        <x:f>IF(ISNUMBER(K1744),COUNTIFS($K$7:$K$1929,"&gt;"&amp;K1744)+1,"")</x:f>
        <x:v>144</x:v>
      </x:c>
      <x:c r="Z1744" s="9" t="str"/>
      <x:c r="AA1744" s="15" t="n">
        <x:v>46108</x:v>
      </x:c>
      <x:c r="AB1744" s="9" t="str">
        <x:v>Unknown</x:v>
      </x:c>
    </x:row>
    <x:row r="1745" ht="50" customHeight="1">
      <x:c r="A1745" s="10" t="n">
        <x:f>IF(ISNUMBER(F1745),RANK(F1745,$F$7:$F$1929,0),"")</x:f>
        <x:v>1717</x:v>
      </x:c>
      <x:c r="B1745" s="9" t="str">
        <x:v>Giorgio Armani</x:v>
      </x:c>
      <x:c r="C1745" s="9" t="str">
        <x:v>Emporio Armani - Diamonds for Men</x:v>
      </x:c>
      <x:c r="D1745" s="9" t="str">
        <x:v>Eau de Toilette</x:v>
      </x:c>
      <x:c r="E1745" s="11" t="n">
        <x:v>2008</x:v>
      </x:c>
      <x:c r="F1745" s="13" t="n">
        <x:v>7.1</x:v>
      </x:c>
      <x:c r="G1745" s="10" t="n">
        <x:v>263</x:v>
      </x:c>
      <x:c r="H1745" s="12" t="n">
        <x:v>4.08</x:v>
      </x:c>
      <x:c r="I1745" s="10" t="n">
        <x:v>2015</x:v>
      </x:c>
      <x:c r="J1745" s="12" t="str">
        <x:f>IF(AND(M1745="URL identity aligns",ISNUMBER(F1745),ISNUMBER(H1745),G1745&gt;0,I1745&gt;0,SUM(V1745:W1745)&gt;0),(F1745*V1745+((H1745-1)/4*10)*W1745)/SUM(V1745:W1745),"")</x:f>
      </x:c>
      <x:c r="K1745" s="12" t="str">
        <x:f>IF(ISNUMBER(J1745),(X1745*J1745+'Method'!$B$10*'Method'!$B$11)/(X1745+'Method'!$B$10),"")</x:f>
      </x:c>
      <x:c r="L1745" s="10" t="str">
        <x:f>IF(ISNUMBER(J1745),COUNTIFS($J$7:$J$1929,"&gt;"&amp;J1745)+1,"")</x:f>
      </x:c>
      <x:c r="M1745" s="9" t="str">
        <x:v>Review required</x:v>
      </x:c>
      <x:c r="N1745" s="9" t="str">
        <x:v>Product, variant, gender or year terms differ between URLs; Concentration not explicit on both saved identities</x:v>
      </x:c>
      <x:c r="O1745" s="9" t="str">
        <x:v>https://www.parfumo.com/Perfumes/Giorgio_Armani/Diamonds_for_Men_Eau_de_Toilette</x:v>
      </x:c>
      <x:c r="P1745" s="9" t="str">
        <x:v>https://www.fragrantica.com/perfume/Giorgio-Armani/Emporio-Armani-Diamonds-for-Men-3793.html</x:v>
      </x:c>
      <x:c r="Q1745" s="9" t="str">
        <x:v>https://media.parfumo.com/perfumes/23/238e37-emporio-armani-diamonds-for-men-eau-de-toilette-giorgio-armani_1200.jpg?width=720&amp;aspect_ratio=1:1</x:v>
      </x:c>
      <x:c r="R1745" s="9" t="str">
        <x:v>https://fimgs.net/mdimg/perfume-thumbs/375x500.3793.jpg</x:v>
      </x:c>
      <x:c r="S1745" s="9" t="str">
        <x:v>Emporio Armani - Diamonds for Men</x:v>
      </x:c>
      <x:c r="T1745" s="11" t="str">
        <x:v>2008</x:v>
      </x:c>
      <x:c r="U1745" s="10" t="n">
        <x:v>1253</x:v>
      </x:c>
      <x:c r="V1745" s="14" t="n">
        <x:f>IF(AND(ISNUMBER(G1745),G1745&gt;0),LOG10(G1745)*'Method'!$B$8,"")</x:f>
        <x:v>2.9039468981877117</x:v>
      </x:c>
      <x:c r="W1745" s="14" t="n">
        <x:f>IF(AND(ISNUMBER(I1745),I1745&gt;0),LOG10(I1745)*'Method'!$B$9,"")</x:f>
        <x:v>2.643420040381704</x:v>
      </x:c>
      <x:c r="X1745" s="10" t="str">
        <x:f>IF(ISNUMBER(J1745),SUM(G1745,I1745),"")</x:f>
      </x:c>
      <x:c r="Y1745" s="10" t="str">
        <x:f>IF(ISNUMBER(K1745),COUNTIFS($K$7:$K$1929,"&gt;"&amp;K1745)+1,"")</x:f>
      </x:c>
      <x:c r="Z1745" s="9" t="str"/>
      <x:c r="AA1745" s="15" t="n">
        <x:v>46108</x:v>
      </x:c>
      <x:c r="AB1745" s="9" t="str">
        <x:v>Unknown</x:v>
      </x:c>
    </x:row>
    <x:row r="1746" ht="50" customHeight="1">
      <x:c r="A1746" s="10" t="n">
        <x:f>IF(ISNUMBER(F1746),RANK(F1746,$F$7:$F$1929,0),"")</x:f>
        <x:v>1717</x:v>
      </x:c>
      <x:c r="B1746" s="9" t="str">
        <x:v>Byredo</x:v>
      </x:c>
      <x:c r="C1746" s="9" t="str">
        <x:v>Tobacco Mandarin</x:v>
      </x:c>
      <x:c r="D1746" s="9" t="str">
        <x:v>Not recorded</x:v>
      </x:c>
      <x:c r="E1746" s="11" t="n">
        <x:v>2020</x:v>
      </x:c>
      <x:c r="F1746" s="13" t="n">
        <x:v>7.1</x:v>
      </x:c>
      <x:c r="G1746" s="10" t="n">
        <x:v>252</x:v>
      </x:c>
      <x:c r="H1746" s="12" t="n">
        <x:v>3.81</x:v>
      </x:c>
      <x:c r="I1746" s="10" t="n">
        <x:v>1255</x:v>
      </x:c>
      <x:c r="J1746" s="12" t="str">
        <x:f>IF(AND(M1746="URL identity aligns",ISNUMBER(F1746),ISNUMBER(H1746),G1746&gt;0,I1746&gt;0,SUM(V1746:W1746)&gt;0),(F1746*V1746+((H1746-1)/4*10)*W1746)/SUM(V1746:W1746),"")</x:f>
      </x:c>
      <x:c r="K1746" s="12" t="str">
        <x:f>IF(ISNUMBER(J1746),(X1746*J1746+'Method'!$B$10*'Method'!$B$11)/(X1746+'Method'!$B$10),"")</x:f>
      </x:c>
      <x:c r="L1746" s="10" t="str">
        <x:f>IF(ISNUMBER(J1746),COUNTIFS($J$7:$J$1929,"&gt;"&amp;J1746)+1,"")</x:f>
      </x:c>
      <x:c r="M1746" s="9" t="str">
        <x:v>Review required</x:v>
      </x:c>
      <x:c r="N1746" s="9" t="str">
        <x:v>Concentration not explicit on both saved identities</x:v>
      </x:c>
      <x:c r="O1746" s="9" t="str">
        <x:v>https://www.parfumo.com/Perfumes/Byredo/tobacco-mandarin</x:v>
      </x:c>
      <x:c r="P1746" s="9" t="str">
        <x:v>https://www.fragrantica.com/perfume/Byredo/Tobacco-Mandarin-63031.html</x:v>
      </x:c>
      <x:c r="Q1746" s="9" t="str">
        <x:v>https://media.parfumo.com/perfumes/e1/e14a81-tobacco-mandarin-byredo_1200.jpg?width=720&amp;aspect_ratio=1:1</x:v>
      </x:c>
      <x:c r="R1746" s="9" t="str">
        <x:v>https://fimgs.net/mdimg/perfume-thumbs/375x500.63031.jpg</x:v>
      </x:c>
      <x:c r="S1746" s="9" t="str">
        <x:v>Tobacco Mandarin</x:v>
      </x:c>
      <x:c r="T1746" s="11" t="str">
        <x:v>2020</x:v>
      </x:c>
      <x:c r="U1746" s="10" t="n">
        <x:v>50</x:v>
      </x:c>
      <x:c r="V1746" s="14" t="n">
        <x:f>IF(AND(ISNUMBER(G1746),G1746&gt;0),LOG10(G1746)*'Method'!$B$8,"")</x:f>
        <x:v>2.881680648937848</x:v>
      </x:c>
      <x:c r="W1746" s="14" t="n">
        <x:f>IF(AND(ISNUMBER(I1746),I1746&gt;0),LOG10(I1746)*'Method'!$B$9,"")</x:f>
        <x:v>2.478914980653648</x:v>
      </x:c>
      <x:c r="X1746" s="10" t="str">
        <x:f>IF(ISNUMBER(J1746),SUM(G1746,I1746),"")</x:f>
      </x:c>
      <x:c r="Y1746" s="10" t="str">
        <x:f>IF(ISNUMBER(K1746),COUNTIFS($K$7:$K$1929,"&gt;"&amp;K1746)+1,"")</x:f>
      </x:c>
      <x:c r="Z1746" s="9" t="str"/>
      <x:c r="AA1746" s="15" t="n">
        <x:v>46108</x:v>
      </x:c>
      <x:c r="AB1746" s="9" t="str">
        <x:v>Unknown</x:v>
      </x:c>
    </x:row>
    <x:row r="1747" ht="50" customHeight="1">
      <x:c r="A1747" s="10" t="n">
        <x:f>IF(ISNUMBER(F1747),RANK(F1747,$F$7:$F$1929,0),"")</x:f>
        <x:v>1717</x:v>
      </x:c>
      <x:c r="B1747" s="9" t="str">
        <x:v>Ralph Lauren</x:v>
      </x:c>
      <x:c r="C1747" s="9" t="str">
        <x:v>Polo Sport</x:v>
      </x:c>
      <x:c r="D1747" s="9" t="str">
        <x:v>Eau de Toilette</x:v>
      </x:c>
      <x:c r="E1747" s="11" t="n">
        <x:v>1994</x:v>
      </x:c>
      <x:c r="F1747" s="13" t="n">
        <x:v>7.1</x:v>
      </x:c>
      <x:c r="G1747" s="10" t="n">
        <x:v>247</x:v>
      </x:c>
      <x:c r="H1747" s="12" t="n">
        <x:v>3.94</x:v>
      </x:c>
      <x:c r="I1747" s="10" t="n">
        <x:v>2512</x:v>
      </x:c>
      <x:c r="J1747" s="12" t="str">
        <x:f>IF(AND(M1747="URL identity aligns",ISNUMBER(F1747),ISNUMBER(H1747),G1747&gt;0,I1747&gt;0,SUM(V1747:W1747)&gt;0),(F1747*V1747+((H1747-1)/4*10)*W1747)/SUM(V1747:W1747),"")</x:f>
      </x:c>
      <x:c r="K1747" s="12" t="str">
        <x:f>IF(ISNUMBER(J1747),(X1747*J1747+'Method'!$B$10*'Method'!$B$11)/(X1747+'Method'!$B$10),"")</x:f>
      </x:c>
      <x:c r="L1747" s="10" t="str">
        <x:f>IF(ISNUMBER(J1747),COUNTIFS($J$7:$J$1929,"&gt;"&amp;J1747)+1,"")</x:f>
      </x:c>
      <x:c r="M1747" s="9" t="str">
        <x:v>Review required</x:v>
      </x:c>
      <x:c r="N1747" s="9" t="str">
        <x:v>Concentration not explicit on both saved identities</x:v>
      </x:c>
      <x:c r="O1747" s="9" t="str">
        <x:v>https://www.parfumo.com/Perfumes/Ralph_Lauren/Polo_Sport_Eau_de_Toilette</x:v>
      </x:c>
      <x:c r="P1747" s="9" t="str">
        <x:v>https://www.fragrantica.com/perfume/Ralph-Lauren/Polo-Sport-894.html</x:v>
      </x:c>
      <x:c r="Q1747" s="9" t="str">
        <x:v>https://media.parfumo.com/perfumes/28/282bb2-polo-sport-eau-de-toilette-ralph-lauren_1200.jpg?width=720&amp;aspect_ratio=1:1</x:v>
      </x:c>
      <x:c r="R1747" s="9" t="str">
        <x:v>https://fimgs.net/mdimg/perfume-thumbs/375x500.894.jpg</x:v>
      </x:c>
      <x:c r="S1747" s="9" t="str">
        <x:v>Polo Sport</x:v>
      </x:c>
      <x:c r="T1747" s="11" t="str">
        <x:v>1994</x:v>
      </x:c>
      <x:c r="U1747" s="10" t="n">
        <x:v>1227</x:v>
      </x:c>
      <x:c r="V1747" s="14" t="n">
        <x:f>IF(AND(ISNUMBER(G1747),G1747&gt;0),LOG10(G1747)*'Method'!$B$8,"")</x:f>
        <x:v>2.8712363439116038</x:v>
      </x:c>
      <x:c r="W1747" s="14" t="n">
        <x:f>IF(AND(ISNUMBER(I1747),I1747&gt;0),LOG10(I1747)*'Method'!$B$9,"")</x:f>
        <x:v>2.720015708052128</x:v>
      </x:c>
      <x:c r="X1747" s="10" t="str">
        <x:f>IF(ISNUMBER(J1747),SUM(G1747,I1747),"")</x:f>
      </x:c>
      <x:c r="Y1747" s="10" t="str">
        <x:f>IF(ISNUMBER(K1747),COUNTIFS($K$7:$K$1929,"&gt;"&amp;K1747)+1,"")</x:f>
      </x:c>
      <x:c r="Z1747" s="9" t="str"/>
      <x:c r="AA1747" s="15" t="n">
        <x:v>46108</x:v>
      </x:c>
      <x:c r="AB1747" s="9" t="str">
        <x:v>Unknown</x:v>
      </x:c>
    </x:row>
    <x:row r="1748" ht="50" customHeight="1">
      <x:c r="A1748" s="10" t="n">
        <x:f>IF(ISNUMBER(F1748),RANK(F1748,$F$7:$F$1929,0),"")</x:f>
        <x:v>1717</x:v>
      </x:c>
      <x:c r="B1748" s="9" t="str">
        <x:v>Giorgio Armani</x:v>
      </x:c>
      <x:c r="C1748" s="9" t="str">
        <x:v>Emporio Armani - Stronger With You Freeze</x:v>
      </x:c>
      <x:c r="D1748" s="9" t="str">
        <x:v>Not recorded</x:v>
      </x:c>
      <x:c r="E1748" s="11" t="n">
        <x:v>2020</x:v>
      </x:c>
      <x:c r="F1748" s="13" t="n">
        <x:v>7.1</x:v>
      </x:c>
      <x:c r="G1748" s="10" t="n">
        <x:v>242</x:v>
      </x:c>
      <x:c r="H1748" s="12" t="n">
        <x:v>4.09</x:v>
      </x:c>
      <x:c r="I1748" s="10" t="n">
        <x:v>1157</x:v>
      </x:c>
      <x:c r="J1748" s="12" t="str">
        <x:f>IF(AND(M1748="URL identity aligns",ISNUMBER(F1748),ISNUMBER(H1748),G1748&gt;0,I1748&gt;0,SUM(V1748:W1748)&gt;0),(F1748*V1748+((H1748-1)/4*10)*W1748)/SUM(V1748:W1748),"")</x:f>
      </x:c>
      <x:c r="K1748" s="12" t="str">
        <x:f>IF(ISNUMBER(J1748),(X1748*J1748+'Method'!$B$10*'Method'!$B$11)/(X1748+'Method'!$B$10),"")</x:f>
      </x:c>
      <x:c r="L1748" s="10" t="str">
        <x:f>IF(ISNUMBER(J1748),COUNTIFS($J$7:$J$1929,"&gt;"&amp;J1748)+1,"")</x:f>
      </x:c>
      <x:c r="M1748" s="9" t="str">
        <x:v>Review required</x:v>
      </x:c>
      <x:c r="N1748" s="9" t="str">
        <x:v>Concentration not explicit on both saved identities</x:v>
      </x:c>
      <x:c r="O1748" s="9" t="str">
        <x:v>https://www.parfumo.com/Perfumes/Giorgio_Armani/emporio-armani-stronger-with-you-freeze</x:v>
      </x:c>
      <x:c r="P1748" s="9" t="str">
        <x:v>https://www.fragrantica.com/perfume/Giorgio-Armani/Emporio-Armani-Stronger-With-You-Freeze-58808.html</x:v>
      </x:c>
      <x:c r="Q1748" s="9" t="str">
        <x:v>https://media.parfumo.com/perfumes/4f/4f81b7-emporio-armani-stronger-with-you-freeze-giorgio-armani_1200.jpg?width=720&amp;aspect_ratio=1:1</x:v>
      </x:c>
      <x:c r="R1748" s="9" t="str">
        <x:v>https://fimgs.net/mdimg/perfume-thumbs/375x500.58808.jpg</x:v>
      </x:c>
      <x:c r="S1748" s="9" t="str">
        <x:v>Emporio Armani - Stronger With You Freeze</x:v>
      </x:c>
      <x:c r="T1748" s="11" t="str">
        <x:v>2020</x:v>
      </x:c>
      <x:c r="U1748" s="10" t="n">
        <x:v>837</x:v>
      </x:c>
      <x:c r="V1748" s="14" t="n">
        <x:f>IF(AND(ISNUMBER(G1748),G1748&gt;0),LOG10(G1748)*'Method'!$B$8,"")</x:f>
        <x:v>2.8605784391765163</x:v>
      </x:c>
      <x:c r="W1748" s="14" t="n">
        <x:f>IF(AND(ISNUMBER(I1748),I1748&gt;0),LOG10(I1748)*'Method'!$B$9,"")</x:f>
        <x:v>2.4506666871614002</x:v>
      </x:c>
      <x:c r="X1748" s="10" t="str">
        <x:f>IF(ISNUMBER(J1748),SUM(G1748,I1748),"")</x:f>
      </x:c>
      <x:c r="Y1748" s="10" t="str">
        <x:f>IF(ISNUMBER(K1748),COUNTIFS($K$7:$K$1929,"&gt;"&amp;K1748)+1,"")</x:f>
      </x:c>
      <x:c r="Z1748" s="9" t="str"/>
      <x:c r="AA1748" s="15" t="n">
        <x:v>46108</x:v>
      </x:c>
      <x:c r="AB1748" s="9" t="str">
        <x:v>Unknown</x:v>
      </x:c>
    </x:row>
    <x:row r="1749" ht="50" customHeight="1">
      <x:c r="A1749" s="10" t="n">
        <x:f>IF(ISNUMBER(F1749),RANK(F1749,$F$7:$F$1929,0),"")</x:f>
        <x:v>1717</x:v>
      </x:c>
      <x:c r="B1749" s="9" t="str">
        <x:v>Kilian</x:v>
      </x:c>
      <x:c r="C1749" s="9" t="str">
        <x:v>Blue Moon Ginger Dash</x:v>
      </x:c>
      <x:c r="D1749" s="9" t="str">
        <x:v>Not recorded</x:v>
      </x:c>
      <x:c r="E1749" s="11" t="n">
        <x:v>2023</x:v>
      </x:c>
      <x:c r="F1749" s="13" t="n">
        <x:v>7.1</x:v>
      </x:c>
      <x:c r="G1749" s="10" t="n">
        <x:v>238</x:v>
      </x:c>
      <x:c r="H1749" s="12" t="n">
        <x:v>3.87</x:v>
      </x:c>
      <x:c r="I1749" s="10" t="n">
        <x:v>893</x:v>
      </x:c>
      <x:c r="J1749" s="12" t="str">
        <x:f>IF(AND(M1749="URL identity aligns",ISNUMBER(F1749),ISNUMBER(H1749),G1749&gt;0,I1749&gt;0,SUM(V1749:W1749)&gt;0),(F1749*V1749+((H1749-1)/4*10)*W1749)/SUM(V1749:W1749),"")</x:f>
      </x:c>
      <x:c r="K1749" s="12" t="str">
        <x:f>IF(ISNUMBER(J1749),(X1749*J1749+'Method'!$B$10*'Method'!$B$11)/(X1749+'Method'!$B$10),"")</x:f>
      </x:c>
      <x:c r="L1749" s="10" t="str">
        <x:f>IF(ISNUMBER(J1749),COUNTIFS($J$7:$J$1929,"&gt;"&amp;J1749)+1,"")</x:f>
      </x:c>
      <x:c r="M1749" s="9" t="str">
        <x:v>Review required</x:v>
      </x:c>
      <x:c r="N1749" s="9" t="str">
        <x:v>Concentration not explicit on both saved identities</x:v>
      </x:c>
      <x:c r="O1749" s="9" t="str">
        <x:v>https://www.parfumo.com/Perfumes/Kilian/blue-moon-ginger-dash</x:v>
      </x:c>
      <x:c r="P1749" s="9" t="str">
        <x:v>https://www.fragrantica.com/perfume/By-Kilian/Blue-Moon-Ginger-Dash-79731.html</x:v>
      </x:c>
      <x:c r="Q1749" s="9" t="str">
        <x:v>https://media.parfumo.com/perfumes/2e/2e6bae-blue-moon-ginger-dash-kilian_1200.jpg?width=720&amp;aspect_ratio=1:1</x:v>
      </x:c>
      <x:c r="R1749" s="9" t="str">
        <x:v>https://fimgs.net/mdimg/perfume-thumbs/375x500.79731.jpg</x:v>
      </x:c>
      <x:c r="S1749" s="9" t="str">
        <x:v>Blue Moon Ginger Dash</x:v>
      </x:c>
      <x:c r="T1749" s="11" t="str">
        <x:v>2023</x:v>
      </x:c>
      <x:c r="U1749" s="10" t="n">
        <x:v>657</x:v>
      </x:c>
      <x:c r="V1749" s="14" t="n">
        <x:f>IF(AND(ISNUMBER(G1749),G1749&gt;0),LOG10(G1749)*'Method'!$B$8,"")</x:f>
        <x:v>2.851892348467812</x:v>
      </x:c>
      <x:c r="W1749" s="14" t="n">
        <x:f>IF(AND(ISNUMBER(I1749),I1749&gt;0),LOG10(I1749)*'Method'!$B$9,"")</x:f>
        <x:v>2.36068116711084</x:v>
      </x:c>
      <x:c r="X1749" s="10" t="str">
        <x:f>IF(ISNUMBER(J1749),SUM(G1749,I1749),"")</x:f>
      </x:c>
      <x:c r="Y1749" s="10" t="str">
        <x:f>IF(ISNUMBER(K1749),COUNTIFS($K$7:$K$1929,"&gt;"&amp;K1749)+1,"")</x:f>
      </x:c>
      <x:c r="Z1749" s="9" t="str"/>
      <x:c r="AA1749" s="15" t="n">
        <x:v>46108</x:v>
      </x:c>
      <x:c r="AB1749" s="9" t="str">
        <x:v>Unknown</x:v>
      </x:c>
    </x:row>
    <x:row r="1750" ht="50" customHeight="1">
      <x:c r="A1750" s="10" t="n">
        <x:f>IF(ISNUMBER(F1750),RANK(F1750,$F$7:$F$1929,0),"")</x:f>
        <x:v>1717</x:v>
      </x:c>
      <x:c r="B1750" s="9" t="str">
        <x:v>Montale</x:v>
      </x:c>
      <x:c r="C1750" s="9" t="str">
        <x:v>Blue Matcha</x:v>
      </x:c>
      <x:c r="D1750" s="9" t="str">
        <x:v>Not recorded</x:v>
      </x:c>
      <x:c r="E1750" s="11" t="n">
        <x:v>2021</x:v>
      </x:c>
      <x:c r="F1750" s="13" t="n">
        <x:v>7.1</x:v>
      </x:c>
      <x:c r="G1750" s="10" t="n">
        <x:v>231</x:v>
      </x:c>
      <x:c r="H1750" s="12" t="n">
        <x:v>3.61</x:v>
      </x:c>
      <x:c r="I1750" s="10" t="n">
        <x:v>805</x:v>
      </x:c>
      <x:c r="J1750" s="12" t="str">
        <x:f>IF(AND(M1750="URL identity aligns",ISNUMBER(F1750),ISNUMBER(H1750),G1750&gt;0,I1750&gt;0,SUM(V1750:W1750)&gt;0),(F1750*V1750+((H1750-1)/4*10)*W1750)/SUM(V1750:W1750),"")</x:f>
      </x:c>
      <x:c r="K1750" s="12" t="str">
        <x:f>IF(ISNUMBER(J1750),(X1750*J1750+'Method'!$B$10*'Method'!$B$11)/(X1750+'Method'!$B$10),"")</x:f>
      </x:c>
      <x:c r="L1750" s="10" t="str">
        <x:f>IF(ISNUMBER(J1750),COUNTIFS($J$7:$J$1929,"&gt;"&amp;J1750)+1,"")</x:f>
      </x:c>
      <x:c r="M1750" s="9" t="str">
        <x:v>Review required</x:v>
      </x:c>
      <x:c r="N1750" s="9" t="str">
        <x:v>Concentration not explicit on both saved identities</x:v>
      </x:c>
      <x:c r="O1750" s="9" t="str">
        <x:v>https://www.parfumo.com/Perfumes/Montale/blue-matcha</x:v>
      </x:c>
      <x:c r="P1750" s="9" t="str">
        <x:v>https://www.fragrantica.com/perfume/Montale/Blue-Matcha-68793.html</x:v>
      </x:c>
      <x:c r="Q1750" s="9" t="str">
        <x:v>https://media.parfumo.com/perfumes/23/2305e5-blue-matcha-montale_1200.jpg?width=720&amp;aspect_ratio=1:1</x:v>
      </x:c>
      <x:c r="R1750" s="9" t="str">
        <x:v>https://fimgs.net/mdimg/perfume-thumbs/375x500.68793.jpg</x:v>
      </x:c>
      <x:c r="S1750" s="9" t="str">
        <x:v>Blue Matcha</x:v>
      </x:c>
      <x:c r="T1750" s="11" t="str">
        <x:v>2021</x:v>
      </x:c>
      <x:c r="U1750" s="10" t="n">
        <x:v>249</x:v>
      </x:c>
      <x:c r="V1750" s="14" t="n">
        <x:f>IF(AND(ISNUMBER(G1750),G1750&gt;0),LOG10(G1750)*'Method'!$B$8,"")</x:f>
        <x:v>2.836334375870568</x:v>
      </x:c>
      <x:c r="W1750" s="14" t="n">
        <x:f>IF(AND(ISNUMBER(I1750),I1750&gt;0),LOG10(I1750)*'Method'!$B$9,"")</x:f>
        <x:v>2.324636704294296</x:v>
      </x:c>
      <x:c r="X1750" s="10" t="str">
        <x:f>IF(ISNUMBER(J1750),SUM(G1750,I1750),"")</x:f>
      </x:c>
      <x:c r="Y1750" s="10" t="str">
        <x:f>IF(ISNUMBER(K1750),COUNTIFS($K$7:$K$1929,"&gt;"&amp;K1750)+1,"")</x:f>
      </x:c>
      <x:c r="Z1750" s="9" t="str"/>
      <x:c r="AA1750" s="15" t="n">
        <x:v>46108</x:v>
      </x:c>
      <x:c r="AB1750" s="9" t="str">
        <x:v>Unknown</x:v>
      </x:c>
    </x:row>
    <x:row r="1751" ht="50" customHeight="1">
      <x:c r="A1751" s="10" t="n">
        <x:f>IF(ISNUMBER(F1751),RANK(F1751,$F$7:$F$1929,0),"")</x:f>
        <x:v>1717</x:v>
      </x:c>
      <x:c r="B1751" s="9" t="str">
        <x:v>Paco Rabanne</x:v>
      </x:c>
      <x:c r="C1751" s="9" t="str">
        <x:v>Invictus Platinum Rabanne</x:v>
      </x:c>
      <x:c r="D1751" s="9" t="str">
        <x:v>Not recorded</x:v>
      </x:c>
      <x:c r="E1751" s="11" t="n">
        <x:v>2022</x:v>
      </x:c>
      <x:c r="F1751" s="13" t="n">
        <x:v>7.1</x:v>
      </x:c>
      <x:c r="G1751" s="10" t="n">
        <x:v>210</x:v>
      </x:c>
      <x:c r="H1751" s="12" t="n">
        <x:v>4.23</x:v>
      </x:c>
      <x:c r="I1751" s="10" t="n">
        <x:v>2604</x:v>
      </x:c>
      <x:c r="J1751" s="12" t="str">
        <x:f>IF(AND(M1751="URL identity aligns",ISNUMBER(F1751),ISNUMBER(H1751),G1751&gt;0,I1751&gt;0,SUM(V1751:W1751)&gt;0),(F1751*V1751+((H1751-1)/4*10)*W1751)/SUM(V1751:W1751),"")</x:f>
      </x:c>
      <x:c r="K1751" s="12" t="str">
        <x:f>IF(ISNUMBER(J1751),(X1751*J1751+'Method'!$B$10*'Method'!$B$11)/(X1751+'Method'!$B$10),"")</x:f>
      </x:c>
      <x:c r="L1751" s="10" t="str">
        <x:f>IF(ISNUMBER(J1751),COUNTIFS($J$7:$J$1929,"&gt;"&amp;J1751)+1,"")</x:f>
      </x:c>
      <x:c r="M1751" s="9" t="str">
        <x:v>Review required</x:v>
      </x:c>
      <x:c r="N1751" s="9" t="str">
        <x:v>Concentration not explicit on both saved identities</x:v>
      </x:c>
      <x:c r="O1751" s="9" t="str">
        <x:v>https://www.parfumo.com/Perfumes/Rabanne/invictus-platinum</x:v>
      </x:c>
      <x:c r="P1751" s="9" t="str">
        <x:v>https://www.fragrantica.com/perfume/Rabanne/Invictus-Platinum-72557.html</x:v>
      </x:c>
      <x:c r="Q1751" s="9" t="str">
        <x:v>https://media.parfumo.com/perfumes/33/334462-invictus-platinum-rabanne_1200.jpg?width=720&amp;aspect_ratio=1:1</x:v>
      </x:c>
      <x:c r="R1751" s="9" t="str">
        <x:v>https://fimgs.net/mdimg/perfume-thumbs/375x500.72557.jpg</x:v>
      </x:c>
      <x:c r="S1751" s="9" t="str">
        <x:v>Invictus Platinum Rabanne</x:v>
      </x:c>
      <x:c r="T1751" s="11" t="str">
        <x:v>2022</x:v>
      </x:c>
      <x:c r="U1751" s="10" t="n">
        <x:v>1073</x:v>
      </x:c>
      <x:c r="V1751" s="14" t="n">
        <x:f>IF(AND(ISNUMBER(G1751),G1751&gt;0),LOG10(G1751)*'Method'!$B$8,"")</x:f>
        <x:v>2.786663153680704</x:v>
      </x:c>
      <x:c r="W1751" s="14" t="n">
        <x:f>IF(AND(ISNUMBER(I1751),I1751&gt;0),LOG10(I1751)*'Method'!$B$9,"")</x:f>
        <x:v>2.73251278391692</x:v>
      </x:c>
      <x:c r="X1751" s="10" t="str">
        <x:f>IF(ISNUMBER(J1751),SUM(G1751,I1751),"")</x:f>
      </x:c>
      <x:c r="Y1751" s="10" t="str">
        <x:f>IF(ISNUMBER(K1751),COUNTIFS($K$7:$K$1929,"&gt;"&amp;K1751)+1,"")</x:f>
      </x:c>
      <x:c r="Z1751" s="9" t="str"/>
      <x:c r="AA1751" s="15" t="n">
        <x:v>46108</x:v>
      </x:c>
      <x:c r="AB1751" s="9" t="str">
        <x:v>Unknown</x:v>
      </x:c>
    </x:row>
    <x:row r="1752" ht="50" customHeight="1">
      <x:c r="A1752" s="10" t="n">
        <x:f>IF(ISNUMBER(F1752),RANK(F1752,$F$7:$F$1929,0),"")</x:f>
        <x:v>1717</x:v>
      </x:c>
      <x:c r="B1752" s="9" t="str">
        <x:v>Essential Parfums</x:v>
      </x:c>
      <x:c r="C1752" s="9" t="str">
        <x:v>Néroli Botanica</x:v>
      </x:c>
      <x:c r="D1752" s="9" t="str">
        <x:v>Parfum</x:v>
      </x:c>
      <x:c r="E1752" s="11" t="n">
        <x:v>2024</x:v>
      </x:c>
      <x:c r="F1752" s="13" t="n">
        <x:v>7.1</x:v>
      </x:c>
      <x:c r="G1752" s="10" t="n">
        <x:v>206</x:v>
      </x:c>
      <x:c r="H1752" s="12" t="n">
        <x:v>3.8</x:v>
      </x:c>
      <x:c r="I1752" s="10" t="n">
        <x:v>1021</x:v>
      </x:c>
      <x:c r="J1752" s="12" t="str">
        <x:f>IF(AND(M1752="URL identity aligns",ISNUMBER(F1752),ISNUMBER(H1752),G1752&gt;0,I1752&gt;0,SUM(V1752:W1752)&gt;0),(F1752*V1752+((H1752-1)/4*10)*W1752)/SUM(V1752:W1752),"")</x:f>
      </x:c>
      <x:c r="K1752" s="12" t="str">
        <x:f>IF(ISNUMBER(J1752),(X1752*J1752+'Method'!$B$10*'Method'!$B$11)/(X1752+'Method'!$B$10),"")</x:f>
      </x:c>
      <x:c r="L1752" s="10" t="str">
        <x:f>IF(ISNUMBER(J1752),COUNTIFS($J$7:$J$1929,"&gt;"&amp;J1752)+1,"")</x:f>
      </x:c>
      <x:c r="M1752" s="9" t="str">
        <x:v>Review required</x:v>
      </x:c>
      <x:c r="N1752" s="9" t="str">
        <x:v>Concentration not explicit on both saved identities</x:v>
      </x:c>
      <x:c r="O1752" s="9" t="str">
        <x:v>https://www.parfumo.com/Perfumes/Essential_Parfums/neroli-botanica</x:v>
      </x:c>
      <x:c r="P1752" s="9" t="str">
        <x:v>https://www.fragrantica.com/perfume/Essential-Parfums/Neroli-Botanica-90834.html</x:v>
      </x:c>
      <x:c r="Q1752" s="9" t="str">
        <x:v>https://media.parfumo.com/perfumes/21/2187ed-neroli-botanica-essential-parfums_1200.jpg?width=720&amp;aspect_ratio=1:1</x:v>
      </x:c>
      <x:c r="R1752" s="9" t="str">
        <x:v>https://fimgs.net/mdimg/perfume-thumbs/375x500.90834.jpg</x:v>
      </x:c>
      <x:c r="S1752" s="9" t="str">
        <x:v>Néroli Botanica</x:v>
      </x:c>
      <x:c r="T1752" s="11" t="str">
        <x:v>2024</x:v>
      </x:c>
      <x:c r="U1752" s="10" t="n">
        <x:v>535</x:v>
      </x:c>
      <x:c r="V1752" s="14" t="n">
        <x:f>IF(AND(ISNUMBER(G1752),G1752&gt;0),LOG10(G1752)*'Method'!$B$8,"")</x:f>
        <x:v>2.77664066444298</x:v>
      </x:c>
      <x:c r="W1752" s="14" t="n">
        <x:f>IF(AND(ISNUMBER(I1752),I1752&gt;0),LOG10(I1752)*'Method'!$B$9,"")</x:f>
        <x:v>2.4072205936695283</x:v>
      </x:c>
      <x:c r="X1752" s="10" t="str">
        <x:f>IF(ISNUMBER(J1752),SUM(G1752,I1752),"")</x:f>
      </x:c>
      <x:c r="Y1752" s="10" t="str">
        <x:f>IF(ISNUMBER(K1752),COUNTIFS($K$7:$K$1929,"&gt;"&amp;K1752)+1,"")</x:f>
      </x:c>
      <x:c r="Z1752" s="9" t="str"/>
      <x:c r="AA1752" s="15" t="n">
        <x:v>46108</x:v>
      </x:c>
      <x:c r="AB1752" s="9" t="str">
        <x:v>Unknown</x:v>
      </x:c>
    </x:row>
    <x:row r="1753" ht="50" customHeight="1">
      <x:c r="A1753" s="10" t="n">
        <x:f>IF(ISNUMBER(F1753),RANK(F1753,$F$7:$F$1929,0),"")</x:f>
        <x:v>1717</x:v>
      </x:c>
      <x:c r="B1753" s="9" t="str">
        <x:v>Guerlain</x:v>
      </x:c>
      <x:c r="C1753" s="9" t="str">
        <x:v>Vétiver Fauve</x:v>
      </x:c>
      <x:c r="D1753" s="9" t="str">
        <x:v>Not recorded</x:v>
      </x:c>
      <x:c r="E1753" s="11" t="n">
        <x:v>2025</x:v>
      </x:c>
      <x:c r="F1753" s="13" t="n">
        <x:v>7.1</x:v>
      </x:c>
      <x:c r="G1753" s="10" t="n">
        <x:v>195</x:v>
      </x:c>
      <x:c r="H1753" s="12" t="n">
        <x:v>3.72</x:v>
      </x:c>
      <x:c r="I1753" s="10" t="n">
        <x:v>372</x:v>
      </x:c>
      <x:c r="J1753" s="12" t="str">
        <x:f>IF(AND(M1753="URL identity aligns",ISNUMBER(F1753),ISNUMBER(H1753),G1753&gt;0,I1753&gt;0,SUM(V1753:W1753)&gt;0),(F1753*V1753+((H1753-1)/4*10)*W1753)/SUM(V1753:W1753),"")</x:f>
      </x:c>
      <x:c r="K1753" s="12" t="str">
        <x:f>IF(ISNUMBER(J1753),(X1753*J1753+'Method'!$B$10*'Method'!$B$11)/(X1753+'Method'!$B$10),"")</x:f>
      </x:c>
      <x:c r="L1753" s="10" t="str">
        <x:f>IF(ISNUMBER(J1753),COUNTIFS($J$7:$J$1929,"&gt;"&amp;J1753)+1,"")</x:f>
      </x:c>
      <x:c r="M1753" s="9" t="str">
        <x:v>Review required</x:v>
      </x:c>
      <x:c r="N1753" s="9" t="str">
        <x:v>Concentration not explicit on both saved identities</x:v>
      </x:c>
      <x:c r="O1753" s="9" t="str">
        <x:v>https://www.parfumo.com/Perfumes/Guerlain/vetiver-fauve</x:v>
      </x:c>
      <x:c r="P1753" s="9" t="str">
        <x:v>https://www.fragrantica.com/perfume/Guerlain/Vetiver-Fauve-108901.html</x:v>
      </x:c>
      <x:c r="Q1753" s="9" t="str">
        <x:v>https://media.parfumo.com/perfumes/68/682482_vetiver-fauve-guerlain_1200.jpg?width=720&amp;aspect_ratio=1:1</x:v>
      </x:c>
      <x:c r="R1753" s="9" t="str">
        <x:v>https://fimgs.net/mdimg/perfume-thumbs/375x500.108901.jpg</x:v>
      </x:c>
      <x:c r="S1753" s="9" t="str">
        <x:v>Vétiver Fauve</x:v>
      </x:c>
      <x:c r="T1753" s="11" t="str">
        <x:v>2025</x:v>
      </x:c>
      <x:c r="U1753" s="10" t="n">
        <x:v>1686</x:v>
      </x:c>
      <x:c r="V1753" s="14" t="n">
        <x:f>IF(AND(ISNUMBER(G1753),G1753&gt;0),LOG10(G1753)*'Method'!$B$8,"")</x:f>
        <x:v>2.748041533635024</x:v>
      </x:c>
      <x:c r="W1753" s="14" t="n">
        <x:f>IF(AND(ISNUMBER(I1753),I1753&gt;0),LOG10(I1753)*'Method'!$B$9,"")</x:f>
        <x:v>2.05643435190552</x:v>
      </x:c>
      <x:c r="X1753" s="10" t="str">
        <x:f>IF(ISNUMBER(J1753),SUM(G1753,I1753),"")</x:f>
      </x:c>
      <x:c r="Y1753" s="10" t="str">
        <x:f>IF(ISNUMBER(K1753),COUNTIFS($K$7:$K$1929,"&gt;"&amp;K1753)+1,"")</x:f>
      </x:c>
      <x:c r="Z1753" s="9" t="str"/>
      <x:c r="AA1753" s="15" t="n">
        <x:v>46108</x:v>
      </x:c>
      <x:c r="AB1753" s="9" t="str">
        <x:v>Unknown</x:v>
      </x:c>
    </x:row>
    <x:row r="1754" ht="50" customHeight="1">
      <x:c r="A1754" s="10" t="n">
        <x:f>IF(ISNUMBER(F1754),RANK(F1754,$F$7:$F$1929,0),"")</x:f>
        <x:v>1717</x:v>
      </x:c>
      <x:c r="B1754" s="9" t="str">
        <x:v>Valentino</x:v>
      </x:c>
      <x:c r="C1754" s="9" t="str">
        <x:v>Uomo Born in Roma Purple Melancholia</x:v>
      </x:c>
      <x:c r="D1754" s="9" t="str">
        <x:v>Not recorded</x:v>
      </x:c>
      <x:c r="E1754" s="11" t="n">
        <x:v>2026</x:v>
      </x:c>
      <x:c r="F1754" s="13" t="n">
        <x:v>7.1</x:v>
      </x:c>
      <x:c r="G1754" s="10" t="n">
        <x:v>190</x:v>
      </x:c>
      <x:c r="H1754" s="12" t="n">
        <x:v>4.09</x:v>
      </x:c>
      <x:c r="I1754" s="10" t="n">
        <x:v>989</x:v>
      </x:c>
      <x:c r="J1754" s="12" t="str">
        <x:f>IF(AND(M1754="URL identity aligns",ISNUMBER(F1754),ISNUMBER(H1754),G1754&gt;0,I1754&gt;0,SUM(V1754:W1754)&gt;0),(F1754*V1754+((H1754-1)/4*10)*W1754)/SUM(V1754:W1754),"")</x:f>
      </x:c>
      <x:c r="K1754" s="12" t="str">
        <x:f>IF(ISNUMBER(J1754),(X1754*J1754+'Method'!$B$10*'Method'!$B$11)/(X1754+'Method'!$B$10),"")</x:f>
      </x:c>
      <x:c r="L1754" s="10" t="str">
        <x:f>IF(ISNUMBER(J1754),COUNTIFS($J$7:$J$1929,"&gt;"&amp;J1754)+1,"")</x:f>
      </x:c>
      <x:c r="M1754" s="9" t="str">
        <x:v>Review required</x:v>
      </x:c>
      <x:c r="N1754" s="9" t="str">
        <x:v>Concentration not explicit on both saved identities</x:v>
      </x:c>
      <x:c r="O1754" s="9" t="str">
        <x:v>https://www.parfumo.com/Perfumes/Valentino/valentino-uomo-born-in-roma-purple-melancholia</x:v>
      </x:c>
      <x:c r="P1754" s="9" t="str">
        <x:v>https://www.fragrantica.com/perfume/Valentino/Valentino-Uomo-Born-in-Roma-Purple-Melancholia-120986.html</x:v>
      </x:c>
      <x:c r="Q1754" s="9" t="str">
        <x:v>https://media.parfumo.com/perfumes/2e/2ec0ce_valentino-uomo-born-in-roma-purple-melancholia-valentino_1200.jpg?width=720&amp;aspect_ratio=1:1</x:v>
      </x:c>
      <x:c r="R1754" s="9" t="str">
        <x:v>https://fimgs.net/mdimg/perfume-thumbs/375x500.120986.jpg</x:v>
      </x:c>
      <x:c r="S1754" s="9" t="str">
        <x:v>Uomo Born in Roma Purple Melancholia</x:v>
      </x:c>
      <x:c r="T1754" s="11" t="str">
        <x:v>2026</x:v>
      </x:c>
      <x:c r="U1754" s="10" t="n">
        <x:v>1169</x:v>
      </x:c>
      <x:c r="V1754" s="14" t="n">
        <x:f>IF(AND(ISNUMBER(G1754),G1754&gt;0),LOG10(G1754)*'Method'!$B$8,"")</x:f>
        <x:v>2.734504321143396</x:v>
      </x:c>
      <x:c r="W1754" s="14" t="n">
        <x:f>IF(AND(ISNUMBER(I1754),I1754&gt;0),LOG10(I1754)*'Method'!$B$9,"")</x:f>
        <x:v>2.396157033277744</x:v>
      </x:c>
      <x:c r="X1754" s="10" t="str">
        <x:f>IF(ISNUMBER(J1754),SUM(G1754,I1754),"")</x:f>
      </x:c>
      <x:c r="Y1754" s="10" t="str">
        <x:f>IF(ISNUMBER(K1754),COUNTIFS($K$7:$K$1929,"&gt;"&amp;K1754)+1,"")</x:f>
      </x:c>
      <x:c r="Z1754" s="9" t="str"/>
      <x:c r="AA1754" s="15" t="n">
        <x:v>46108</x:v>
      </x:c>
      <x:c r="AB1754" s="9" t="str">
        <x:v>Unknown</x:v>
      </x:c>
    </x:row>
    <x:row r="1755" ht="50" customHeight="1">
      <x:c r="A1755" s="10" t="n">
        <x:f>IF(ISNUMBER(F1755),RANK(F1755,$F$7:$F$1929,0),"")</x:f>
        <x:v>1717</x:v>
      </x:c>
      <x:c r="B1755" s="9" t="str">
        <x:v>Bvlgari</x:v>
      </x:c>
      <x:c r="C1755" s="9" t="str">
        <x:v>Man Rain Essence</x:v>
      </x:c>
      <x:c r="D1755" s="9" t="str">
        <x:v>Not recorded</x:v>
      </x:c>
      <x:c r="E1755" s="11" t="n">
        <x:v>2023</x:v>
      </x:c>
      <x:c r="F1755" s="13" t="n">
        <x:v>7.1</x:v>
      </x:c>
      <x:c r="G1755" s="10" t="n">
        <x:v>175</x:v>
      </x:c>
      <x:c r="H1755" s="12" t="n">
        <x:v>4</x:v>
      </x:c>
      <x:c r="I1755" s="10" t="n">
        <x:v>1207</x:v>
      </x:c>
      <x:c r="J1755" s="12" t="str">
        <x:f>IF(AND(M1755="URL identity aligns",ISNUMBER(F1755),ISNUMBER(H1755),G1755&gt;0,I1755&gt;0,SUM(V1755:W1755)&gt;0),(F1755*V1755+((H1755-1)/4*10)*W1755)/SUM(V1755:W1755),"")</x:f>
      </x:c>
      <x:c r="K1755" s="12" t="str">
        <x:f>IF(ISNUMBER(J1755),(X1755*J1755+'Method'!$B$10*'Method'!$B$11)/(X1755+'Method'!$B$10),"")</x:f>
      </x:c>
      <x:c r="L1755" s="10" t="str">
        <x:f>IF(ISNUMBER(J1755),COUNTIFS($J$7:$J$1929,"&gt;"&amp;J1755)+1,"")</x:f>
      </x:c>
      <x:c r="M1755" s="9" t="str">
        <x:v>Review required</x:v>
      </x:c>
      <x:c r="N1755" s="9" t="str">
        <x:v>Concentration not explicit on both saved identities</x:v>
      </x:c>
      <x:c r="O1755" s="9" t="str">
        <x:v>https://www.parfumo.com/Perfumes/Bvlgari/bvlgari-man-rain-essence</x:v>
      </x:c>
      <x:c r="P1755" s="9" t="str">
        <x:v>https://www.fragrantica.com/perfume/Bvlgari/Bvlgari-Man-Rain-Essence-79335.html</x:v>
      </x:c>
      <x:c r="Q1755" s="9" t="str">
        <x:v>https://media.parfumo.com/perfumes/7f/7f910a-bvlgari-man-rain-essence-bvlgari_1200.jpg?width=720&amp;aspect_ratio=1:1</x:v>
      </x:c>
      <x:c r="R1755" s="9" t="str">
        <x:v>https://fimgs.net/mdimg/perfume-thumbs/375x500.79335.jpg</x:v>
      </x:c>
      <x:c r="S1755" s="9" t="str">
        <x:v>Man Rain Essence</x:v>
      </x:c>
      <x:c r="T1755" s="11" t="str">
        <x:v>2023</x:v>
      </x:c>
      <x:c r="U1755" s="10" t="n">
        <x:v>1328</x:v>
      </x:c>
      <x:c r="V1755" s="14" t="n">
        <x:f>IF(AND(ISNUMBER(G1755),G1755&gt;0),LOG10(G1755)*'Method'!$B$8,"")</x:f>
        <x:v>2.691645658423548</x:v>
      </x:c>
      <x:c r="W1755" s="14" t="n">
        <x:f>IF(AND(ISNUMBER(I1755),I1755&gt;0),LOG10(I1755)*'Method'!$B$9,"")</x:f>
        <x:v>2.46536581607788</x:v>
      </x:c>
      <x:c r="X1755" s="10" t="str">
        <x:f>IF(ISNUMBER(J1755),SUM(G1755,I1755),"")</x:f>
      </x:c>
      <x:c r="Y1755" s="10" t="str">
        <x:f>IF(ISNUMBER(K1755),COUNTIFS($K$7:$K$1929,"&gt;"&amp;K1755)+1,"")</x:f>
      </x:c>
      <x:c r="Z1755" s="9" t="str"/>
      <x:c r="AA1755" s="15" t="n">
        <x:v>46108</x:v>
      </x:c>
      <x:c r="AB1755" s="9" t="str">
        <x:v>Unknown</x:v>
      </x:c>
    </x:row>
    <x:row r="1756" ht="50" customHeight="1">
      <x:c r="A1756" s="10" t="n">
        <x:f>IF(ISNUMBER(F1756),RANK(F1756,$F$7:$F$1929,0),"")</x:f>
        <x:v>1717</x:v>
      </x:c>
      <x:c r="B1756" s="9" t="str">
        <x:v>Calvin Klein</x:v>
      </x:c>
      <x:c r="C1756" s="9" t="str">
        <x:v>CK All</x:v>
      </x:c>
      <x:c r="D1756" s="9" t="str">
        <x:v>Not recorded</x:v>
      </x:c>
      <x:c r="E1756" s="11" t="n">
        <x:v>2017</x:v>
      </x:c>
      <x:c r="F1756" s="13" t="n">
        <x:v>7.1</x:v>
      </x:c>
      <x:c r="G1756" s="10" t="n">
        <x:v>172</x:v>
      </x:c>
      <x:c r="H1756" s="12" t="n">
        <x:v>4</x:v>
      </x:c>
      <x:c r="I1756" s="10" t="n">
        <x:v>1886</x:v>
      </x:c>
      <x:c r="J1756" s="12" t="str">
        <x:f>IF(AND(M1756="URL identity aligns",ISNUMBER(F1756),ISNUMBER(H1756),G1756&gt;0,I1756&gt;0,SUM(V1756:W1756)&gt;0),(F1756*V1756+((H1756-1)/4*10)*W1756)/SUM(V1756:W1756),"")</x:f>
      </x:c>
      <x:c r="K1756" s="12" t="str">
        <x:f>IF(ISNUMBER(J1756),(X1756*J1756+'Method'!$B$10*'Method'!$B$11)/(X1756+'Method'!$B$10),"")</x:f>
      </x:c>
      <x:c r="L1756" s="10" t="str">
        <x:f>IF(ISNUMBER(J1756),COUNTIFS($J$7:$J$1929,"&gt;"&amp;J1756)+1,"")</x:f>
      </x:c>
      <x:c r="M1756" s="9" t="str">
        <x:v>Review required</x:v>
      </x:c>
      <x:c r="N1756" s="9" t="str">
        <x:v>Concentration not explicit on both saved identities</x:v>
      </x:c>
      <x:c r="O1756" s="9" t="str">
        <x:v>https://www.parfumo.com/Perfumes/Calvin_Klein/CK_All</x:v>
      </x:c>
      <x:c r="P1756" s="9" t="str">
        <x:v>https://www.fragrantica.com/perfume/Calvin-Klein/CK-All-42944.html</x:v>
      </x:c>
      <x:c r="Q1756" s="9" t="str">
        <x:v>https://media.parfumo.com/perfumes/2d/2d6980-ck-all-calvin-klein_1200.jpg?width=720&amp;aspect_ratio=1:1</x:v>
      </x:c>
      <x:c r="R1756" s="9" t="str">
        <x:v>https://fimgs.net/mdimg/perfume-thumbs/375x500.42944.jpg</x:v>
      </x:c>
      <x:c r="S1756" s="9" t="str">
        <x:v>CK All</x:v>
      </x:c>
      <x:c r="T1756" s="11" t="str">
        <x:v>2017</x:v>
      </x:c>
      <x:c r="U1756" s="10" t="n">
        <x:v>931</x:v>
      </x:c>
      <x:c r="V1756" s="14" t="n">
        <x:f>IF(AND(ISNUMBER(G1756),G1756&gt;0),LOG10(G1756)*'Method'!$B$8,"")</x:f>
        <x:v>2.68263413628906</x:v>
      </x:c>
      <x:c r="W1756" s="14" t="n">
        <x:f>IF(AND(ISNUMBER(I1756),I1756&gt;0),LOG10(I1756)*'Method'!$B$9,"")</x:f>
        <x:v>2.6204333507210484</x:v>
      </x:c>
      <x:c r="X1756" s="10" t="str">
        <x:f>IF(ISNUMBER(J1756),SUM(G1756,I1756),"")</x:f>
      </x:c>
      <x:c r="Y1756" s="10" t="str">
        <x:f>IF(ISNUMBER(K1756),COUNTIFS($K$7:$K$1929,"&gt;"&amp;K1756)+1,"")</x:f>
      </x:c>
      <x:c r="Z1756" s="9" t="str"/>
      <x:c r="AA1756" s="15" t="n">
        <x:v>46108</x:v>
      </x:c>
      <x:c r="AB1756" s="9" t="str">
        <x:v>Unknown</x:v>
      </x:c>
    </x:row>
    <x:row r="1757" ht="50" customHeight="1">
      <x:c r="A1757" s="10" t="n">
        <x:f>IF(ISNUMBER(F1757),RANK(F1757,$F$7:$F$1929,0),"")</x:f>
        <x:v>1717</x:v>
      </x:c>
      <x:c r="B1757" s="9" t="str">
        <x:v>Mind Games</x:v>
      </x:c>
      <x:c r="C1757" s="9" t="str">
        <x:v>Sissa</x:v>
      </x:c>
      <x:c r="D1757" s="9" t="str">
        <x:v>Not recorded</x:v>
      </x:c>
      <x:c r="E1757" s="11" t="n">
        <x:v>2023</x:v>
      </x:c>
      <x:c r="F1757" s="13" t="n">
        <x:v>7.1</x:v>
      </x:c>
      <x:c r="G1757" s="10" t="n">
        <x:v>140</x:v>
      </x:c>
      <x:c r="H1757" s="12" t="n">
        <x:v>3.98</x:v>
      </x:c>
      <x:c r="I1757" s="10" t="n">
        <x:v>329</x:v>
      </x:c>
      <x:c r="J1757" s="12" t="str">
        <x:f>IF(AND(M1757="URL identity aligns",ISNUMBER(F1757),ISNUMBER(H1757),G1757&gt;0,I1757&gt;0,SUM(V1757:W1757)&gt;0),(F1757*V1757+((H1757-1)/4*10)*W1757)/SUM(V1757:W1757),"")</x:f>
      </x:c>
      <x:c r="K1757" s="12" t="str">
        <x:f>IF(ISNUMBER(J1757),(X1757*J1757+'Method'!$B$10*'Method'!$B$11)/(X1757+'Method'!$B$10),"")</x:f>
      </x:c>
      <x:c r="L1757" s="10" t="str">
        <x:f>IF(ISNUMBER(J1757),COUNTIFS($J$7:$J$1929,"&gt;"&amp;J1757)+1,"")</x:f>
      </x:c>
      <x:c r="M1757" s="9" t="str">
        <x:v>Review required</x:v>
      </x:c>
      <x:c r="N1757" s="9" t="str">
        <x:v>Concentration not explicit on both saved identities</x:v>
      </x:c>
      <x:c r="O1757" s="9" t="str">
        <x:v>https://www.parfumo.com/Perfumes/mind-games/sissa</x:v>
      </x:c>
      <x:c r="P1757" s="9" t="str">
        <x:v>https://www.fragrantica.com/perfume/Mind-Games/Sissa-89820.html</x:v>
      </x:c>
      <x:c r="Q1757" s="9" t="str">
        <x:v>https://media.parfumo.com/perfumes/e5/e5958e-sissa-mind-games_1200.jpg?width=720&amp;aspect_ratio=1:1</x:v>
      </x:c>
      <x:c r="R1757" s="9" t="str">
        <x:v>https://fimgs.net/mdimg/perfume-thumbs/375x500.89820.jpg</x:v>
      </x:c>
      <x:c r="S1757" s="9" t="str">
        <x:v>Sissa</x:v>
      </x:c>
      <x:c r="T1757" s="11" t="str">
        <x:v>2023</x:v>
      </x:c>
      <x:c r="U1757" s="10" t="n">
        <x:v>1290</x:v>
      </x:c>
      <x:c r="V1757" s="14" t="n">
        <x:f>IF(AND(ISNUMBER(G1757),G1757&gt;0),LOG10(G1757)*'Method'!$B$8,"")</x:f>
        <x:v>2.5753536428138877</x:v>
      </x:c>
      <x:c r="W1757" s="14" t="n">
        <x:f>IF(AND(ISNUMBER(I1757),I1757&gt;0),LOG10(I1757)*'Method'!$B$9,"")</x:f>
        <x:v>2.0137567183599763</x:v>
      </x:c>
      <x:c r="X1757" s="10" t="str">
        <x:f>IF(ISNUMBER(J1757),SUM(G1757,I1757),"")</x:f>
      </x:c>
      <x:c r="Y1757" s="10" t="str">
        <x:f>IF(ISNUMBER(K1757),COUNTIFS($K$7:$K$1929,"&gt;"&amp;K1757)+1,"")</x:f>
      </x:c>
      <x:c r="Z1757" s="9" t="str"/>
      <x:c r="AA1757" s="15" t="n">
        <x:v>46108</x:v>
      </x:c>
      <x:c r="AB1757" s="9" t="str">
        <x:v>Unknown</x:v>
      </x:c>
    </x:row>
    <x:row r="1758" ht="50" customHeight="1">
      <x:c r="A1758" s="10" t="n">
        <x:f>IF(ISNUMBER(F1758),RANK(F1758,$F$7:$F$1929,0),"")</x:f>
        <x:v>1717</x:v>
      </x:c>
      <x:c r="B1758" s="9" t="str">
        <x:v>Lattafa</x:v>
      </x:c>
      <x:c r="C1758" s="9" t="str">
        <x:v>Blue Oud</x:v>
      </x:c>
      <x:c r="D1758" s="9" t="str">
        <x:v>Parfum</x:v>
      </x:c>
      <x:c r="E1758" s="11" t="n">
        <x:v>2018</x:v>
      </x:c>
      <x:c r="F1758" s="13" t="n">
        <x:v>7.1</x:v>
      </x:c>
      <x:c r="G1758" s="10" t="n">
        <x:v>121</x:v>
      </x:c>
      <x:c r="H1758" s="12" t="n">
        <x:v>3.75</x:v>
      </x:c>
      <x:c r="I1758" s="10" t="n">
        <x:v>549</x:v>
      </x:c>
      <x:c r="J1758" s="12" t="str">
        <x:f>IF(AND(M1758="URL identity aligns",ISNUMBER(F1758),ISNUMBER(H1758),G1758&gt;0,I1758&gt;0,SUM(V1758:W1758)&gt;0),(F1758*V1758+((H1758-1)/4*10)*W1758)/SUM(V1758:W1758),"")</x:f>
      </x:c>
      <x:c r="K1758" s="12" t="str">
        <x:f>IF(ISNUMBER(J1758),(X1758*J1758+'Method'!$B$10*'Method'!$B$11)/(X1758+'Method'!$B$10),"")</x:f>
      </x:c>
      <x:c r="L1758" s="10" t="str">
        <x:f>IF(ISNUMBER(J1758),COUNTIFS($J$7:$J$1929,"&gt;"&amp;J1758)+1,"")</x:f>
      </x:c>
      <x:c r="M1758" s="9" t="str">
        <x:v>Review required</x:v>
      </x:c>
      <x:c r="N1758" s="9" t="str">
        <x:v>Brand differs between product URLs; Concentration not explicit on both saved identities</x:v>
      </x:c>
      <x:c r="O1758" s="9" t="str">
        <x:v>https://www.parfumo.com/Perfumes/Lattafa/Blue_Oud</x:v>
      </x:c>
      <x:c r="P1758" s="9" t="str">
        <x:v>https://www.fragrantica.com/perfume/Lattafa-Perfumes/Blue-Oud-70102.html</x:v>
      </x:c>
      <x:c r="Q1758" s="9" t="str">
        <x:v>https://media.parfumo.com/perfumes/ed/ed367a-blue-oud-lattafa_1200.jpg?width=720&amp;aspect_ratio=1:1</x:v>
      </x:c>
      <x:c r="R1758" s="9" t="str">
        <x:v>https://fimgs.net/mdimg/perfume-thumbs/375x500.70102.jpg</x:v>
      </x:c>
      <x:c r="S1758" s="9" t="str">
        <x:v>Blue Oud</x:v>
      </x:c>
      <x:c r="T1758" s="11" t="str">
        <x:v>2018</x:v>
      </x:c>
      <x:c r="U1758" s="10" t="n">
        <x:v>29</x:v>
      </x:c>
      <x:c r="V1758" s="14" t="n">
        <x:f>IF(AND(ISNUMBER(G1758),G1758&gt;0),LOG10(G1758)*'Method'!$B$8,"")</x:f>
        <x:v>2.4993424443797396</x:v>
      </x:c>
      <x:c r="W1758" s="14" t="n">
        <x:f>IF(AND(ISNUMBER(I1758),I1758&gt;0),LOG10(I1758)*'Method'!$B$9,"")</x:f>
        <x:v>2.191657875560072</x:v>
      </x:c>
      <x:c r="X1758" s="10" t="str">
        <x:f>IF(ISNUMBER(J1758),SUM(G1758,I1758),"")</x:f>
      </x:c>
      <x:c r="Y1758" s="10" t="str">
        <x:f>IF(ISNUMBER(K1758),COUNTIFS($K$7:$K$1929,"&gt;"&amp;K1758)+1,"")</x:f>
      </x:c>
      <x:c r="Z1758" s="9" t="str"/>
      <x:c r="AA1758" s="15" t="n">
        <x:v>46108</x:v>
      </x:c>
      <x:c r="AB1758" s="9" t="str">
        <x:v>Unknown</x:v>
      </x:c>
    </x:row>
    <x:row r="1759" ht="50" customHeight="1">
      <x:c r="A1759" s="10" t="n">
        <x:f>IF(ISNUMBER(F1759),RANK(F1759,$F$7:$F$1929,0),"")</x:f>
        <x:v>1717</x:v>
      </x:c>
      <x:c r="B1759" s="9" t="str">
        <x:v>Issey Miyake</x:v>
      </x:c>
      <x:c r="C1759" s="9" t="str">
        <x:v>L'Eau d'Issey pour Homme Solar Lavender</x:v>
      </x:c>
      <x:c r="D1759" s="9" t="str">
        <x:v>Not recorded</x:v>
      </x:c>
      <x:c r="E1759" s="11" t="n">
        <x:v>2024</x:v>
      </x:c>
      <x:c r="F1759" s="13" t="n">
        <x:v>7.1</x:v>
      </x:c>
      <x:c r="G1759" s="10" t="n">
        <x:v>121</x:v>
      </x:c>
      <x:c r="H1759" s="12" t="n">
        <x:v>3.83</x:v>
      </x:c>
      <x:c r="I1759" s="10" t="n">
        <x:v>473</x:v>
      </x:c>
      <x:c r="J1759" s="12" t="str">
        <x:f>IF(AND(M1759="URL identity aligns",ISNUMBER(F1759),ISNUMBER(H1759),G1759&gt;0,I1759&gt;0,SUM(V1759:W1759)&gt;0),(F1759*V1759+((H1759-1)/4*10)*W1759)/SUM(V1759:W1759),"")</x:f>
      </x:c>
      <x:c r="K1759" s="12" t="str">
        <x:f>IF(ISNUMBER(J1759),(X1759*J1759+'Method'!$B$10*'Method'!$B$11)/(X1759+'Method'!$B$10),"")</x:f>
      </x:c>
      <x:c r="L1759" s="10" t="str">
        <x:f>IF(ISNUMBER(J1759),COUNTIFS($J$7:$J$1929,"&gt;"&amp;J1759)+1,"")</x:f>
      </x:c>
      <x:c r="M1759" s="9" t="str">
        <x:v>Review required</x:v>
      </x:c>
      <x:c r="N1759" s="9" t="str">
        <x:v>Concentration not explicit on both saved identities</x:v>
      </x:c>
      <x:c r="O1759" s="9" t="str">
        <x:v>https://www.parfumo.com/Perfumes/Issey_Miyake/l-eau-d-issey-pour-homme-solar-lavender</x:v>
      </x:c>
      <x:c r="P1759" s="9" t="str">
        <x:v>https://www.fragrantica.com/perfume/Issey-Miyake/L-Eau-d-Issey-pour-Homme-Solar-Lavender-90129.html</x:v>
      </x:c>
      <x:c r="Q1759" s="9" t="str">
        <x:v>https://media.parfumo.com/perfumes/f0/f01c69-l-eau-d-issey-pour-homme-solar-lavender-issey-miyake_1200.jpg?width=720&amp;aspect_ratio=1:1</x:v>
      </x:c>
      <x:c r="R1759" s="9" t="str">
        <x:v>https://fimgs.net/mdimg/perfume-thumbs/375x500.90129.jpg</x:v>
      </x:c>
      <x:c r="S1759" s="9" t="str">
        <x:v>L'Eau d'Issey pour Homme Solar Lavender</x:v>
      </x:c>
      <x:c r="T1759" s="11" t="str">
        <x:v>2024</x:v>
      </x:c>
      <x:c r="U1759" s="10" t="n">
        <x:v>486</x:v>
      </x:c>
      <x:c r="V1759" s="14" t="n">
        <x:f>IF(AND(ISNUMBER(G1759),G1759&gt;0),LOG10(G1759)*'Method'!$B$8,"")</x:f>
        <x:v>2.4993424443797396</x:v>
      </x:c>
      <x:c r="W1759" s="14" t="n">
        <x:f>IF(AND(ISNUMBER(I1759),I1759&gt;0),LOG10(I1759)*'Method'!$B$9,"")</x:f>
        <x:v>2.139888912590248</x:v>
      </x:c>
      <x:c r="X1759" s="10" t="str">
        <x:f>IF(ISNUMBER(J1759),SUM(G1759,I1759),"")</x:f>
      </x:c>
      <x:c r="Y1759" s="10" t="str">
        <x:f>IF(ISNUMBER(K1759),COUNTIFS($K$7:$K$1929,"&gt;"&amp;K1759)+1,"")</x:f>
      </x:c>
      <x:c r="Z1759" s="9" t="str"/>
      <x:c r="AA1759" s="15" t="n">
        <x:v>46108</x:v>
      </x:c>
      <x:c r="AB1759" s="9" t="str">
        <x:v>Unknown</x:v>
      </x:c>
    </x:row>
    <x:row r="1760" ht="50" customHeight="1">
      <x:c r="A1760" s="10" t="n">
        <x:f>IF(ISNUMBER(F1760),RANK(F1760,$F$7:$F$1929,0),"")</x:f>
        <x:v>1717</x:v>
      </x:c>
      <x:c r="B1760" s="9" t="str">
        <x:v>Jean Paul Gaultier</x:v>
      </x:c>
      <x:c r="C1760" s="9" t="str">
        <x:v>Scandal pour Homme Intense</x:v>
      </x:c>
      <x:c r="D1760" s="9" t="str">
        <x:v>Intense</x:v>
      </x:c>
      <x:c r="E1760" s="11" t="n">
        <x:v>2025</x:v>
      </x:c>
      <x:c r="F1760" s="13" t="n">
        <x:v>7.1</x:v>
      </x:c>
      <x:c r="G1760" s="10" t="n">
        <x:v>121</x:v>
      </x:c>
      <x:c r="H1760" s="12" t="n">
        <x:v>3.87</x:v>
      </x:c>
      <x:c r="I1760" s="10" t="n">
        <x:v>543</x:v>
      </x:c>
      <x:c r="J1760" s="12" t="str">
        <x:f>IF(AND(M1760="URL identity aligns",ISNUMBER(F1760),ISNUMBER(H1760),G1760&gt;0,I1760&gt;0,SUM(V1760:W1760)&gt;0),(F1760*V1760+((H1760-1)/4*10)*W1760)/SUM(V1760:W1760),"")</x:f>
      </x:c>
      <x:c r="K1760" s="12" t="str">
        <x:f>IF(ISNUMBER(J1760),(X1760*J1760+'Method'!$B$10*'Method'!$B$11)/(X1760+'Method'!$B$10),"")</x:f>
      </x:c>
      <x:c r="L1760" s="10" t="str">
        <x:f>IF(ISNUMBER(J1760),COUNTIFS($J$7:$J$1929,"&gt;"&amp;J1760)+1,"")</x:f>
      </x:c>
      <x:c r="M1760" s="9" t="str">
        <x:v>Review required</x:v>
      </x:c>
      <x:c r="N1760" s="9" t="str">
        <x:v>Concentration not explicit on both saved identities</x:v>
      </x:c>
      <x:c r="O1760" s="9" t="str">
        <x:v>https://www.parfumo.com/Perfumes/Jean_Paul_Gaultier/scandal-pour-homme-intense</x:v>
      </x:c>
      <x:c r="P1760" s="9" t="str">
        <x:v>https://www.fragrantica.com/perfume/Jean-Paul-Gaultier/Scandal-Pour-Homme-Intense-102884.html</x:v>
      </x:c>
      <x:c r="Q1760" s="9" t="str">
        <x:v>https://media.parfumo.com/perfumes/05/05cd5f_scandal-pour-homme-intense-jean-paul-gaultier_1200.jpg?width=720&amp;aspect_ratio=1:1</x:v>
      </x:c>
      <x:c r="R1760" s="9" t="str">
        <x:v>https://fimgs.net/mdimg/perfume-thumbs/375x500.102884.jpg</x:v>
      </x:c>
      <x:c r="S1760" s="9" t="str">
        <x:v>Scandal pour Homme Intense</x:v>
      </x:c>
      <x:c r="T1760" s="11" t="str">
        <x:v>2025</x:v>
      </x:c>
      <x:c r="U1760" s="10" t="n">
        <x:v>188</x:v>
      </x:c>
      <x:c r="V1760" s="14" t="n">
        <x:f>IF(AND(ISNUMBER(G1760),G1760&gt;0),LOG10(G1760)*'Method'!$B$8,"")</x:f>
        <x:v>2.4993424443797396</x:v>
      </x:c>
      <x:c r="W1760" s="14" t="n">
        <x:f>IF(AND(ISNUMBER(I1760),I1760&gt;0),LOG10(I1760)*'Method'!$B$9,"")</x:f>
        <x:v>2.18783986367108</x:v>
      </x:c>
      <x:c r="X1760" s="10" t="str">
        <x:f>IF(ISNUMBER(J1760),SUM(G1760,I1760),"")</x:f>
      </x:c>
      <x:c r="Y1760" s="10" t="str">
        <x:f>IF(ISNUMBER(K1760),COUNTIFS($K$7:$K$1929,"&gt;"&amp;K1760)+1,"")</x:f>
      </x:c>
      <x:c r="Z1760" s="9" t="str"/>
      <x:c r="AA1760" s="15" t="n">
        <x:v>46108</x:v>
      </x:c>
      <x:c r="AB1760" s="9" t="str">
        <x:v>Unknown</x:v>
      </x:c>
    </x:row>
    <x:row r="1761" ht="50" customHeight="1">
      <x:c r="A1761" s="10" t="n">
        <x:f>IF(ISNUMBER(F1761),RANK(F1761,$F$7:$F$1929,0),"")</x:f>
        <x:v>1717</x:v>
      </x:c>
      <x:c r="B1761" s="9" t="str">
        <x:v>Yves Saint Laurent</x:v>
      </x:c>
      <x:c r="C1761" s="9" t="str">
        <x:v>Y Iced Cologne</x:v>
      </x:c>
      <x:c r="D1761" s="9" t="str">
        <x:v>Eau de Cologne</x:v>
      </x:c>
      <x:c r="E1761" s="11" t="n">
        <x:v>2026</x:v>
      </x:c>
      <x:c r="F1761" s="13" t="n">
        <x:v>7.1</x:v>
      </x:c>
      <x:c r="G1761" s="10" t="n">
        <x:v>98</x:v>
      </x:c>
      <x:c r="H1761" s="12" t="n">
        <x:v>4.19</x:v>
      </x:c>
      <x:c r="I1761" s="10" t="n">
        <x:v>541</x:v>
      </x:c>
      <x:c r="J1761" s="12" t="n">
        <x:f>IF(AND(M1761="URL identity aligns",ISNUMBER(F1761),ISNUMBER(H1761),G1761&gt;0,I1761&gt;0,SUM(V1761:W1761)&gt;0),(F1761*V1761+((H1761-1)/4*10)*W1761)/SUM(V1761:W1761),"")</x:f>
        <x:v>7.518100069415056</x:v>
      </x:c>
      <x:c r="K1761" s="12" t="n">
        <x:f>IF(ISNUMBER(J1761),(X1761*J1761+'Method'!$B$10*'Method'!$B$11)/(X1761+'Method'!$B$10),"")</x:f>
        <x:v>7.8132019018866705</x:v>
      </x:c>
      <x:c r="L1761" s="10" t="n">
        <x:f>IF(ISNUMBER(J1761),COUNTIFS($J$7:$J$1929,"&gt;"&amp;J1761)+1,"")</x:f>
        <x:v>133</x:v>
      </x:c>
      <x:c r="M1761" s="9" t="str">
        <x:v>URL identity aligns</x:v>
      </x:c>
      <x:c r="N1761" s="9" t="str">
        <x:v>Brand, name tokens and concentration agree in saved URLs</x:v>
      </x:c>
      <x:c r="O1761" s="9" t="str">
        <x:v>https://www.parfumo.com/Perfumes/Yves_Saint_Laurent/y-iced-cologne</x:v>
      </x:c>
      <x:c r="P1761" s="9" t="str">
        <x:v>https://www.fragrantica.com/perfume/Yves-Saint-Laurent/Y-Iced-Cologne-120529.html</x:v>
      </x:c>
      <x:c r="Q1761" s="9" t="str">
        <x:v>https://media.parfumo.com/perfumes/e0/e07972_y-iced-cologne-yves-saint-laurent_1200.jpg?width=720&amp;aspect_ratio=1:1</x:v>
      </x:c>
      <x:c r="R1761" s="9" t="str">
        <x:v>https://fimgs.net/mdimg/perfume-thumbs/375x500.120529.jpg</x:v>
      </x:c>
      <x:c r="S1761" s="9" t="str">
        <x:v>Y Iced Cologne</x:v>
      </x:c>
      <x:c r="T1761" s="11" t="str">
        <x:v>2026</x:v>
      </x:c>
      <x:c r="U1761" s="10" t="n">
        <x:v>1443</x:v>
      </x:c>
      <x:c r="V1761" s="14" t="n">
        <x:f>IF(AND(ISNUMBER(G1761),G1761&gt;0),LOG10(G1761)*'Method'!$B$8,"")</x:f>
        <x:v>2.389471290830988</x:v>
      </x:c>
      <x:c r="W1761" s="14" t="n">
        <x:f>IF(AND(ISNUMBER(I1761),I1761&gt;0),LOG10(I1761)*'Method'!$B$9,"")</x:f>
        <x:v>2.186557812085256</x:v>
      </x:c>
      <x:c r="X1761" s="10" t="n">
        <x:f>IF(ISNUMBER(J1761),SUM(G1761,I1761),"")</x:f>
        <x:v>639</x:v>
      </x:c>
      <x:c r="Y1761" s="10" t="n">
        <x:f>IF(ISNUMBER(K1761),COUNTIFS($K$7:$K$1929,"&gt;"&amp;K1761)+1,"")</x:f>
        <x:v>115</x:v>
      </x:c>
      <x:c r="Z1761" s="9" t="str"/>
      <x:c r="AA1761" s="15" t="n">
        <x:v>46108</x:v>
      </x:c>
      <x:c r="AB1761" s="9" t="str">
        <x:v>Unknown</x:v>
      </x:c>
    </x:row>
    <x:row r="1762" ht="50" customHeight="1">
      <x:c r="A1762" s="10" t="n">
        <x:f>IF(ISNUMBER(F1762),RANK(F1762,$F$7:$F$1929,0),"")</x:f>
        <x:v>1717</x:v>
      </x:c>
      <x:c r="B1762" s="9" t="str">
        <x:v>Penhaligon’s</x:v>
      </x:c>
      <x:c r="C1762" s="9" t="str">
        <x:v>A Kiss of Bliss</x:v>
      </x:c>
      <x:c r="D1762" s="9" t="str">
        <x:v>Not recorded</x:v>
      </x:c>
      <x:c r="E1762" s="11" t="n">
        <x:v>2023</x:v>
      </x:c>
      <x:c r="F1762" s="13" t="n">
        <x:v>7.1</x:v>
      </x:c>
      <x:c r="G1762" s="10" t="n">
        <x:v>81</x:v>
      </x:c>
      <x:c r="H1762" s="12" t="n">
        <x:v>4.11</x:v>
      </x:c>
      <x:c r="I1762" s="10" t="n">
        <x:v>504</x:v>
      </x:c>
      <x:c r="J1762" s="12" t="str">
        <x:f>IF(AND(M1762="URL identity aligns",ISNUMBER(F1762),ISNUMBER(H1762),G1762&gt;0,I1762&gt;0,SUM(V1762:W1762)&gt;0),(F1762*V1762+((H1762-1)/4*10)*W1762)/SUM(V1762:W1762),"")</x:f>
      </x:c>
      <x:c r="K1762" s="12" t="str">
        <x:f>IF(ISNUMBER(J1762),(X1762*J1762+'Method'!$B$10*'Method'!$B$11)/(X1762+'Method'!$B$10),"")</x:f>
      </x:c>
      <x:c r="L1762" s="10" t="str">
        <x:f>IF(ISNUMBER(J1762),COUNTIFS($J$7:$J$1929,"&gt;"&amp;J1762)+1,"")</x:f>
      </x:c>
      <x:c r="M1762" s="9" t="str">
        <x:v>Review required</x:v>
      </x:c>
      <x:c r="N1762" s="9" t="str">
        <x:v>Brand differs between product URLs; Export brand differs from Parfumo URL; Concentration not explicit on both saved identities</x:v>
      </x:c>
      <x:c r="O1762" s="9" t="str">
        <x:v>https://www.parfumo.com/Perfumes/Penhaligons/a-kiss-of-bliss</x:v>
      </x:c>
      <x:c r="P1762" s="9" t="str">
        <x:v>https://www.fragrantica.com/perfume/Penhaligon-s/A-Kiss-Of-Bliss-84256.html</x:v>
      </x:c>
      <x:c r="Q1762" s="9" t="str">
        <x:v>https://media.parfumo.com/perfumes/f4/f4d50f-a-kiss-of-bliss-penhaligon-s_1200.jpg?width=720&amp;aspect_ratio=1:1</x:v>
      </x:c>
      <x:c r="R1762" s="9" t="str">
        <x:v>https://fimgs.net/mdimg/perfume-thumbs/375x500.84256.jpg</x:v>
      </x:c>
      <x:c r="S1762" s="9" t="str">
        <x:v>A Kiss of Bliss Penhaligon's</x:v>
      </x:c>
      <x:c r="T1762" s="11" t="str">
        <x:v>2023</x:v>
      </x:c>
      <x:c r="U1762" s="10" t="n">
        <x:v>46</x:v>
      </x:c>
      <x:c r="V1762" s="14" t="n">
        <x:f>IF(AND(ISNUMBER(G1762),G1762&gt;0),LOG10(G1762)*'Method'!$B$8,"")</x:f>
        <x:v>2.29018202265438</x:v>
      </x:c>
      <x:c r="W1762" s="14" t="n">
        <x:f>IF(AND(ISNUMBER(I1762),I1762&gt;0),LOG10(I1762)*'Method'!$B$9,"")</x:f>
        <x:v>2.161944429156424</x:v>
      </x:c>
      <x:c r="X1762" s="10" t="str">
        <x:f>IF(ISNUMBER(J1762),SUM(G1762,I1762),"")</x:f>
      </x:c>
      <x:c r="Y1762" s="10" t="str">
        <x:f>IF(ISNUMBER(K1762),COUNTIFS($K$7:$K$1929,"&gt;"&amp;K1762)+1,"")</x:f>
      </x:c>
      <x:c r="Z1762" s="9" t="str">
        <x:v>Removed repeated brand suffix from display name</x:v>
      </x:c>
      <x:c r="AA1762" s="15" t="n">
        <x:v>46108</x:v>
      </x:c>
      <x:c r="AB1762" s="9" t="str">
        <x:v>Unknown</x:v>
      </x:c>
    </x:row>
    <x:row r="1763" ht="50" customHeight="1">
      <x:c r="A1763" s="10" t="n">
        <x:f>IF(ISNUMBER(F1763),RANK(F1763,$F$7:$F$1929,0),"")</x:f>
        <x:v>1717</x:v>
      </x:c>
      <x:c r="B1763" s="9" t="str">
        <x:v>Fragrance World</x:v>
      </x:c>
      <x:c r="C1763" s="9" t="str">
        <x:v>Kopi Luwak</x:v>
      </x:c>
      <x:c r="D1763" s="9" t="str">
        <x:v>Not recorded</x:v>
      </x:c>
      <x:c r="E1763" s="11" t="n">
        <x:v>2024</x:v>
      </x:c>
      <x:c r="F1763" s="13" t="n">
        <x:v>7.1</x:v>
      </x:c>
      <x:c r="G1763" s="10" t="n">
        <x:v>9</x:v>
      </x:c>
      <x:c r="H1763" s="12" t="n">
        <x:v>3.66</x:v>
      </x:c>
      <x:c r="I1763" s="10" t="n">
        <x:v>116</x:v>
      </x:c>
      <x:c r="J1763" s="12" t="str">
        <x:f>IF(AND(M1763="URL identity aligns",ISNUMBER(F1763),ISNUMBER(H1763),G1763&gt;0,I1763&gt;0,SUM(V1763:W1763)&gt;0),(F1763*V1763+((H1763-1)/4*10)*W1763)/SUM(V1763:W1763),"")</x:f>
      </x:c>
      <x:c r="K1763" s="12" t="str">
        <x:f>IF(ISNUMBER(J1763),(X1763*J1763+'Method'!$B$10*'Method'!$B$11)/(X1763+'Method'!$B$10),"")</x:f>
      </x:c>
      <x:c r="L1763" s="10" t="str">
        <x:f>IF(ISNUMBER(J1763),COUNTIFS($J$7:$J$1929,"&gt;"&amp;J1763)+1,"")</x:f>
      </x:c>
      <x:c r="M1763" s="9" t="str">
        <x:v>Review required</x:v>
      </x:c>
      <x:c r="N1763" s="9" t="str">
        <x:v>Concentration not explicit on both saved identities</x:v>
      </x:c>
      <x:c r="O1763" s="9" t="str">
        <x:v>https://www.parfumo.com/Perfumes/fragrance-world/kopi-luwak</x:v>
      </x:c>
      <x:c r="P1763" s="9" t="str">
        <x:v>https://www.fragrantica.com/perfume/Fragrance-World/Kopi-Luwak-94017.html</x:v>
      </x:c>
      <x:c r="Q1763" s="9" t="str">
        <x:v>https://media.parfumo.com/perfumes/a4/a47b3e_kopi-luwak-fragrance-world_1200.jpg?width=720&amp;aspect_ratio=1:1</x:v>
      </x:c>
      <x:c r="R1763" s="9" t="str">
        <x:v>https://fimgs.net/mdimg/perfume-thumbs/375x500.94017.jpg</x:v>
      </x:c>
      <x:c r="S1763" s="9" t="str">
        <x:v>Kopi Luwak</x:v>
      </x:c>
      <x:c r="T1763" s="11" t="str">
        <x:v>2024</x:v>
      </x:c>
      <x:c r="U1763" s="10" t="n">
        <x:v>966</x:v>
      </x:c>
      <x:c r="V1763" s="14" t="n">
        <x:f>IF(AND(ISNUMBER(G1763),G1763&gt;0),LOG10(G1763)*'Method'!$B$8,"")</x:f>
        <x:v>1.14509101132719</x:v>
      </x:c>
      <x:c r="W1763" s="14" t="n">
        <x:f>IF(AND(ISNUMBER(I1763),I1763&gt;0),LOG10(I1763)*'Method'!$B$9,"")</x:f>
        <x:v>1.651566391381536</x:v>
      </x:c>
      <x:c r="X1763" s="10" t="str">
        <x:f>IF(ISNUMBER(J1763),SUM(G1763,I1763),"")</x:f>
      </x:c>
      <x:c r="Y1763" s="10" t="str">
        <x:f>IF(ISNUMBER(K1763),COUNTIFS($K$7:$K$1929,"&gt;"&amp;K1763)+1,"")</x:f>
      </x:c>
      <x:c r="Z1763" s="9" t="str"/>
      <x:c r="AA1763" s="15" t="n">
        <x:v>46108</x:v>
      </x:c>
      <x:c r="AB1763" s="9" t="str">
        <x:v>Unknown</x:v>
      </x:c>
    </x:row>
    <x:row r="1764" ht="50" customHeight="1">
      <x:c r="A1764" s="10" t="n">
        <x:f>IF(ISNUMBER(F1764),RANK(F1764,$F$7:$F$1929,0),"")</x:f>
        <x:v>1717</x:v>
      </x:c>
      <x:c r="B1764" s="9" t="str">
        <x:v>Fragrance World</x:v>
      </x:c>
      <x:c r="C1764" s="9" t="str">
        <x:v>Amber &amp; Neroli</x:v>
      </x:c>
      <x:c r="D1764" s="9" t="str">
        <x:v>Not recorded</x:v>
      </x:c>
      <x:c r="E1764" s="11" t="n">
        <x:v>2024</x:v>
      </x:c>
      <x:c r="F1764" s="13" t="n">
        <x:v>7.1</x:v>
      </x:c>
      <x:c r="G1764" s="10" t="n">
        <x:v>7</x:v>
      </x:c>
      <x:c r="H1764" s="12" t="n">
        <x:v>4.22</x:v>
      </x:c>
      <x:c r="I1764" s="10" t="n">
        <x:v>68</x:v>
      </x:c>
      <x:c r="J1764" s="12" t="str">
        <x:f>IF(AND(M1764="URL identity aligns",ISNUMBER(F1764),ISNUMBER(H1764),G1764&gt;0,I1764&gt;0,SUM(V1764:W1764)&gt;0),(F1764*V1764+((H1764-1)/4*10)*W1764)/SUM(V1764:W1764),"")</x:f>
      </x:c>
      <x:c r="K1764" s="12" t="str">
        <x:f>IF(ISNUMBER(J1764),(X1764*J1764+'Method'!$B$10*'Method'!$B$11)/(X1764+'Method'!$B$10),"")</x:f>
      </x:c>
      <x:c r="L1764" s="10" t="str">
        <x:f>IF(ISNUMBER(J1764),COUNTIFS($J$7:$J$1929,"&gt;"&amp;J1764)+1,"")</x:f>
      </x:c>
      <x:c r="M1764" s="9" t="str">
        <x:v>Review required</x:v>
      </x:c>
      <x:c r="N1764" s="9" t="str">
        <x:v>Concentration not explicit on both saved identities</x:v>
      </x:c>
      <x:c r="O1764" s="9" t="str">
        <x:v>https://www.parfumo.com/Perfumes/fragrance-world/amber-neroli</x:v>
      </x:c>
      <x:c r="P1764" s="9" t="str">
        <x:v>https://www.fragrantica.com/perfume/Fragrance-World/Amber-Neroli-105089.html</x:v>
      </x:c>
      <x:c r="Q1764" s="9" t="str">
        <x:v>https://media.parfumo.com/perfumes/27/2724ff_amber-neroli-fragrance-world_1200.jpg?width=720&amp;aspect_ratio=1:1</x:v>
      </x:c>
      <x:c r="R1764" s="9" t="str">
        <x:v>https://fimgs.net/mdimg/perfume-thumbs/375x500.105089.jpg</x:v>
      </x:c>
      <x:c r="S1764" s="9" t="str">
        <x:v>Amber &amp; Neroli</x:v>
      </x:c>
      <x:c r="T1764" s="11" t="str">
        <x:v>2024</x:v>
      </x:c>
      <x:c r="U1764" s="10" t="n">
        <x:v>851</x:v>
      </x:c>
      <x:c r="V1764" s="14" t="n">
        <x:f>IF(AND(ISNUMBER(G1764),G1764&gt;0),LOG10(G1764)*'Method'!$B$8,"")</x:f>
        <x:v>1.0141176480171084</x:v>
      </x:c>
      <x:c r="W1764" s="14" t="n">
        <x:f>IF(AND(ISNUMBER(I1764),I1764&gt;0),LOG10(I1764)*'Method'!$B$9,"")</x:f>
        <x:v>1.466007130164992</x:v>
      </x:c>
      <x:c r="X1764" s="10" t="str">
        <x:f>IF(ISNUMBER(J1764),SUM(G1764,I1764),"")</x:f>
      </x:c>
      <x:c r="Y1764" s="10" t="str">
        <x:f>IF(ISNUMBER(K1764),COUNTIFS($K$7:$K$1929,"&gt;"&amp;K1764)+1,"")</x:f>
      </x:c>
      <x:c r="Z1764" s="9" t="str"/>
      <x:c r="AA1764" s="15" t="n">
        <x:v>46108</x:v>
      </x:c>
      <x:c r="AB1764" s="9" t="str">
        <x:v>Unknown</x:v>
      </x:c>
    </x:row>
    <x:row r="1765" ht="50" customHeight="1">
      <x:c r="A1765" s="10" t="n">
        <x:f>IF(ISNUMBER(F1765),RANK(F1765,$F$7:$F$1929,0),"")</x:f>
        <x:v>1759</x:v>
      </x:c>
      <x:c r="B1765" s="9" t="str">
        <x:v>marc gebauer</x:v>
      </x:c>
      <x:c r="C1765" s="9" t="str">
        <x:v>Air Tiger</x:v>
      </x:c>
      <x:c r="D1765" s="9" t="str">
        <x:v>Not recorded</x:v>
      </x:c>
      <x:c r="E1765" s="11" t="n">
        <x:v>2021</x:v>
      </x:c>
      <x:c r="F1765" s="13" t="n">
        <x:v>7</x:v>
      </x:c>
      <x:c r="G1765" s="10" t="n">
        <x:v>1581</x:v>
      </x:c>
      <x:c r="H1765" s="12" t="n">
        <x:v>3.87</x:v>
      </x:c>
      <x:c r="I1765" s="10" t="n">
        <x:v>117</x:v>
      </x:c>
      <x:c r="J1765" s="12" t="str">
        <x:f>IF(AND(M1765="URL identity aligns",ISNUMBER(F1765),ISNUMBER(H1765),G1765&gt;0,I1765&gt;0,SUM(V1765:W1765)&gt;0),(F1765*V1765+((H1765-1)/4*10)*W1765)/SUM(V1765:W1765),"")</x:f>
      </x:c>
      <x:c r="K1765" s="12" t="str">
        <x:f>IF(ISNUMBER(J1765),(X1765*J1765+'Method'!$B$10*'Method'!$B$11)/(X1765+'Method'!$B$10),"")</x:f>
      </x:c>
      <x:c r="L1765" s="10" t="str">
        <x:f>IF(ISNUMBER(J1765),COUNTIFS($J$7:$J$1929,"&gt;"&amp;J1765)+1,"")</x:f>
      </x:c>
      <x:c r="M1765" s="9" t="str">
        <x:v>Review required</x:v>
      </x:c>
      <x:c r="N1765" s="9" t="str">
        <x:v>Concentration not explicit on both saved identities</x:v>
      </x:c>
      <x:c r="O1765" s="9" t="str">
        <x:v>https://www.parfumo.com/Perfumes/marc-gebauer/air-tiger</x:v>
      </x:c>
      <x:c r="P1765" s="9" t="str">
        <x:v>https://www.fragrantica.com/perfume/Marc-Gebauer/Air-Tiger-68590.html</x:v>
      </x:c>
      <x:c r="Q1765" s="9" t="str">
        <x:v>https://media.parfumo.com/perfumes/66/661fea_air-tiger-marc-gebauer_1200.jpg?width=720&amp;aspect_ratio=1:1</x:v>
      </x:c>
      <x:c r="R1765" s="9" t="str">
        <x:v>https://fimgs.net/mdimg/perfume-thumbs/375x500.68590.jpg</x:v>
      </x:c>
      <x:c r="S1765" s="9" t="str">
        <x:v>Air Tiger</x:v>
      </x:c>
      <x:c r="T1765" s="11" t="str">
        <x:v>2021</x:v>
      </x:c>
      <x:c r="U1765" s="10" t="n">
        <x:v>1760</x:v>
      </x:c>
      <x:c r="V1765" s="14" t="n">
        <x:f>IF(AND(ISNUMBER(G1765),G1765&gt;0),LOG10(G1765)*'Method'!$B$8,"")</x:f>
        <x:v>3.8387182439186516</x:v>
      </x:c>
      <x:c r="W1765" s="14" t="n">
        <x:f>IF(AND(ISNUMBER(I1765),I1765&gt;0),LOG10(I1765)*'Method'!$B$9,"")</x:f>
        <x:v>1.6545486893969281</x:v>
      </x:c>
      <x:c r="X1765" s="10" t="str">
        <x:f>IF(ISNUMBER(J1765),SUM(G1765,I1765),"")</x:f>
      </x:c>
      <x:c r="Y1765" s="10" t="str">
        <x:f>IF(ISNUMBER(K1765),COUNTIFS($K$7:$K$1929,"&gt;"&amp;K1765)+1,"")</x:f>
      </x:c>
      <x:c r="Z1765" s="9" t="str"/>
      <x:c r="AA1765" s="15" t="n">
        <x:v>46108</x:v>
      </x:c>
      <x:c r="AB1765" s="9" t="str">
        <x:v>Unknown</x:v>
      </x:c>
    </x:row>
    <x:row r="1766" ht="50" customHeight="1">
      <x:c r="A1766" s="10" t="n">
        <x:f>IF(ISNUMBER(F1766),RANK(F1766,$F$7:$F$1929,0),"")</x:f>
        <x:v>1759</x:v>
      </x:c>
      <x:c r="B1766" s="9" t="str">
        <x:v>Prada</x:v>
      </x:c>
      <x:c r="C1766" s="9" t="str">
        <x:v>Luna Rossa Ocean</x:v>
      </x:c>
      <x:c r="D1766" s="9" t="str">
        <x:v>Eau de Toilette</x:v>
      </x:c>
      <x:c r="E1766" s="11" t="n">
        <x:v>2021</x:v>
      </x:c>
      <x:c r="F1766" s="13" t="n">
        <x:v>7</x:v>
      </x:c>
      <x:c r="G1766" s="10" t="n">
        <x:v>1184</x:v>
      </x:c>
      <x:c r="H1766" s="12" t="n">
        <x:v>4.03</x:v>
      </x:c>
      <x:c r="I1766" s="10" t="n">
        <x:v>5453</x:v>
      </x:c>
      <x:c r="J1766" s="12" t="str">
        <x:f>IF(AND(M1766="URL identity aligns",ISNUMBER(F1766),ISNUMBER(H1766),G1766&gt;0,I1766&gt;0,SUM(V1766:W1766)&gt;0),(F1766*V1766+((H1766-1)/4*10)*W1766)/SUM(V1766:W1766),"")</x:f>
      </x:c>
      <x:c r="K1766" s="12" t="str">
        <x:f>IF(ISNUMBER(J1766),(X1766*J1766+'Method'!$B$10*'Method'!$B$11)/(X1766+'Method'!$B$10),"")</x:f>
      </x:c>
      <x:c r="L1766" s="10" t="str">
        <x:f>IF(ISNUMBER(J1766),COUNTIFS($J$7:$J$1929,"&gt;"&amp;J1766)+1,"")</x:f>
      </x:c>
      <x:c r="M1766" s="9" t="str">
        <x:v>Review required</x:v>
      </x:c>
      <x:c r="N1766" s="9" t="str">
        <x:v>Concentration not explicit on both saved identities</x:v>
      </x:c>
      <x:c r="O1766" s="9" t="str">
        <x:v>https://www.parfumo.com/Perfumes/Prada/luna-rossa-ocean-eau-de-toilette</x:v>
      </x:c>
      <x:c r="P1766" s="9" t="str">
        <x:v>https://www.fragrantica.com/perfume/Prada/Luna-Rossa-Ocean-68753.html</x:v>
      </x:c>
      <x:c r="Q1766" s="9" t="str">
        <x:v>https://media.parfumo.com/perfumes/db/db3e0a-luna-rossa-ocean-eau-de-toilette-prada_1200.jpg?width=720&amp;aspect_ratio=1:1</x:v>
      </x:c>
      <x:c r="R1766" s="9" t="str">
        <x:v>https://fimgs.net/mdimg/perfume-thumbs/375x500.68753.jpg</x:v>
      </x:c>
      <x:c r="S1766" s="9" t="str">
        <x:v>Luna Rossa Ocean</x:v>
      </x:c>
      <x:c r="T1766" s="11" t="str">
        <x:v>2021</x:v>
      </x:c>
      <x:c r="U1766" s="10" t="n">
        <x:v>1883</x:v>
      </x:c>
      <x:c r="V1766" s="14" t="n">
        <x:f>IF(AND(ISNUMBER(G1766),G1766&gt;0),LOG10(G1766)*'Method'!$B$8,"")</x:f>
        <x:v>3.68802204286428</x:v>
      </x:c>
      <x:c r="W1766" s="14" t="n">
        <x:f>IF(AND(ISNUMBER(I1766),I1766&gt;0),LOG10(I1766)*'Method'!$B$9,"")</x:f>
        <x:v>2.989308398149456</x:v>
      </x:c>
      <x:c r="X1766" s="10" t="str">
        <x:f>IF(ISNUMBER(J1766),SUM(G1766,I1766),"")</x:f>
      </x:c>
      <x:c r="Y1766" s="10" t="str">
        <x:f>IF(ISNUMBER(K1766),COUNTIFS($K$7:$K$1929,"&gt;"&amp;K1766)+1,"")</x:f>
      </x:c>
      <x:c r="Z1766" s="9" t="str"/>
      <x:c r="AA1766" s="15" t="n">
        <x:v>46108</x:v>
      </x:c>
      <x:c r="AB1766" s="9" t="str">
        <x:v>Unknown</x:v>
      </x:c>
    </x:row>
    <x:row r="1767" ht="50" customHeight="1">
      <x:c r="A1767" s="10" t="n">
        <x:f>IF(ISNUMBER(F1767),RANK(F1767,$F$7:$F$1929,0),"")</x:f>
        <x:v>1759</x:v>
      </x:c>
      <x:c r="B1767" s="9" t="str">
        <x:v>Valentino</x:v>
      </x:c>
      <x:c r="C1767" s="9" t="str">
        <x:v>Uomo Born In Roma</x:v>
      </x:c>
      <x:c r="D1767" s="9" t="str">
        <x:v>Not recorded</x:v>
      </x:c>
      <x:c r="E1767" s="11" t="n">
        <x:v>2019</x:v>
      </x:c>
      <x:c r="F1767" s="13" t="n">
        <x:v>7</x:v>
      </x:c>
      <x:c r="G1767" s="10" t="n">
        <x:v>1166</x:v>
      </x:c>
      <x:c r="H1767" s="12" t="n">
        <x:v>4.28</x:v>
      </x:c>
      <x:c r="I1767" s="10" t="n">
        <x:v>7220</x:v>
      </x:c>
      <x:c r="J1767" s="12" t="str">
        <x:f>IF(AND(M1767="URL identity aligns",ISNUMBER(F1767),ISNUMBER(H1767),G1767&gt;0,I1767&gt;0,SUM(V1767:W1767)&gt;0),(F1767*V1767+((H1767-1)/4*10)*W1767)/SUM(V1767:W1767),"")</x:f>
      </x:c>
      <x:c r="K1767" s="12" t="str">
        <x:f>IF(ISNUMBER(J1767),(X1767*J1767+'Method'!$B$10*'Method'!$B$11)/(X1767+'Method'!$B$10),"")</x:f>
      </x:c>
      <x:c r="L1767" s="10" t="str">
        <x:f>IF(ISNUMBER(J1767),COUNTIFS($J$7:$J$1929,"&gt;"&amp;J1767)+1,"")</x:f>
      </x:c>
      <x:c r="M1767" s="9" t="str">
        <x:v>Review required</x:v>
      </x:c>
      <x:c r="N1767" s="9" t="str">
        <x:v>Concentration not explicit on both saved identities</x:v>
      </x:c>
      <x:c r="O1767" s="9" t="str">
        <x:v>https://www.parfumo.com/Perfumes/Valentino/valentino-uomo-born-in-roma</x:v>
      </x:c>
      <x:c r="P1767" s="9" t="str">
        <x:v>https://www.fragrantica.com/perfume/Valentino/Valentino-Uomo-Born-in-Roma-55963.html</x:v>
      </x:c>
      <x:c r="Q1767" s="9" t="str">
        <x:v>https://media.parfumo.com/perfumes/3a/3a03cc-valentino-uomo-born-in-roma-valentino_1200.jpg?width=720&amp;aspect_ratio=1:1</x:v>
      </x:c>
      <x:c r="R1767" s="9" t="str">
        <x:v>https://fimgs.net/mdimg/perfume-thumbs/375x500.55963.jpg</x:v>
      </x:c>
      <x:c r="S1767" s="9" t="str">
        <x:v>Uomo Born In Roma</x:v>
      </x:c>
      <x:c r="T1767" s="11" t="str">
        <x:v>2019</x:v>
      </x:c>
      <x:c r="U1767" s="10" t="n">
        <x:v>260</x:v>
      </x:c>
      <x:c r="V1767" s="14" t="n">
        <x:f>IF(AND(ISNUMBER(G1767),G1767&gt;0),LOG10(G1767)*'Method'!$B$8,"")</x:f>
        <x:v>3.6800382605075876</x:v>
      </x:c>
      <x:c r="W1767" s="14" t="n">
        <x:f>IF(AND(ISNUMBER(I1767),I1767&gt;0),LOG10(I1767)*'Method'!$B$9,"")</x:f>
        <x:v>3.0868297580557122</x:v>
      </x:c>
      <x:c r="X1767" s="10" t="str">
        <x:f>IF(ISNUMBER(J1767),SUM(G1767,I1767),"")</x:f>
      </x:c>
      <x:c r="Y1767" s="10" t="str">
        <x:f>IF(ISNUMBER(K1767),COUNTIFS($K$7:$K$1929,"&gt;"&amp;K1767)+1,"")</x:f>
      </x:c>
      <x:c r="Z1767" s="9" t="str"/>
      <x:c r="AA1767" s="15" t="n">
        <x:v>46108</x:v>
      </x:c>
      <x:c r="AB1767" s="9" t="str">
        <x:v>Unknown</x:v>
      </x:c>
    </x:row>
    <x:row r="1768" ht="50" customHeight="1">
      <x:c r="A1768" s="10" t="n">
        <x:f>IF(ISNUMBER(F1768),RANK(F1768,$F$7:$F$1929,0),"")</x:f>
        <x:v>1759</x:v>
      </x:c>
      <x:c r="B1768" s="9" t="str">
        <x:v>Calvin Klein</x:v>
      </x:c>
      <x:c r="C1768" s="9" t="str">
        <x:v>CK Be</x:v>
      </x:c>
      <x:c r="D1768" s="9" t="str">
        <x:v>Not recorded</x:v>
      </x:c>
      <x:c r="E1768" s="11" t="n">
        <x:v>1996</x:v>
      </x:c>
      <x:c r="F1768" s="13" t="n">
        <x:v>7</x:v>
      </x:c>
      <x:c r="G1768" s="10" t="n">
        <x:v>752</x:v>
      </x:c>
      <x:c r="H1768" s="12" t="n">
        <x:v>3.83</x:v>
      </x:c>
      <x:c r="I1768" s="10" t="n">
        <x:v>6748</x:v>
      </x:c>
      <x:c r="J1768" s="12" t="str">
        <x:f>IF(AND(M1768="URL identity aligns",ISNUMBER(F1768),ISNUMBER(H1768),G1768&gt;0,I1768&gt;0,SUM(V1768:W1768)&gt;0),(F1768*V1768+((H1768-1)/4*10)*W1768)/SUM(V1768:W1768),"")</x:f>
      </x:c>
      <x:c r="K1768" s="12" t="str">
        <x:f>IF(ISNUMBER(J1768),(X1768*J1768+'Method'!$B$10*'Method'!$B$11)/(X1768+'Method'!$B$10),"")</x:f>
      </x:c>
      <x:c r="L1768" s="10" t="str">
        <x:f>IF(ISNUMBER(J1768),COUNTIFS($J$7:$J$1929,"&gt;"&amp;J1768)+1,"")</x:f>
      </x:c>
      <x:c r="M1768" s="9" t="str">
        <x:v>Review required</x:v>
      </x:c>
      <x:c r="N1768" s="9" t="str">
        <x:v>Concentration not explicit on both saved identities</x:v>
      </x:c>
      <x:c r="O1768" s="9" t="str">
        <x:v>https://www.parfumo.com/Perfumes/Calvin_Klein/CK_Be</x:v>
      </x:c>
      <x:c r="P1768" s="9" t="str">
        <x:v>https://www.fragrantica.com/perfume/Calvin-Klein/CK-be-275.html</x:v>
      </x:c>
      <x:c r="Q1768" s="9" t="str">
        <x:v>https://media.parfumo.com/perfumes/a9/a9b2c4-ck-be-calvin-klein_1200.jpg?width=720&amp;aspect_ratio=1:1</x:v>
      </x:c>
      <x:c r="R1768" s="9" t="str">
        <x:v>https://fimgs.net/mdimg/perfume-thumbs/375x500.275.jpg</x:v>
      </x:c>
      <x:c r="S1768" s="9" t="str">
        <x:v>CK Be</x:v>
      </x:c>
      <x:c r="T1768" s="11" t="str">
        <x:v>1996</x:v>
      </x:c>
      <x:c r="U1768" s="10" t="n">
        <x:v>677</x:v>
      </x:c>
      <x:c r="V1768" s="14" t="n">
        <x:f>IF(AND(ISNUMBER(G1768),G1768&gt;0),LOG10(G1768)*'Method'!$B$8,"")</x:f>
        <x:v>3.4514614087099678</x:v>
      </x:c>
      <x:c r="W1768" s="14" t="n">
        <x:f>IF(AND(ISNUMBER(I1768),I1768&gt;0),LOG10(I1768)*'Method'!$B$9,"")</x:f>
        <x:v>3.0633400591336724</x:v>
      </x:c>
      <x:c r="X1768" s="10" t="str">
        <x:f>IF(ISNUMBER(J1768),SUM(G1768,I1768),"")</x:f>
      </x:c>
      <x:c r="Y1768" s="10" t="str">
        <x:f>IF(ISNUMBER(K1768),COUNTIFS($K$7:$K$1929,"&gt;"&amp;K1768)+1,"")</x:f>
      </x:c>
      <x:c r="Z1768" s="9" t="str"/>
      <x:c r="AA1768" s="15" t="n">
        <x:v>46108</x:v>
      </x:c>
      <x:c r="AB1768" s="9" t="str">
        <x:v>Unknown</x:v>
      </x:c>
    </x:row>
    <x:row r="1769" ht="50" customHeight="1">
      <x:c r="A1769" s="10" t="n">
        <x:f>IF(ISNUMBER(F1769),RANK(F1769,$F$7:$F$1929,0),"")</x:f>
        <x:v>1759</x:v>
      </x:c>
      <x:c r="B1769" s="9" t="str">
        <x:v>Dolce &amp; Gabbana</x:v>
      </x:c>
      <x:c r="C1769" s="9" t="str">
        <x:v>Light Blue pour Homme</x:v>
      </x:c>
      <x:c r="D1769" s="9" t="str">
        <x:v>Eau de Toilette</x:v>
      </x:c>
      <x:c r="E1769" s="11" t="n">
        <x:v>2007</x:v>
      </x:c>
      <x:c r="F1769" s="13" t="n">
        <x:v>7</x:v>
      </x:c>
      <x:c r="G1769" s="10" t="n">
        <x:v>739</x:v>
      </x:c>
      <x:c r="H1769" s="12" t="n">
        <x:v>3.94</x:v>
      </x:c>
      <x:c r="I1769" s="10" t="n">
        <x:v>8433</x:v>
      </x:c>
      <x:c r="J1769" s="12" t="str">
        <x:f>IF(AND(M1769="URL identity aligns",ISNUMBER(F1769),ISNUMBER(H1769),G1769&gt;0,I1769&gt;0,SUM(V1769:W1769)&gt;0),(F1769*V1769+((H1769-1)/4*10)*W1769)/SUM(V1769:W1769),"")</x:f>
      </x:c>
      <x:c r="K1769" s="12" t="str">
        <x:f>IF(ISNUMBER(J1769),(X1769*J1769+'Method'!$B$10*'Method'!$B$11)/(X1769+'Method'!$B$10),"")</x:f>
      </x:c>
      <x:c r="L1769" s="10" t="str">
        <x:f>IF(ISNUMBER(J1769),COUNTIFS($J$7:$J$1929,"&gt;"&amp;J1769)+1,"")</x:f>
      </x:c>
      <x:c r="M1769" s="9" t="str">
        <x:v>Review required</x:v>
      </x:c>
      <x:c r="N1769" s="9" t="str">
        <x:v>Concentration not explicit on both saved identities</x:v>
      </x:c>
      <x:c r="O1769" s="9" t="str">
        <x:v>https://www.parfumo.com/Perfumes/Dolce_Gabbana/Light_Blue_pour_Homme_Eau_de_Toilette</x:v>
      </x:c>
      <x:c r="P1769" s="9" t="str">
        <x:v>https://www.fragrantica.com/perfume/Dolce-Gabbana/Light-Blue-pour-Homme-1068.html</x:v>
      </x:c>
      <x:c r="Q1769" s="9" t="str">
        <x:v>https://media.parfumo.com/perfumes/cc/ccadbf_light-blue-pour-homme-eau-de-toilette-dolce-gabbana_1200.jpg?width=720&amp;aspect_ratio=1:1</x:v>
      </x:c>
      <x:c r="R1769" s="9" t="str">
        <x:v>https://fimgs.net/mdimg/perfume-thumbs/375x500.1068.jpg</x:v>
      </x:c>
      <x:c r="S1769" s="9" t="str">
        <x:v>Light Blue pour Homme</x:v>
      </x:c>
      <x:c r="T1769" s="11" t="str">
        <x:v>2007</x:v>
      </x:c>
      <x:c r="U1769" s="10" t="n">
        <x:v>1703</x:v>
      </x:c>
      <x:c r="V1769" s="14" t="n">
        <x:f>IF(AND(ISNUMBER(G1769),G1769&gt;0),LOG10(G1769)*'Method'!$B$8,"")</x:f>
        <x:v>3.442373326073796</x:v>
      </x:c>
      <x:c r="W1769" s="14" t="n">
        <x:f>IF(AND(ISNUMBER(I1769),I1769&gt;0),LOG10(I1769)*'Method'!$B$9,"")</x:f>
        <x:v>3.14078568026168</x:v>
      </x:c>
      <x:c r="X1769" s="10" t="str">
        <x:f>IF(ISNUMBER(J1769),SUM(G1769,I1769),"")</x:f>
      </x:c>
      <x:c r="Y1769" s="10" t="str">
        <x:f>IF(ISNUMBER(K1769),COUNTIFS($K$7:$K$1929,"&gt;"&amp;K1769)+1,"")</x:f>
      </x:c>
      <x:c r="Z1769" s="9" t="str"/>
      <x:c r="AA1769" s="15" t="n">
        <x:v>46108</x:v>
      </x:c>
      <x:c r="AB1769" s="9" t="str">
        <x:v>Unknown</x:v>
      </x:c>
    </x:row>
    <x:row r="1770" ht="50" customHeight="1">
      <x:c r="A1770" s="10" t="n">
        <x:f>IF(ISNUMBER(F1770),RANK(F1770,$F$7:$F$1929,0),"")</x:f>
        <x:v>1759</x:v>
      </x:c>
      <x:c r="B1770" s="9" t="str">
        <x:v>Serge Lutens</x:v>
      </x:c>
      <x:c r="C1770" s="9" t="str">
        <x:v>L'Eau</x:v>
      </x:c>
      <x:c r="D1770" s="9" t="str">
        <x:v>Not recorded</x:v>
      </x:c>
      <x:c r="E1770" s="11" t="n">
        <x:v>2010</x:v>
      </x:c>
      <x:c r="F1770" s="13" t="n">
        <x:v>7</x:v>
      </x:c>
      <x:c r="G1770" s="10" t="n">
        <x:v>477</x:v>
      </x:c>
      <x:c r="H1770" s="12" t="n">
        <x:v>3.8</x:v>
      </x:c>
      <x:c r="I1770" s="10" t="n">
        <x:v>1415</x:v>
      </x:c>
      <x:c r="J1770" s="12" t="str">
        <x:f>IF(AND(M1770="URL identity aligns",ISNUMBER(F1770),ISNUMBER(H1770),G1770&gt;0,I1770&gt;0,SUM(V1770:W1770)&gt;0),(F1770*V1770+((H1770-1)/4*10)*W1770)/SUM(V1770:W1770),"")</x:f>
      </x:c>
      <x:c r="K1770" s="12" t="str">
        <x:f>IF(ISNUMBER(J1770),(X1770*J1770+'Method'!$B$10*'Method'!$B$11)/(X1770+'Method'!$B$10),"")</x:f>
      </x:c>
      <x:c r="L1770" s="10" t="str">
        <x:f>IF(ISNUMBER(J1770),COUNTIFS($J$7:$J$1929,"&gt;"&amp;J1770)+1,"")</x:f>
      </x:c>
      <x:c r="M1770" s="9" t="str">
        <x:v>Review required</x:v>
      </x:c>
      <x:c r="N1770" s="9" t="str">
        <x:v>Concentration not explicit on both saved identities</x:v>
      </x:c>
      <x:c r="O1770" s="9" t="str">
        <x:v>https://www.parfumo.com/Perfumes/Serge_Lutens/L_Eau_Serge_Lutens</x:v>
      </x:c>
      <x:c r="P1770" s="9" t="str">
        <x:v>https://www.fragrantica.com/perfume/Serge-Lutens/L-Eau-Serge-Lutens-8337.html</x:v>
      </x:c>
      <x:c r="Q1770" s="9" t="str">
        <x:v>https://media.parfumo.com/perfumes/d2/d2267e-l-eau-serge-lutens-serge-lutens_1200.jpg?width=720&amp;aspect_ratio=1:1</x:v>
      </x:c>
      <x:c r="R1770" s="9" t="str">
        <x:v>https://fimgs.net/mdimg/perfume-thumbs/375x500.8337.jpg</x:v>
      </x:c>
      <x:c r="S1770" s="9" t="str">
        <x:v>L'Eau</x:v>
      </x:c>
      <x:c r="T1770" s="11" t="str">
        <x:v>2010</x:v>
      </x:c>
      <x:c r="U1770" s="10" t="n">
        <x:v>1373</x:v>
      </x:c>
      <x:c r="V1770" s="14" t="n">
        <x:f>IF(AND(ISNUMBER(G1770),G1770&gt;0),LOG10(G1770)*'Method'!$B$8,"")</x:f>
        <x:v>3.2142220548481317</x:v>
      </x:c>
      <x:c r="W1770" s="14" t="n">
        <x:f>IF(AND(ISNUMBER(I1770),I1770&gt;0),LOG10(I1770)*'Method'!$B$9,"")</x:f>
        <x:v>2.520605151888248</x:v>
      </x:c>
      <x:c r="X1770" s="10" t="str">
        <x:f>IF(ISNUMBER(J1770),SUM(G1770,I1770),"")</x:f>
      </x:c>
      <x:c r="Y1770" s="10" t="str">
        <x:f>IF(ISNUMBER(K1770),COUNTIFS($K$7:$K$1929,"&gt;"&amp;K1770)+1,"")</x:f>
      </x:c>
      <x:c r="Z1770" s="9" t="str"/>
      <x:c r="AA1770" s="15" t="n">
        <x:v>46108</x:v>
      </x:c>
      <x:c r="AB1770" s="9" t="str">
        <x:v>Unknown</x:v>
      </x:c>
    </x:row>
    <x:row r="1771" ht="50" customHeight="1">
      <x:c r="A1771" s="10" t="n">
        <x:f>IF(ISNUMBER(F1771),RANK(F1771,$F$7:$F$1929,0),"")</x:f>
        <x:v>1759</x:v>
      </x:c>
      <x:c r="B1771" s="9" t="str">
        <x:v>Essential Parfums</x:v>
      </x:c>
      <x:c r="C1771" s="9" t="str">
        <x:v>The Musc</x:v>
      </x:c>
      <x:c r="D1771" s="9" t="str">
        <x:v>Eau de Parfum</x:v>
      </x:c>
      <x:c r="E1771" s="11" t="n">
        <x:v>2018</x:v>
      </x:c>
      <x:c r="F1771" s="13" t="n">
        <x:v>7</x:v>
      </x:c>
      <x:c r="G1771" s="10" t="n">
        <x:v>396</x:v>
      </x:c>
      <x:c r="H1771" s="12" t="n">
        <x:v>3.74</x:v>
      </x:c>
      <x:c r="I1771" s="10" t="n">
        <x:v>2535</x:v>
      </x:c>
      <x:c r="J1771" s="12" t="str">
        <x:f>IF(AND(M1771="URL identity aligns",ISNUMBER(F1771),ISNUMBER(H1771),G1771&gt;0,I1771&gt;0,SUM(V1771:W1771)&gt;0),(F1771*V1771+((H1771-1)/4*10)*W1771)/SUM(V1771:W1771),"")</x:f>
      </x:c>
      <x:c r="K1771" s="12" t="str">
        <x:f>IF(ISNUMBER(J1771),(X1771*J1771+'Method'!$B$10*'Method'!$B$11)/(X1771+'Method'!$B$10),"")</x:f>
      </x:c>
      <x:c r="L1771" s="10" t="str">
        <x:f>IF(ISNUMBER(J1771),COUNTIFS($J$7:$J$1929,"&gt;"&amp;J1771)+1,"")</x:f>
      </x:c>
      <x:c r="M1771" s="9" t="str">
        <x:v>Review required</x:v>
      </x:c>
      <x:c r="N1771" s="9" t="str">
        <x:v>Concentration not explicit on both saved identities</x:v>
      </x:c>
      <x:c r="O1771" s="9" t="str">
        <x:v>https://www.parfumo.com/Perfumes/Essential_Parfums/the-musc-eau-de-parfum</x:v>
      </x:c>
      <x:c r="P1771" s="9" t="str">
        <x:v>https://www.fragrantica.com/perfume/Essential-Parfums/The-Musc-50790.html</x:v>
      </x:c>
      <x:c r="Q1771" s="9" t="str">
        <x:v>https://media.parfumo.com/perfumes/bd/bd4c3f-the-musc-essential-parfums_1200.jpg?width=720&amp;aspect_ratio=1:1</x:v>
      </x:c>
      <x:c r="R1771" s="9" t="str">
        <x:v>https://fimgs.net/mdimg/perfume-thumbs/375x500.50790.jpg</x:v>
      </x:c>
      <x:c r="S1771" s="9" t="str">
        <x:v>The Musc</x:v>
      </x:c>
      <x:c r="T1771" s="11" t="str">
        <x:v>2018</x:v>
      </x:c>
      <x:c r="U1771" s="10" t="n">
        <x:v>756</x:v>
      </x:c>
      <x:c r="V1771" s="14" t="n">
        <x:f>IF(AND(ISNUMBER(G1771),G1771&gt;0),LOG10(G1771)*'Method'!$B$8,"")</x:f>
        <x:v>3.117234223110612</x:v>
      </x:c>
      <x:c r="W1771" s="14" t="n">
        <x:f>IF(AND(ISNUMBER(I1771),I1771&gt;0),LOG10(I1771)*'Method'!$B$9,"")</x:f>
        <x:v>2.72318237093548</x:v>
      </x:c>
      <x:c r="X1771" s="10" t="str">
        <x:f>IF(ISNUMBER(J1771),SUM(G1771,I1771),"")</x:f>
      </x:c>
      <x:c r="Y1771" s="10" t="str">
        <x:f>IF(ISNUMBER(K1771),COUNTIFS($K$7:$K$1929,"&gt;"&amp;K1771)+1,"")</x:f>
      </x:c>
      <x:c r="Z1771" s="9" t="str"/>
      <x:c r="AA1771" s="15" t="n">
        <x:v>46108</x:v>
      </x:c>
      <x:c r="AB1771" s="9" t="str">
        <x:v>Unknown</x:v>
      </x:c>
    </x:row>
    <x:row r="1772" ht="50" customHeight="1">
      <x:c r="A1772" s="10" t="n">
        <x:f>IF(ISNUMBER(F1772),RANK(F1772,$F$7:$F$1929,0),"")</x:f>
        <x:v>1759</x:v>
      </x:c>
      <x:c r="B1772" s="9" t="str">
        <x:v>Jo Malone</x:v>
      </x:c>
      <x:c r="C1772" s="9" t="str">
        <x:v>Lime Basil &amp; Mandarin</x:v>
      </x:c>
      <x:c r="D1772" s="9" t="str">
        <x:v>Cologne</x:v>
      </x:c>
      <x:c r="E1772" s="11" t="n">
        <x:v>1991</x:v>
      </x:c>
      <x:c r="F1772" s="13" t="n">
        <x:v>7</x:v>
      </x:c>
      <x:c r="G1772" s="10" t="n">
        <x:v>375</x:v>
      </x:c>
      <x:c r="H1772" s="12" t="n">
        <x:v>3.67</x:v>
      </x:c>
      <x:c r="I1772" s="10" t="n">
        <x:v>4112</x:v>
      </x:c>
      <x:c r="J1772" s="12" t="str">
        <x:f>IF(AND(M1772="URL identity aligns",ISNUMBER(F1772),ISNUMBER(H1772),G1772&gt;0,I1772&gt;0,SUM(V1772:W1772)&gt;0),(F1772*V1772+((H1772-1)/4*10)*W1772)/SUM(V1772:W1772),"")</x:f>
      </x:c>
      <x:c r="K1772" s="12" t="str">
        <x:f>IF(ISNUMBER(J1772),(X1772*J1772+'Method'!$B$10*'Method'!$B$11)/(X1772+'Method'!$B$10),"")</x:f>
      </x:c>
      <x:c r="L1772" s="10" t="str">
        <x:f>IF(ISNUMBER(J1772),COUNTIFS($J$7:$J$1929,"&gt;"&amp;J1772)+1,"")</x:f>
      </x:c>
      <x:c r="M1772" s="9" t="str">
        <x:v>Review required</x:v>
      </x:c>
      <x:c r="N1772" s="9" t="str">
        <x:v>Brand differs between product URLs; Concentration not explicit on both saved identities</x:v>
      </x:c>
      <x:c r="O1772" s="9" t="str">
        <x:v>https://www.parfumo.com/Perfumes/Jo_Malone/Lime_Basil__Mandarin</x:v>
      </x:c>
      <x:c r="P1772" s="9" t="str">
        <x:v>https://www.fragrantica.com/perfume/Jo-Malone-London/Lime-Basil-Mandarin-5585.html</x:v>
      </x:c>
      <x:c r="Q1772" s="9" t="str">
        <x:v>https://media.parfumo.com/perfumes/5b/5bb053-lime-basil-mandarin-cologne-jo-malone_1200.jpg?width=720&amp;aspect_ratio=1:1</x:v>
      </x:c>
      <x:c r="R1772" s="9" t="str">
        <x:v>https://fimgs.net/mdimg/perfume-thumbs/375x500.5585.jpg</x:v>
      </x:c>
      <x:c r="S1772" s="9" t="str">
        <x:v>Lime Basil &amp; Mandarin</x:v>
      </x:c>
      <x:c r="T1772" s="11" t="str">
        <x:v>1991</x:v>
      </x:c>
      <x:c r="U1772" s="10" t="n">
        <x:v>1416</x:v>
      </x:c>
      <x:c r="V1772" s="14" t="n">
        <x:f>IF(AND(ISNUMBER(G1772),G1772&gt;0),LOG10(G1772)*'Method'!$B$8,"")</x:f>
        <x:v>3.088837521273264</x:v>
      </x:c>
      <x:c r="W1772" s="14" t="n">
        <x:f>IF(AND(ISNUMBER(I1772),I1772&gt;0),LOG10(I1772)*'Method'!$B$9,"")</x:f>
        <x:v>2.8912424847897764</x:v>
      </x:c>
      <x:c r="X1772" s="10" t="str">
        <x:f>IF(ISNUMBER(J1772),SUM(G1772,I1772),"")</x:f>
      </x:c>
      <x:c r="Y1772" s="10" t="str">
        <x:f>IF(ISNUMBER(K1772),COUNTIFS($K$7:$K$1929,"&gt;"&amp;K1772)+1,"")</x:f>
      </x:c>
      <x:c r="Z1772" s="9" t="str"/>
      <x:c r="AA1772" s="15" t="n">
        <x:v>46108</x:v>
      </x:c>
      <x:c r="AB1772" s="9" t="str">
        <x:v>Unknown</x:v>
      </x:c>
    </x:row>
    <x:row r="1773" ht="50" customHeight="1">
      <x:c r="A1773" s="10" t="n">
        <x:f>IF(ISNUMBER(F1773),RANK(F1773,$F$7:$F$1929,0),"")</x:f>
        <x:v>1759</x:v>
      </x:c>
      <x:c r="B1773" s="9" t="str">
        <x:v>Orto Parisi</x:v>
      </x:c>
      <x:c r="C1773" s="9" t="str">
        <x:v>Risvelium</x:v>
      </x:c>
      <x:c r="D1773" s="9" t="str">
        <x:v>Not recorded</x:v>
      </x:c>
      <x:c r="E1773" s="11" t="n">
        <x:v>2025</x:v>
      </x:c>
      <x:c r="F1773" s="13" t="n">
        <x:v>7</x:v>
      </x:c>
      <x:c r="G1773" s="10" t="n">
        <x:v>372</x:v>
      </x:c>
      <x:c r="H1773" s="12" t="n">
        <x:v>3.76</x:v>
      </x:c>
      <x:c r="I1773" s="10" t="n">
        <x:v>1277</x:v>
      </x:c>
      <x:c r="J1773" s="12" t="str">
        <x:f>IF(AND(M1773="URL identity aligns",ISNUMBER(F1773),ISNUMBER(H1773),G1773&gt;0,I1773&gt;0,SUM(V1773:W1773)&gt;0),(F1773*V1773+((H1773-1)/4*10)*W1773)/SUM(V1773:W1773),"")</x:f>
      </x:c>
      <x:c r="K1773" s="12" t="str">
        <x:f>IF(ISNUMBER(J1773),(X1773*J1773+'Method'!$B$10*'Method'!$B$11)/(X1773+'Method'!$B$10),"")</x:f>
      </x:c>
      <x:c r="L1773" s="10" t="str">
        <x:f>IF(ISNUMBER(J1773),COUNTIFS($J$7:$J$1929,"&gt;"&amp;J1773)+1,"")</x:f>
      </x:c>
      <x:c r="M1773" s="9" t="str">
        <x:v>Review required</x:v>
      </x:c>
      <x:c r="N1773" s="9" t="str">
        <x:v>Concentration not explicit on both saved identities</x:v>
      </x:c>
      <x:c r="O1773" s="9" t="str">
        <x:v>https://www.parfumo.com/Perfumes/Orto_Parisi/risvelium</x:v>
      </x:c>
      <x:c r="P1773" s="9" t="str">
        <x:v>https://www.fragrantica.com/perfume/Orto-Parisi/Risvelium-104365.html</x:v>
      </x:c>
      <x:c r="Q1773" s="9" t="str">
        <x:v>https://media.parfumo.com/perfumes/22/220dfc_risvelium-orto-parisi_1200.jpg?width=720&amp;aspect_ratio=1:1</x:v>
      </x:c>
      <x:c r="R1773" s="9" t="str">
        <x:v>https://fimgs.net/mdimg/perfume-thumbs/375x500.104365.jpg</x:v>
      </x:c>
      <x:c r="S1773" s="9" t="str">
        <x:v>Risvelium</x:v>
      </x:c>
      <x:c r="T1773" s="11" t="str">
        <x:v>2025</x:v>
      </x:c>
      <x:c r="U1773" s="10" t="n">
        <x:v>1091</x:v>
      </x:c>
      <x:c r="V1773" s="14" t="n">
        <x:f>IF(AND(ISNUMBER(G1773),G1773&gt;0),LOG10(G1773)*'Method'!$B$8,"")</x:f>
        <x:v>3.08465152785828</x:v>
      </x:c>
      <x:c r="W1773" s="14" t="n">
        <x:f>IF(AND(ISNUMBER(I1773),I1773&gt;0),LOG10(I1773)*'Method'!$B$9,"")</x:f>
        <x:v>2.484952717810728</x:v>
      </x:c>
      <x:c r="X1773" s="10" t="str">
        <x:f>IF(ISNUMBER(J1773),SUM(G1773,I1773),"")</x:f>
      </x:c>
      <x:c r="Y1773" s="10" t="str">
        <x:f>IF(ISNUMBER(K1773),COUNTIFS($K$7:$K$1929,"&gt;"&amp;K1773)+1,"")</x:f>
      </x:c>
      <x:c r="Z1773" s="9" t="str"/>
      <x:c r="AA1773" s="15" t="n">
        <x:v>46108</x:v>
      </x:c>
      <x:c r="AB1773" s="9" t="str">
        <x:v>Unknown</x:v>
      </x:c>
    </x:row>
    <x:row r="1774" ht="50" customHeight="1">
      <x:c r="A1774" s="10" t="n">
        <x:f>IF(ISNUMBER(F1774),RANK(F1774,$F$7:$F$1929,0),"")</x:f>
        <x:v>1759</x:v>
      </x:c>
      <x:c r="B1774" s="9" t="str">
        <x:v>Montale</x:v>
      </x:c>
      <x:c r="C1774" s="9" t="str">
        <x:v>Sweet Oriental Dream</x:v>
      </x:c>
      <x:c r="D1774" s="9" t="str">
        <x:v>Not recorded</x:v>
      </x:c>
      <x:c r="E1774" s="11" t="n">
        <x:v>2005</x:v>
      </x:c>
      <x:c r="F1774" s="13" t="n">
        <x:v>7</x:v>
      </x:c>
      <x:c r="G1774" s="10" t="n">
        <x:v>363</x:v>
      </x:c>
      <x:c r="H1774" s="12" t="n">
        <x:v>3.81</x:v>
      </x:c>
      <x:c r="I1774" s="10" t="n">
        <x:v>1808</x:v>
      </x:c>
      <x:c r="J1774" s="12" t="str">
        <x:f>IF(AND(M1774="URL identity aligns",ISNUMBER(F1774),ISNUMBER(H1774),G1774&gt;0,I1774&gt;0,SUM(V1774:W1774)&gt;0),(F1774*V1774+((H1774-1)/4*10)*W1774)/SUM(V1774:W1774),"")</x:f>
      </x:c>
      <x:c r="K1774" s="12" t="str">
        <x:f>IF(ISNUMBER(J1774),(X1774*J1774+'Method'!$B$10*'Method'!$B$11)/(X1774+'Method'!$B$10),"")</x:f>
      </x:c>
      <x:c r="L1774" s="10" t="str">
        <x:f>IF(ISNUMBER(J1774),COUNTIFS($J$7:$J$1929,"&gt;"&amp;J1774)+1,"")</x:f>
      </x:c>
      <x:c r="M1774" s="9" t="str">
        <x:v>Review required</x:v>
      </x:c>
      <x:c r="N1774" s="9" t="str">
        <x:v>Concentration not explicit on both saved identities</x:v>
      </x:c>
      <x:c r="O1774" s="9" t="str">
        <x:v>https://www.parfumo.com/Perfumes/Montale/Sweet_Oriental_Dream</x:v>
      </x:c>
      <x:c r="P1774" s="9" t="str">
        <x:v>https://www.fragrantica.com/perfume/Montale/Sweet-Oriental-Dream-3768.html</x:v>
      </x:c>
      <x:c r="Q1774" s="9" t="str">
        <x:v>https://media.parfumo.com/perfumes/40/406915-sweet-oriental-dream-montale_1200.jpg?width=720&amp;aspect_ratio=1:1</x:v>
      </x:c>
      <x:c r="R1774" s="9" t="str">
        <x:v>https://fimgs.net/mdimg/perfume-thumbs/375x500.3768.jpg</x:v>
      </x:c>
      <x:c r="S1774" s="9" t="str">
        <x:v>Sweet Oriental Dream</x:v>
      </x:c>
      <x:c r="T1774" s="11" t="str">
        <x:v>2005</x:v>
      </x:c>
      <x:c r="U1774" s="10" t="n">
        <x:v>1420</x:v>
      </x:c>
      <x:c r="V1774" s="14" t="n">
        <x:f>IF(AND(ISNUMBER(G1774),G1774&gt;0),LOG10(G1774)*'Method'!$B$8,"")</x:f>
        <x:v>3.0718879500433323</x:v>
      </x:c>
      <x:c r="W1774" s="14" t="n">
        <x:f>IF(AND(ISNUMBER(I1774),I1774&gt;0),LOG10(I1774)*'Method'!$B$9,"")</x:f>
        <x:v>2.6057587409114724</x:v>
      </x:c>
      <x:c r="X1774" s="10" t="str">
        <x:f>IF(ISNUMBER(J1774),SUM(G1774,I1774),"")</x:f>
      </x:c>
      <x:c r="Y1774" s="10" t="str">
        <x:f>IF(ISNUMBER(K1774),COUNTIFS($K$7:$K$1929,"&gt;"&amp;K1774)+1,"")</x:f>
      </x:c>
      <x:c r="Z1774" s="9" t="str"/>
      <x:c r="AA1774" s="15" t="n">
        <x:v>46108</x:v>
      </x:c>
      <x:c r="AB1774" s="9" t="str">
        <x:v>Unknown</x:v>
      </x:c>
    </x:row>
    <x:row r="1775" ht="50" customHeight="1">
      <x:c r="A1775" s="10" t="n">
        <x:f>IF(ISNUMBER(F1775),RANK(F1775,$F$7:$F$1929,0),"")</x:f>
        <x:v>1759</x:v>
      </x:c>
      <x:c r="B1775" s="9" t="str">
        <x:v>Issey Miyake</x:v>
      </x:c>
      <x:c r="C1775" s="9" t="str">
        <x:v>L'Eau d'Issey pour Homme Intense</x:v>
      </x:c>
      <x:c r="D1775" s="9" t="str">
        <x:v>Intense</x:v>
      </x:c>
      <x:c r="E1775" s="11" t="n">
        <x:v>2007</x:v>
      </x:c>
      <x:c r="F1775" s="13" t="n">
        <x:v>7</x:v>
      </x:c>
      <x:c r="G1775" s="10" t="n">
        <x:v>358</x:v>
      </x:c>
      <x:c r="H1775" s="12" t="n">
        <x:v>4.12</x:v>
      </x:c>
      <x:c r="I1775" s="10" t="n">
        <x:v>4168</x:v>
      </x:c>
      <x:c r="J1775" s="12" t="str">
        <x:f>IF(AND(M1775="URL identity aligns",ISNUMBER(F1775),ISNUMBER(H1775),G1775&gt;0,I1775&gt;0,SUM(V1775:W1775)&gt;0),(F1775*V1775+((H1775-1)/4*10)*W1775)/SUM(V1775:W1775),"")</x:f>
      </x:c>
      <x:c r="K1775" s="12" t="str">
        <x:f>IF(ISNUMBER(J1775),(X1775*J1775+'Method'!$B$10*'Method'!$B$11)/(X1775+'Method'!$B$10),"")</x:f>
      </x:c>
      <x:c r="L1775" s="10" t="str">
        <x:f>IF(ISNUMBER(J1775),COUNTIFS($J$7:$J$1929,"&gt;"&amp;J1775)+1,"")</x:f>
      </x:c>
      <x:c r="M1775" s="9" t="str">
        <x:v>Review required</x:v>
      </x:c>
      <x:c r="N1775" s="9" t="str">
        <x:v>Concentration not explicit on both saved identities</x:v>
      </x:c>
      <x:c r="O1775" s="9" t="str">
        <x:v>https://www.parfumo.com/Perfumes/Issey_Miyake/L_Eau_d_Issey_pour_Homme_INTENSE</x:v>
      </x:c>
      <x:c r="P1775" s="9" t="str">
        <x:v>https://www.fragrantica.com/perfume/Issey-Miyake/L-Eau-d-Issey-Pour-Homme-Intense-1998.html</x:v>
      </x:c>
      <x:c r="Q1775" s="9" t="str">
        <x:v>https://media.parfumo.com/perfumes/c8/c86f7c-l-eau-d-issey-pour-homme-intense-issey-miyake_1200.jpg?width=720&amp;aspect_ratio=1:1</x:v>
      </x:c>
      <x:c r="R1775" s="9" t="str">
        <x:v>https://fimgs.net/mdimg/perfume-thumbs/375x500.1998.jpg</x:v>
      </x:c>
      <x:c r="S1775" s="9" t="str">
        <x:v>L'Eau d'Issey pour Homme Intense</x:v>
      </x:c>
      <x:c r="T1775" s="11" t="str">
        <x:v>2007</x:v>
      </x:c>
      <x:c r="U1775" s="10" t="n">
        <x:v>409</x:v>
      </x:c>
      <x:c r="V1775" s="14" t="n">
        <x:f>IF(AND(ISNUMBER(G1775),G1775&gt;0),LOG10(G1775)*'Method'!$B$8,"")</x:f>
        <x:v>3.0646596319726442</x:v>
      </x:c>
      <x:c r="W1775" s="14" t="n">
        <x:f>IF(AND(ISNUMBER(I1775),I1775&gt;0),LOG10(I1775)*'Method'!$B$9,"")</x:f>
        <x:v>2.8959421682331765</x:v>
      </x:c>
      <x:c r="X1775" s="10" t="str">
        <x:f>IF(ISNUMBER(J1775),SUM(G1775,I1775),"")</x:f>
      </x:c>
      <x:c r="Y1775" s="10" t="str">
        <x:f>IF(ISNUMBER(K1775),COUNTIFS($K$7:$K$1929,"&gt;"&amp;K1775)+1,"")</x:f>
      </x:c>
      <x:c r="Z1775" s="9" t="str"/>
      <x:c r="AA1775" s="15" t="n">
        <x:v>46108</x:v>
      </x:c>
      <x:c r="AB1775" s="9" t="str">
        <x:v>Unknown</x:v>
      </x:c>
    </x:row>
    <x:row r="1776" ht="50" customHeight="1">
      <x:c r="A1776" s="10" t="n">
        <x:f>IF(ISNUMBER(F1776),RANK(F1776,$F$7:$F$1929,0),"")</x:f>
        <x:v>1759</x:v>
      </x:c>
      <x:c r="B1776" s="9" t="str">
        <x:v>Givenchy</x:v>
      </x:c>
      <x:c r="C1776" s="9" t="str">
        <x:v>Gentlemen Only</x:v>
      </x:c>
      <x:c r="D1776" s="9" t="str">
        <x:v>Eau de Toilette</x:v>
      </x:c>
      <x:c r="E1776" s="11" t="n">
        <x:v>2013</x:v>
      </x:c>
      <x:c r="F1776" s="13" t="n">
        <x:v>7</x:v>
      </x:c>
      <x:c r="G1776" s="10" t="n">
        <x:v>342</x:v>
      </x:c>
      <x:c r="H1776" s="12" t="n">
        <x:v>4</x:v>
      </x:c>
      <x:c r="I1776" s="10" t="n">
        <x:v>3109</x:v>
      </x:c>
      <x:c r="J1776" s="12" t="str">
        <x:f>IF(AND(M1776="URL identity aligns",ISNUMBER(F1776),ISNUMBER(H1776),G1776&gt;0,I1776&gt;0,SUM(V1776:W1776)&gt;0),(F1776*V1776+((H1776-1)/4*10)*W1776)/SUM(V1776:W1776),"")</x:f>
      </x:c>
      <x:c r="K1776" s="12" t="str">
        <x:f>IF(ISNUMBER(J1776),(X1776*J1776+'Method'!$B$10*'Method'!$B$11)/(X1776+'Method'!$B$10),"")</x:f>
      </x:c>
      <x:c r="L1776" s="10" t="str">
        <x:f>IF(ISNUMBER(J1776),COUNTIFS($J$7:$J$1929,"&gt;"&amp;J1776)+1,"")</x:f>
      </x:c>
      <x:c r="M1776" s="9" t="str">
        <x:v>Review required</x:v>
      </x:c>
      <x:c r="N1776" s="9" t="str">
        <x:v>Concentration not explicit on both saved identities</x:v>
      </x:c>
      <x:c r="O1776" s="9" t="str">
        <x:v>https://www.parfumo.com/Perfumes/Givenchy/Gentlemen_Only_Eau_de_Toilette</x:v>
      </x:c>
      <x:c r="P1776" s="9" t="str">
        <x:v>https://www.fragrantica.com/perfume/Givenchy/Gentlemen-Only-17259.html</x:v>
      </x:c>
      <x:c r="Q1776" s="9" t="str">
        <x:v>https://media.parfumo.com/perfumes/e2/e22732-gentlemen-only-eau-de-toilette-givenchy_1200.jpg?width=720&amp;aspect_ratio=1:1</x:v>
      </x:c>
      <x:c r="R1776" s="9" t="str">
        <x:v>https://fimgs.net/mdimg/perfume-thumbs/375x500.17259.jpg</x:v>
      </x:c>
      <x:c r="S1776" s="9" t="str">
        <x:v>Gentlemen Only</x:v>
      </x:c>
      <x:c r="T1776" s="11" t="str">
        <x:v>2013</x:v>
      </x:c>
      <x:c r="U1776" s="10" t="n">
        <x:v>1126</x:v>
      </x:c>
      <x:c r="V1776" s="14" t="n">
        <x:f>IF(AND(ISNUMBER(G1776),G1776&gt;0),LOG10(G1776)*'Method'!$B$8,"")</x:f>
        <x:v>3.0408313272673557</x:v>
      </x:c>
      <x:c r="W1776" s="14" t="n">
        <x:f>IF(AND(ISNUMBER(I1776),I1776&gt;0),LOG10(I1776)*'Method'!$B$9,"")</x:f>
        <x:v>2.7940965776345523</x:v>
      </x:c>
      <x:c r="X1776" s="10" t="str">
        <x:f>IF(ISNUMBER(J1776),SUM(G1776,I1776),"")</x:f>
      </x:c>
      <x:c r="Y1776" s="10" t="str">
        <x:f>IF(ISNUMBER(K1776),COUNTIFS($K$7:$K$1929,"&gt;"&amp;K1776)+1,"")</x:f>
      </x:c>
      <x:c r="Z1776" s="9" t="str"/>
      <x:c r="AA1776" s="15" t="n">
        <x:v>46108</x:v>
      </x:c>
      <x:c r="AB1776" s="9" t="str">
        <x:v>Unknown</x:v>
      </x:c>
    </x:row>
    <x:row r="1777" ht="50" customHeight="1">
      <x:c r="A1777" s="10" t="n">
        <x:f>IF(ISNUMBER(F1777),RANK(F1777,$F$7:$F$1929,0),"")</x:f>
        <x:v>1759</x:v>
      </x:c>
      <x:c r="B1777" s="9" t="str">
        <x:v>Guerlain</x:v>
      </x:c>
      <x:c r="C1777" s="9" t="str">
        <x:v>Pêche Mirage</x:v>
      </x:c>
      <x:c r="D1777" s="9" t="str">
        <x:v>Not recorded</x:v>
      </x:c>
      <x:c r="E1777" s="11" t="n">
        <x:v>2024</x:v>
      </x:c>
      <x:c r="F1777" s="13" t="n">
        <x:v>7</x:v>
      </x:c>
      <x:c r="G1777" s="10" t="n">
        <x:v>336</x:v>
      </x:c>
      <x:c r="H1777" s="12" t="n">
        <x:v>3.9</x:v>
      </x:c>
      <x:c r="I1777" s="10" t="n">
        <x:v>1005</x:v>
      </x:c>
      <x:c r="J1777" s="12" t="str">
        <x:f>IF(AND(M1777="URL identity aligns",ISNUMBER(F1777),ISNUMBER(H1777),G1777&gt;0,I1777&gt;0,SUM(V1777:W1777)&gt;0),(F1777*V1777+((H1777-1)/4*10)*W1777)/SUM(V1777:W1777),"")</x:f>
      </x:c>
      <x:c r="K1777" s="12" t="str">
        <x:f>IF(ISNUMBER(J1777),(X1777*J1777+'Method'!$B$10*'Method'!$B$11)/(X1777+'Method'!$B$10),"")</x:f>
      </x:c>
      <x:c r="L1777" s="10" t="str">
        <x:f>IF(ISNUMBER(J1777),COUNTIFS($J$7:$J$1929,"&gt;"&amp;J1777)+1,"")</x:f>
      </x:c>
      <x:c r="M1777" s="9" t="str">
        <x:v>Review required</x:v>
      </x:c>
      <x:c r="N1777" s="9" t="str">
        <x:v>Concentration not explicit on both saved identities</x:v>
      </x:c>
      <x:c r="O1777" s="9" t="str">
        <x:v>https://www.parfumo.com/Perfumes/Guerlain/peche-mirage</x:v>
      </x:c>
      <x:c r="P1777" s="9" t="str">
        <x:v>https://www.fragrantica.com/perfume/Guerlain/Peche-Mirage-101040.html</x:v>
      </x:c>
      <x:c r="Q1777" s="9" t="str">
        <x:v>https://media.parfumo.com/perfumes/12/1235a4-peche-mirage-guerlain_1200.jpg?width=720&amp;aspect_ratio=1:1</x:v>
      </x:c>
      <x:c r="R1777" s="9" t="str">
        <x:v>https://fimgs.net/mdimg/perfume-thumbs/375x500.101040.jpg</x:v>
      </x:c>
      <x:c r="S1777" s="9" t="str">
        <x:v>Pêche Mirage</x:v>
      </x:c>
      <x:c r="T1777" s="11" t="str">
        <x:v>2024</x:v>
      </x:c>
      <x:c r="U1777" s="10" t="n">
        <x:v>113</x:v>
      </x:c>
      <x:c r="V1777" s="14" t="n">
        <x:f>IF(AND(ISNUMBER(G1777),G1777&gt;0),LOG10(G1777)*'Method'!$B$8,"")</x:f>
        <x:v>3.031607132867808</x:v>
      </x:c>
      <x:c r="W1777" s="14" t="n">
        <x:f>IF(AND(ISNUMBER(I1777),I1777&gt;0),LOG10(I1777)*'Method'!$B$9,"")</x:f>
        <x:v>2.4017328494052084</x:v>
      </x:c>
      <x:c r="X1777" s="10" t="str">
        <x:f>IF(ISNUMBER(J1777),SUM(G1777,I1777),"")</x:f>
      </x:c>
      <x:c r="Y1777" s="10" t="str">
        <x:f>IF(ISNUMBER(K1777),COUNTIFS($K$7:$K$1929,"&gt;"&amp;K1777)+1,"")</x:f>
      </x:c>
      <x:c r="Z1777" s="9" t="str"/>
      <x:c r="AA1777" s="15" t="n">
        <x:v>46108</x:v>
      </x:c>
      <x:c r="AB1777" s="9" t="str">
        <x:v>Unknown</x:v>
      </x:c>
    </x:row>
    <x:row r="1778" ht="50" customHeight="1">
      <x:c r="A1778" s="10" t="n">
        <x:f>IF(ISNUMBER(F1778),RANK(F1778,$F$7:$F$1929,0),"")</x:f>
        <x:v>1759</x:v>
      </x:c>
      <x:c r="B1778" s="9" t="str">
        <x:v>Etat Libre d'Orange</x:v>
      </x:c>
      <x:c r="C1778" s="9" t="str">
        <x:v>I Am Trash – Les Fleurs du Déchet</x:v>
      </x:c>
      <x:c r="D1778" s="9" t="str">
        <x:v>Not recorded</x:v>
      </x:c>
      <x:c r="E1778" s="11" t="n">
        <x:v>2018</x:v>
      </x:c>
      <x:c r="F1778" s="13" t="n">
        <x:v>7</x:v>
      </x:c>
      <x:c r="G1778" s="10" t="n">
        <x:v>322</x:v>
      </x:c>
      <x:c r="H1778" s="12" t="n">
        <x:v>3.77</x:v>
      </x:c>
      <x:c r="I1778" s="10" t="n">
        <x:v>2850</x:v>
      </x:c>
      <x:c r="J1778" s="12" t="str">
        <x:f>IF(AND(M1778="URL identity aligns",ISNUMBER(F1778),ISNUMBER(H1778),G1778&gt;0,I1778&gt;0,SUM(V1778:W1778)&gt;0),(F1778*V1778+((H1778-1)/4*10)*W1778)/SUM(V1778:W1778),"")</x:f>
      </x:c>
      <x:c r="K1778" s="12" t="str">
        <x:f>IF(ISNUMBER(J1778),(X1778*J1778+'Method'!$B$10*'Method'!$B$11)/(X1778+'Method'!$B$10),"")</x:f>
      </x:c>
      <x:c r="L1778" s="10" t="str">
        <x:f>IF(ISNUMBER(J1778),COUNTIFS($J$7:$J$1929,"&gt;"&amp;J1778)+1,"")</x:f>
      </x:c>
      <x:c r="M1778" s="9" t="str">
        <x:v>Review required</x:v>
      </x:c>
      <x:c r="N1778" s="9" t="str">
        <x:v>Concentration not explicit on both saved identities</x:v>
      </x:c>
      <x:c r="O1778" s="9" t="str">
        <x:v>https://www.parfumo.com/Perfumes/Etat_Libre_d_Orange/I_Am_Trash__Les_Fleurs_du_Dechet</x:v>
      </x:c>
      <x:c r="P1778" s="9" t="str">
        <x:v>https://www.fragrantica.com/perfume/Etat-Libre-d-Orange/I-am-Trash-Les-Fleurs-du-Dechet-50009.html</x:v>
      </x:c>
      <x:c r="Q1778" s="9" t="str">
        <x:v>https://media.parfumo.com/perfumes/c9/c90128-i-am-trash-les-fleurs-du-dechet-etat-libre-d-orange_1200.jpg?width=720&amp;aspect_ratio=1:1</x:v>
      </x:c>
      <x:c r="R1778" s="9" t="str">
        <x:v>https://fimgs.net/mdimg/perfume-thumbs/375x500.50009.jpg</x:v>
      </x:c>
      <x:c r="S1778" s="9" t="str">
        <x:v>I Am Trash – Les Fleurs du Déchet</x:v>
      </x:c>
      <x:c r="T1778" s="11" t="str">
        <x:v>2018</x:v>
      </x:c>
      <x:c r="U1778" s="10" t="n">
        <x:v>1713</x:v>
      </x:c>
      <x:c r="V1778" s="14" t="n">
        <x:f>IF(AND(ISNUMBER(G1778),G1778&gt;0),LOG10(G1778)*'Method'!$B$8,"")</x:f>
        <x:v>3.009427046034996</x:v>
      </x:c>
      <x:c r="W1778" s="14" t="n">
        <x:f>IF(AND(ISNUMBER(I1778),I1778&gt;0),LOG10(I1778)*'Method'!$B$9,"")</x:f>
        <x:v>2.763875888006808</x:v>
      </x:c>
      <x:c r="X1778" s="10" t="str">
        <x:f>IF(ISNUMBER(J1778),SUM(G1778,I1778),"")</x:f>
      </x:c>
      <x:c r="Y1778" s="10" t="str">
        <x:f>IF(ISNUMBER(K1778),COUNTIFS($K$7:$K$1929,"&gt;"&amp;K1778)+1,"")</x:f>
      </x:c>
      <x:c r="Z1778" s="9" t="str"/>
      <x:c r="AA1778" s="15" t="n">
        <x:v>46108</x:v>
      </x:c>
      <x:c r="AB1778" s="9" t="str">
        <x:v>Unknown</x:v>
      </x:c>
    </x:row>
    <x:row r="1779" ht="50" customHeight="1">
      <x:c r="A1779" s="10" t="n">
        <x:f>IF(ISNUMBER(F1779),RANK(F1779,$F$7:$F$1929,0),"")</x:f>
        <x:v>1759</x:v>
      </x:c>
      <x:c r="B1779" s="9" t="str">
        <x:v>Etat Libre d'Orange</x:v>
      </x:c>
      <x:c r="C1779" s="9" t="str">
        <x:v>Experimentum Crucis</x:v>
      </x:c>
      <x:c r="D1779" s="9" t="str">
        <x:v>Not recorded</x:v>
      </x:c>
      <x:c r="E1779" s="11" t="n">
        <x:v>2019</x:v>
      </x:c>
      <x:c r="F1779" s="13" t="n">
        <x:v>7</x:v>
      </x:c>
      <x:c r="G1779" s="10" t="n">
        <x:v>297</x:v>
      </x:c>
      <x:c r="H1779" s="12" t="n">
        <x:v>3.86</x:v>
      </x:c>
      <x:c r="I1779" s="10" t="n">
        <x:v>2446</x:v>
      </x:c>
      <x:c r="J1779" s="12" t="str">
        <x:f>IF(AND(M1779="URL identity aligns",ISNUMBER(F1779),ISNUMBER(H1779),G1779&gt;0,I1779&gt;0,SUM(V1779:W1779)&gt;0),(F1779*V1779+((H1779-1)/4*10)*W1779)/SUM(V1779:W1779),"")</x:f>
      </x:c>
      <x:c r="K1779" s="12" t="str">
        <x:f>IF(ISNUMBER(J1779),(X1779*J1779+'Method'!$B$10*'Method'!$B$11)/(X1779+'Method'!$B$10),"")</x:f>
      </x:c>
      <x:c r="L1779" s="10" t="str">
        <x:f>IF(ISNUMBER(J1779),COUNTIFS($J$7:$J$1929,"&gt;"&amp;J1779)+1,"")</x:f>
      </x:c>
      <x:c r="M1779" s="9" t="str">
        <x:v>Review required</x:v>
      </x:c>
      <x:c r="N1779" s="9" t="str">
        <x:v>Concentration not explicit on both saved identities</x:v>
      </x:c>
      <x:c r="O1779" s="9" t="str">
        <x:v>https://www.parfumo.com/Perfumes/Etat_Libre_d_Orange/Experimentum_Crucis</x:v>
      </x:c>
      <x:c r="P1779" s="9" t="str">
        <x:v>https://www.fragrantica.com/perfume/Etat-Libre-d-Orange/Experimentum-Crucis-54453.html</x:v>
      </x:c>
      <x:c r="Q1779" s="9" t="str">
        <x:v>https://media.parfumo.com/perfumes/b7/b76ec6-experimentum-crucis-etat-libre-d-orange_1200.jpg?width=480&amp;aspect_ratio=1:1</x:v>
      </x:c>
      <x:c r="R1779" s="9" t="str">
        <x:v>https://fimgs.net/mdimg/perfume-thumbs/375x500.54453.jpg</x:v>
      </x:c>
      <x:c r="S1779" s="9" t="str">
        <x:v>Experimentum Crucis</x:v>
      </x:c>
      <x:c r="T1779" s="11" t="str">
        <x:v>2019</x:v>
      </x:c>
      <x:c r="U1779" s="10" t="n">
        <x:v>1329</x:v>
      </x:c>
      <x:c r="V1779" s="14" t="n">
        <x:f>IF(AND(ISNUMBER(G1779),G1779&gt;0),LOG10(G1779)*'Method'!$B$8,"")</x:f>
        <x:v>2.967307739180652</x:v>
      </x:c>
      <x:c r="W1779" s="14" t="n">
        <x:f>IF(AND(ISNUMBER(I1779),I1779&gt;0),LOG10(I1779)*'Method'!$B$9,"")</x:f>
        <x:v>2.7107651621602162</x:v>
      </x:c>
      <x:c r="X1779" s="10" t="str">
        <x:f>IF(ISNUMBER(J1779),SUM(G1779,I1779),"")</x:f>
      </x:c>
      <x:c r="Y1779" s="10" t="str">
        <x:f>IF(ISNUMBER(K1779),COUNTIFS($K$7:$K$1929,"&gt;"&amp;K1779)+1,"")</x:f>
      </x:c>
      <x:c r="Z1779" s="9" t="str"/>
      <x:c r="AA1779" s="15" t="n">
        <x:v>46108</x:v>
      </x:c>
      <x:c r="AB1779" s="9" t="str">
        <x:v>Unknown</x:v>
      </x:c>
    </x:row>
    <x:row r="1780" ht="50" customHeight="1">
      <x:c r="A1780" s="10" t="n">
        <x:f>IF(ISNUMBER(F1780),RANK(F1780,$F$7:$F$1929,0),"")</x:f>
        <x:v>1759</x:v>
      </x:c>
      <x:c r="B1780" s="9" t="str">
        <x:v>Etat Libre d'Orange</x:v>
      </x:c>
      <x:c r="C1780" s="9" t="str">
        <x:v>Rien</x:v>
      </x:c>
      <x:c r="D1780" s="9" t="str">
        <x:v>Not recorded</x:v>
      </x:c>
      <x:c r="E1780" s="11" t="n">
        <x:v>2006</x:v>
      </x:c>
      <x:c r="F1780" s="13" t="n">
        <x:v>7</x:v>
      </x:c>
      <x:c r="G1780" s="10" t="n">
        <x:v>287</x:v>
      </x:c>
      <x:c r="H1780" s="12" t="n">
        <x:v>3.75</x:v>
      </x:c>
      <x:c r="I1780" s="10" t="n">
        <x:v>2553</x:v>
      </x:c>
      <x:c r="J1780" s="12" t="str">
        <x:f>IF(AND(M1780="URL identity aligns",ISNUMBER(F1780),ISNUMBER(H1780),G1780&gt;0,I1780&gt;0,SUM(V1780:W1780)&gt;0),(F1780*V1780+((H1780-1)/4*10)*W1780)/SUM(V1780:W1780),"")</x:f>
      </x:c>
      <x:c r="K1780" s="12" t="str">
        <x:f>IF(ISNUMBER(J1780),(X1780*J1780+'Method'!$B$10*'Method'!$B$11)/(X1780+'Method'!$B$10),"")</x:f>
      </x:c>
      <x:c r="L1780" s="10" t="str">
        <x:f>IF(ISNUMBER(J1780),COUNTIFS($J$7:$J$1929,"&gt;"&amp;J1780)+1,"")</x:f>
      </x:c>
      <x:c r="M1780" s="9" t="str">
        <x:v>Review required</x:v>
      </x:c>
      <x:c r="N1780" s="9" t="str">
        <x:v>Concentration not explicit on both saved identities</x:v>
      </x:c>
      <x:c r="O1780" s="9" t="str">
        <x:v>https://www.parfumo.com/Perfumes/Etat_Libre_d_Orange/Rien</x:v>
      </x:c>
      <x:c r="P1780" s="9" t="str">
        <x:v>https://www.fragrantica.com/perfume/Etat-Libre-d-Orange/Rien-4522.html</x:v>
      </x:c>
      <x:c r="Q1780" s="9" t="str">
        <x:v>https://media.parfumo.com/perfumes/1f/1f9596-rien-etat-libre-d-orange_1200.jpg?width=720&amp;aspect_ratio=1:1</x:v>
      </x:c>
      <x:c r="R1780" s="9" t="str">
        <x:v>https://fimgs.net/mdimg/perfume-thumbs/375x500.4522.jpg</x:v>
      </x:c>
      <x:c r="S1780" s="9" t="str">
        <x:v>Rien</x:v>
      </x:c>
      <x:c r="T1780" s="11" t="str">
        <x:v>2006</x:v>
      </x:c>
      <x:c r="U1780" s="10" t="n">
        <x:v>946</x:v>
      </x:c>
      <x:c r="V1780" s="14" t="n">
        <x:f>IF(AND(ISNUMBER(G1780),G1780&gt;0),LOG10(G1780)*'Method'!$B$8,"")</x:f>
        <x:v>2.949458276080788</x:v>
      </x:c>
      <x:c r="W1780" s="14" t="n">
        <x:f>IF(AND(ISNUMBER(I1780),I1780&gt;0),LOG10(I1780)*'Method'!$B$9,"")</x:f>
        <x:v>2.7256406518434004</x:v>
      </x:c>
      <x:c r="X1780" s="10" t="str">
        <x:f>IF(ISNUMBER(J1780),SUM(G1780,I1780),"")</x:f>
      </x:c>
      <x:c r="Y1780" s="10" t="str">
        <x:f>IF(ISNUMBER(K1780),COUNTIFS($K$7:$K$1929,"&gt;"&amp;K1780)+1,"")</x:f>
      </x:c>
      <x:c r="Z1780" s="9" t="str"/>
      <x:c r="AA1780" s="15" t="n">
        <x:v>46108</x:v>
      </x:c>
      <x:c r="AB1780" s="9" t="str">
        <x:v>Unknown</x:v>
      </x:c>
    </x:row>
    <x:row r="1781" ht="50" customHeight="1">
      <x:c r="A1781" s="10" t="n">
        <x:f>IF(ISNUMBER(F1781),RANK(F1781,$F$7:$F$1929,0),"")</x:f>
        <x:v>1759</x:v>
      </x:c>
      <x:c r="B1781" s="9" t="str">
        <x:v>Pernoire</x:v>
      </x:c>
      <x:c r="C1781" s="9" t="str">
        <x:v>Tierra</x:v>
      </x:c>
      <x:c r="D1781" s="9" t="str">
        <x:v>Not recorded</x:v>
      </x:c>
      <x:c r="E1781" s="11" t="n">
        <x:v>2021</x:v>
      </x:c>
      <x:c r="F1781" s="13" t="n">
        <x:v>7</x:v>
      </x:c>
      <x:c r="G1781" s="10" t="n">
        <x:v>275</x:v>
      </x:c>
      <x:c r="H1781" s="12" t="n">
        <x:v>3.39</x:v>
      </x:c>
      <x:c r="I1781" s="10" t="n">
        <x:v>179</x:v>
      </x:c>
      <x:c r="J1781" s="12" t="str">
        <x:f>IF(AND(M1781="URL identity aligns",ISNUMBER(F1781),ISNUMBER(H1781),G1781&gt;0,I1781&gt;0,SUM(V1781:W1781)&gt;0),(F1781*V1781+((H1781-1)/4*10)*W1781)/SUM(V1781:W1781),"")</x:f>
      </x:c>
      <x:c r="K1781" s="12" t="str">
        <x:f>IF(ISNUMBER(J1781),(X1781*J1781+'Method'!$B$10*'Method'!$B$11)/(X1781+'Method'!$B$10),"")</x:f>
      </x:c>
      <x:c r="L1781" s="10" t="str">
        <x:f>IF(ISNUMBER(J1781),COUNTIFS($J$7:$J$1929,"&gt;"&amp;J1781)+1,"")</x:f>
      </x:c>
      <x:c r="M1781" s="9" t="str">
        <x:v>Review required</x:v>
      </x:c>
      <x:c r="N1781" s="9" t="str">
        <x:v>Concentration not explicit on both saved identities</x:v>
      </x:c>
      <x:c r="O1781" s="9" t="str">
        <x:v>https://www.parfumo.com/Perfumes/pernoire/tierra</x:v>
      </x:c>
      <x:c r="P1781" s="9" t="str">
        <x:v>https://www.fragrantica.com/perfume/Pernoire/Tierra-73347.html</x:v>
      </x:c>
      <x:c r="Q1781" s="9" t="str">
        <x:v>https://media.parfumo.com/perfumes/30/30f2e1-tierra-pernoire_1200.jpg?width=720&amp;aspect_ratio=1:1</x:v>
      </x:c>
      <x:c r="R1781" s="9" t="str">
        <x:v>https://fimgs.net/mdimg/perfume-thumbs/375x500.73347.jpg</x:v>
      </x:c>
      <x:c r="S1781" s="9" t="str">
        <x:v>Tierra</x:v>
      </x:c>
      <x:c r="T1781" s="11" t="str">
        <x:v>2021</x:v>
      </x:c>
      <x:c r="U1781" s="10" t="n">
        <x:v>1352</x:v>
      </x:c>
      <x:c r="V1781" s="14" t="n">
        <x:f>IF(AND(ISNUMBER(G1781),G1781&gt;0),LOG10(G1781)*'Method'!$B$8,"")</x:f>
        <x:v>2.9271992325963123</x:v>
      </x:c>
      <x:c r="W1781" s="14" t="n">
        <x:f>IF(AND(ISNUMBER(I1781),I1781&gt;0),LOG10(I1781)*'Method'!$B$9,"")</x:f>
        <x:v>1.8022824247839122</x:v>
      </x:c>
      <x:c r="X1781" s="10" t="str">
        <x:f>IF(ISNUMBER(J1781),SUM(G1781,I1781),"")</x:f>
      </x:c>
      <x:c r="Y1781" s="10" t="str">
        <x:f>IF(ISNUMBER(K1781),COUNTIFS($K$7:$K$1929,"&gt;"&amp;K1781)+1,"")</x:f>
      </x:c>
      <x:c r="Z1781" s="9" t="str"/>
      <x:c r="AA1781" s="15" t="n">
        <x:v>46108</x:v>
      </x:c>
      <x:c r="AB1781" s="9" t="str">
        <x:v>Unknown</x:v>
      </x:c>
    </x:row>
    <x:row r="1782" ht="50" customHeight="1">
      <x:c r="A1782" s="10" t="n">
        <x:f>IF(ISNUMBER(F1782),RANK(F1782,$F$7:$F$1929,0),"")</x:f>
        <x:v>1759</x:v>
      </x:c>
      <x:c r="B1782" s="9" t="str">
        <x:v>Calvin Klein</x:v>
      </x:c>
      <x:c r="C1782" s="9" t="str">
        <x:v>CK2</x:v>
      </x:c>
      <x:c r="D1782" s="9" t="str">
        <x:v>Not recorded</x:v>
      </x:c>
      <x:c r="E1782" s="11" t="n">
        <x:v>2015</x:v>
      </x:c>
      <x:c r="F1782" s="13" t="n">
        <x:v>7</x:v>
      </x:c>
      <x:c r="G1782" s="10" t="n">
        <x:v>273</x:v>
      </x:c>
      <x:c r="H1782" s="12" t="n">
        <x:v>3.94</x:v>
      </x:c>
      <x:c r="I1782" s="10" t="n">
        <x:v>2311</x:v>
      </x:c>
      <x:c r="J1782" s="12" t="str">
        <x:f>IF(AND(M1782="URL identity aligns",ISNUMBER(F1782),ISNUMBER(H1782),G1782&gt;0,I1782&gt;0,SUM(V1782:W1782)&gt;0),(F1782*V1782+((H1782-1)/4*10)*W1782)/SUM(V1782:W1782),"")</x:f>
      </x:c>
      <x:c r="K1782" s="12" t="str">
        <x:f>IF(ISNUMBER(J1782),(X1782*J1782+'Method'!$B$10*'Method'!$B$11)/(X1782+'Method'!$B$10),"")</x:f>
      </x:c>
      <x:c r="L1782" s="10" t="str">
        <x:f>IF(ISNUMBER(J1782),COUNTIFS($J$7:$J$1929,"&gt;"&amp;J1782)+1,"")</x:f>
      </x:c>
      <x:c r="M1782" s="9" t="str">
        <x:v>Review required</x:v>
      </x:c>
      <x:c r="N1782" s="9" t="str">
        <x:v>Concentration not explicit on both saved identities</x:v>
      </x:c>
      <x:c r="O1782" s="9" t="str">
        <x:v>https://www.parfumo.com/Perfumes/Calvin_Klein/CK2</x:v>
      </x:c>
      <x:c r="P1782" s="9" t="str">
        <x:v>https://www.fragrantica.com/perfume/Calvin-Klein/CK2-32563.html</x:v>
      </x:c>
      <x:c r="Q1782" s="9" t="str">
        <x:v>https://media.parfumo.com/perfumes/03/0316cb-ck2-calvin-klein_1200.jpg?width=720&amp;aspect_ratio=1:1</x:v>
      </x:c>
      <x:c r="R1782" s="9" t="str">
        <x:v>https://fimgs.net/mdimg/perfume-thumbs/375x500.32563.jpg</x:v>
      </x:c>
      <x:c r="S1782" s="9" t="str">
        <x:v>CK2</x:v>
      </x:c>
      <x:c r="T1782" s="11" t="str">
        <x:v>2015</x:v>
      </x:c>
      <x:c r="U1782" s="10" t="n">
        <x:v>652</x:v>
      </x:c>
      <x:c r="V1782" s="14" t="n">
        <x:f>IF(AND(ISNUMBER(G1782),G1782&gt;0),LOG10(G1782)*'Method'!$B$8,"")</x:f>
        <x:v>2.923395176448912</x:v>
      </x:c>
      <x:c r="W1782" s="14" t="n">
        <x:f>IF(AND(ISNUMBER(I1782),I1782&gt;0),LOG10(I1782)*'Method'!$B$9,"")</x:f>
        <x:v>2.691039956383288</x:v>
      </x:c>
      <x:c r="X1782" s="10" t="str">
        <x:f>IF(ISNUMBER(J1782),SUM(G1782,I1782),"")</x:f>
      </x:c>
      <x:c r="Y1782" s="10" t="str">
        <x:f>IF(ISNUMBER(K1782),COUNTIFS($K$7:$K$1929,"&gt;"&amp;K1782)+1,"")</x:f>
      </x:c>
      <x:c r="Z1782" s="9" t="str"/>
      <x:c r="AA1782" s="15" t="n">
        <x:v>46108</x:v>
      </x:c>
      <x:c r="AB1782" s="9" t="str">
        <x:v>Unknown</x:v>
      </x:c>
    </x:row>
    <x:row r="1783" ht="50" customHeight="1">
      <x:c r="A1783" s="10" t="n">
        <x:f>IF(ISNUMBER(F1783),RANK(F1783,$F$7:$F$1929,0),"")</x:f>
        <x:v>1759</x:v>
      </x:c>
      <x:c r="B1783" s="9" t="str">
        <x:v>Paco Rabanne</x:v>
      </x:c>
      <x:c r="C1783" s="9" t="str">
        <x:v>Invictus Parfum Rabanne</x:v>
      </x:c>
      <x:c r="D1783" s="9" t="str">
        <x:v>Parfum</x:v>
      </x:c>
      <x:c r="E1783" s="11" t="n">
        <x:v>2024</x:v>
      </x:c>
      <x:c r="F1783" s="13" t="n">
        <x:v>7</x:v>
      </x:c>
      <x:c r="G1783" s="10" t="n">
        <x:v>273</x:v>
      </x:c>
      <x:c r="H1783" s="12" t="n">
        <x:v>4.3</x:v>
      </x:c>
      <x:c r="I1783" s="10" t="n">
        <x:v>2922</x:v>
      </x:c>
      <x:c r="J1783" s="12" t="n">
        <x:f>IF(AND(M1783="URL identity aligns",ISNUMBER(F1783),ISNUMBER(H1783),G1783&gt;0,I1783&gt;0,SUM(V1783:W1783)&gt;0),(F1783*V1783+((H1783-1)/4*10)*W1783)/SUM(V1783:W1783),"")</x:f>
        <x:v>7.608447527482513</x:v>
      </x:c>
      <x:c r="K1783" s="12" t="n">
        <x:f>IF(ISNUMBER(J1783),(X1783*J1783+'Method'!$B$10*'Method'!$B$11)/(X1783+'Method'!$B$10),"")</x:f>
        <x:v>7.725166327057417</x:v>
      </x:c>
      <x:c r="L1783" s="10" t="n">
        <x:f>IF(ISNUMBER(J1783),COUNTIFS($J$7:$J$1929,"&gt;"&amp;J1783)+1,"")</x:f>
        <x:v>121</x:v>
      </x:c>
      <x:c r="M1783" s="9" t="str">
        <x:v>URL identity aligns</x:v>
      </x:c>
      <x:c r="N1783" s="9" t="str">
        <x:v>Brand, name tokens and concentration agree in saved URLs</x:v>
      </x:c>
      <x:c r="O1783" s="9" t="str">
        <x:v>https://www.parfumo.com/Perfumes/Rabanne/invictus-parfum</x:v>
      </x:c>
      <x:c r="P1783" s="9" t="str">
        <x:v>https://www.fragrantica.com/perfume/Rabanne/Invictus-Parfum-90433.html</x:v>
      </x:c>
      <x:c r="Q1783" s="9" t="str">
        <x:v>https://media.parfumo.com/perfumes/cf/cf9036-invictus-parfum-rabanne_1200.jpg?width=720&amp;aspect_ratio=1:1</x:v>
      </x:c>
      <x:c r="R1783" s="9" t="str">
        <x:v>https://fimgs.net/mdimg/perfume-thumbs/375x500.90433.jpg</x:v>
      </x:c>
      <x:c r="S1783" s="9" t="str">
        <x:v>Invictus Parfum Rabanne</x:v>
      </x:c>
      <x:c r="T1783" s="11" t="str">
        <x:v>2024</x:v>
      </x:c>
      <x:c r="U1783" s="10" t="n">
        <x:v>1418</x:v>
      </x:c>
      <x:c r="V1783" s="14" t="n">
        <x:f>IF(AND(ISNUMBER(G1783),G1783&gt;0),LOG10(G1783)*'Method'!$B$8,"")</x:f>
        <x:v>2.923395176448912</x:v>
      </x:c>
      <x:c r="W1783" s="14" t="n">
        <x:f>IF(AND(ISNUMBER(I1783),I1783&gt;0),LOG10(I1783)*'Method'!$B$9,"")</x:f>
        <x:v>2.7725441692786243</x:v>
      </x:c>
      <x:c r="X1783" s="10" t="n">
        <x:f>IF(ISNUMBER(J1783),SUM(G1783,I1783),"")</x:f>
        <x:v>3195</x:v>
      </x:c>
      <x:c r="Y1783" s="10" t="n">
        <x:f>IF(ISNUMBER(K1783),COUNTIFS($K$7:$K$1929,"&gt;"&amp;K1783)+1,"")</x:f>
        <x:v>132</x:v>
      </x:c>
      <x:c r="Z1783" s="9" t="str"/>
      <x:c r="AA1783" s="15" t="n">
        <x:v>46108</x:v>
      </x:c>
      <x:c r="AB1783" s="9" t="str">
        <x:v>Unknown</x:v>
      </x:c>
    </x:row>
    <x:row r="1784" ht="50" customHeight="1">
      <x:c r="A1784" s="10" t="n">
        <x:f>IF(ISNUMBER(F1784),RANK(F1784,$F$7:$F$1929,0),"")</x:f>
        <x:v>1759</x:v>
      </x:c>
      <x:c r="B1784" s="9" t="str">
        <x:v>Etat Libre d'Orange</x:v>
      </x:c>
      <x:c r="C1784" s="9" t="str">
        <x:v>Exit the King</x:v>
      </x:c>
      <x:c r="D1784" s="9" t="str">
        <x:v>Not recorded</x:v>
      </x:c>
      <x:c r="E1784" s="11" t="n">
        <x:v>2020</x:v>
      </x:c>
      <x:c r="F1784" s="13" t="n">
        <x:v>7</x:v>
      </x:c>
      <x:c r="G1784" s="10" t="n">
        <x:v>271</x:v>
      </x:c>
      <x:c r="H1784" s="12" t="n">
        <x:v>3.75</x:v>
      </x:c>
      <x:c r="I1784" s="10" t="n">
        <x:v>2253</x:v>
      </x:c>
      <x:c r="J1784" s="12" t="str">
        <x:f>IF(AND(M1784="URL identity aligns",ISNUMBER(F1784),ISNUMBER(H1784),G1784&gt;0,I1784&gt;0,SUM(V1784:W1784)&gt;0),(F1784*V1784+((H1784-1)/4*10)*W1784)/SUM(V1784:W1784),"")</x:f>
      </x:c>
      <x:c r="K1784" s="12" t="str">
        <x:f>IF(ISNUMBER(J1784),(X1784*J1784+'Method'!$B$10*'Method'!$B$11)/(X1784+'Method'!$B$10),"")</x:f>
      </x:c>
      <x:c r="L1784" s="10" t="str">
        <x:f>IF(ISNUMBER(J1784),COUNTIFS($J$7:$J$1929,"&gt;"&amp;J1784)+1,"")</x:f>
      </x:c>
      <x:c r="M1784" s="9" t="str">
        <x:v>Review required</x:v>
      </x:c>
      <x:c r="N1784" s="9" t="str">
        <x:v>Concentration not explicit on both saved identities</x:v>
      </x:c>
      <x:c r="O1784" s="9" t="str">
        <x:v>https://www.parfumo.com/Perfumes/Etat_Libre_d_Orange/exit-the-king</x:v>
      </x:c>
      <x:c r="P1784" s="9" t="str">
        <x:v>https://www.fragrantica.com/perfume/Etat-Libre-d-Orange/Exit-The-King-62701.html</x:v>
      </x:c>
      <x:c r="Q1784" s="9" t="str">
        <x:v>https://media.parfumo.com/perfumes/10/1037b4-exit-the-king-etat-libre-d-orange_1200.jpg?width=720&amp;aspect_ratio=1:1</x:v>
      </x:c>
      <x:c r="R1784" s="9" t="str">
        <x:v>https://fimgs.net/mdimg/perfume-thumbs/375x500.62701.jpg</x:v>
      </x:c>
      <x:c r="S1784" s="9" t="str">
        <x:v>Exit the King</x:v>
      </x:c>
      <x:c r="T1784" s="11" t="str">
        <x:v>2020</x:v>
      </x:c>
      <x:c r="U1784" s="10" t="n">
        <x:v>1451</x:v>
      </x:c>
      <x:c r="V1784" s="14" t="n">
        <x:f>IF(AND(ISNUMBER(G1784),G1784&gt;0),LOG10(G1784)*'Method'!$B$8,"")</x:f>
        <x:v>2.9195631490492917</x:v>
      </x:c>
      <x:c r="W1784" s="14" t="n">
        <x:f>IF(AND(ISNUMBER(I1784),I1784&gt;0),LOG10(I1784)*'Method'!$B$9,"")</x:f>
        <x:v>2.682208953379064</x:v>
      </x:c>
      <x:c r="X1784" s="10" t="str">
        <x:f>IF(ISNUMBER(J1784),SUM(G1784,I1784),"")</x:f>
      </x:c>
      <x:c r="Y1784" s="10" t="str">
        <x:f>IF(ISNUMBER(K1784),COUNTIFS($K$7:$K$1929,"&gt;"&amp;K1784)+1,"")</x:f>
      </x:c>
      <x:c r="Z1784" s="9" t="str"/>
      <x:c r="AA1784" s="15" t="n">
        <x:v>46108</x:v>
      </x:c>
      <x:c r="AB1784" s="9" t="str">
        <x:v>Unknown</x:v>
      </x:c>
    </x:row>
    <x:row r="1785" ht="50" customHeight="1">
      <x:c r="A1785" s="10" t="n">
        <x:f>IF(ISNUMBER(F1785),RANK(F1785,$F$7:$F$1929,0),"")</x:f>
        <x:v>1759</x:v>
      </x:c>
      <x:c r="B1785" s="9" t="str">
        <x:v>Montale</x:v>
      </x:c>
      <x:c r="C1785" s="9" t="str">
        <x:v>Vanilla Cake</x:v>
      </x:c>
      <x:c r="D1785" s="9" t="str">
        <x:v>Not recorded</x:v>
      </x:c>
      <x:c r="E1785" s="11" t="n">
        <x:v>2018</x:v>
      </x:c>
      <x:c r="F1785" s="13" t="n">
        <x:v>7</x:v>
      </x:c>
      <x:c r="G1785" s="10" t="n">
        <x:v>260</x:v>
      </x:c>
      <x:c r="H1785" s="12" t="n">
        <x:v>3.58</x:v>
      </x:c>
      <x:c r="I1785" s="10" t="n">
        <x:v>2113</x:v>
      </x:c>
      <x:c r="J1785" s="12" t="str">
        <x:f>IF(AND(M1785="URL identity aligns",ISNUMBER(F1785),ISNUMBER(H1785),G1785&gt;0,I1785&gt;0,SUM(V1785:W1785)&gt;0),(F1785*V1785+((H1785-1)/4*10)*W1785)/SUM(V1785:W1785),"")</x:f>
      </x:c>
      <x:c r="K1785" s="12" t="str">
        <x:f>IF(ISNUMBER(J1785),(X1785*J1785+'Method'!$B$10*'Method'!$B$11)/(X1785+'Method'!$B$10),"")</x:f>
      </x:c>
      <x:c r="L1785" s="10" t="str">
        <x:f>IF(ISNUMBER(J1785),COUNTIFS($J$7:$J$1929,"&gt;"&amp;J1785)+1,"")</x:f>
      </x:c>
      <x:c r="M1785" s="9" t="str">
        <x:v>Review required</x:v>
      </x:c>
      <x:c r="N1785" s="9" t="str">
        <x:v>Concentration not explicit on both saved identities</x:v>
      </x:c>
      <x:c r="O1785" s="9" t="str">
        <x:v>https://www.parfumo.com/Perfumes/Montale/Vanilla_Cake</x:v>
      </x:c>
      <x:c r="P1785" s="9" t="str">
        <x:v>https://www.fragrantica.com/perfume/Montale/Vanilla-Cake-48948.html</x:v>
      </x:c>
      <x:c r="Q1785" s="9" t="str">
        <x:v>https://media.parfumo.com/perfumes/83/83a6e1-vanilla-cake-montale_1200.jpg?width=720&amp;aspect_ratio=1:1</x:v>
      </x:c>
      <x:c r="R1785" s="9" t="str">
        <x:v>https://fimgs.net/mdimg/perfume-thumbs/375x500.48948.jpg</x:v>
      </x:c>
      <x:c r="S1785" s="9" t="str">
        <x:v>Vanilla Cake</x:v>
      </x:c>
      <x:c r="T1785" s="11" t="str">
        <x:v>2018</x:v>
      </x:c>
      <x:c r="U1785" s="10" t="n">
        <x:v>1693</x:v>
      </x:c>
      <x:c r="V1785" s="14" t="n">
        <x:f>IF(AND(ISNUMBER(G1785),G1785&gt;0),LOG10(G1785)*'Method'!$B$8,"")</x:f>
        <x:v>2.897968017564984</x:v>
      </x:c>
      <x:c r="W1785" s="14" t="n">
        <x:f>IF(AND(ISNUMBER(I1785),I1785&gt;0),LOG10(I1785)*'Method'!$B$9,"")</x:f>
        <x:v>2.659919597641848</x:v>
      </x:c>
      <x:c r="X1785" s="10" t="str">
        <x:f>IF(ISNUMBER(J1785),SUM(G1785,I1785),"")</x:f>
      </x:c>
      <x:c r="Y1785" s="10" t="str">
        <x:f>IF(ISNUMBER(K1785),COUNTIFS($K$7:$K$1929,"&gt;"&amp;K1785)+1,"")</x:f>
      </x:c>
      <x:c r="Z1785" s="9" t="str"/>
      <x:c r="AA1785" s="15" t="n">
        <x:v>46108</x:v>
      </x:c>
      <x:c r="AB1785" s="9" t="str">
        <x:v>Unknown</x:v>
      </x:c>
    </x:row>
    <x:row r="1786" ht="50" customHeight="1">
      <x:c r="A1786" s="10" t="n">
        <x:f>IF(ISNUMBER(F1786),RANK(F1786,$F$7:$F$1929,0),"")</x:f>
        <x:v>1759</x:v>
      </x:c>
      <x:c r="B1786" s="9" t="str">
        <x:v>Dior</x:v>
      </x:c>
      <x:c r="C1786" s="9" t="str">
        <x:v>Bois Talisman</x:v>
      </x:c>
      <x:c r="D1786" s="9" t="str">
        <x:v>Not recorded</x:v>
      </x:c>
      <x:c r="E1786" s="11" t="n">
        <x:v>2025</x:v>
      </x:c>
      <x:c r="F1786" s="13" t="n">
        <x:v>7</x:v>
      </x:c>
      <x:c r="G1786" s="10" t="n">
        <x:v>237</x:v>
      </x:c>
      <x:c r="H1786" s="12" t="n">
        <x:v>3.78</x:v>
      </x:c>
      <x:c r="I1786" s="10" t="n">
        <x:v>709</x:v>
      </x:c>
      <x:c r="J1786" s="12" t="str">
        <x:f>IF(AND(M1786="URL identity aligns",ISNUMBER(F1786),ISNUMBER(H1786),G1786&gt;0,I1786&gt;0,SUM(V1786:W1786)&gt;0),(F1786*V1786+((H1786-1)/4*10)*W1786)/SUM(V1786:W1786),"")</x:f>
      </x:c>
      <x:c r="K1786" s="12" t="str">
        <x:f>IF(ISNUMBER(J1786),(X1786*J1786+'Method'!$B$10*'Method'!$B$11)/(X1786+'Method'!$B$10),"")</x:f>
      </x:c>
      <x:c r="L1786" s="10" t="str">
        <x:f>IF(ISNUMBER(J1786),COUNTIFS($J$7:$J$1929,"&gt;"&amp;J1786)+1,"")</x:f>
      </x:c>
      <x:c r="M1786" s="9" t="str">
        <x:v>Review required</x:v>
      </x:c>
      <x:c r="N1786" s="9" t="str">
        <x:v>Concentration not explicit on both saved identities</x:v>
      </x:c>
      <x:c r="O1786" s="9" t="str">
        <x:v>https://www.parfumo.com/Perfumes/Dior/bois-talisman</x:v>
      </x:c>
      <x:c r="P1786" s="9" t="str">
        <x:v>https://www.fragrantica.com/perfume/Dior/Bois-Talisman-100813.html</x:v>
      </x:c>
      <x:c r="Q1786" s="9" t="str">
        <x:v>https://media.parfumo.com/perfumes/d8/d83ab9-bois-talisman-dior_1200.jpg?width=720&amp;aspect_ratio=1:1</x:v>
      </x:c>
      <x:c r="R1786" s="9" t="str">
        <x:v>https://fimgs.net/mdimg/perfume-thumbs/375x500.100813.jpg</x:v>
      </x:c>
      <x:c r="S1786" s="9" t="str">
        <x:v>Bois Talisman</x:v>
      </x:c>
      <x:c r="T1786" s="11" t="str">
        <x:v>2025</x:v>
      </x:c>
      <x:c r="U1786" s="10" t="n">
        <x:v>1026</x:v>
      </x:c>
      <x:c r="V1786" s="14" t="n">
        <x:f>IF(AND(ISNUMBER(G1786),G1786&gt;0),LOG10(G1786)*'Method'!$B$8,"")</x:f>
        <x:v>2.84969801521212</x:v>
      </x:c>
      <x:c r="W1786" s="14" t="n">
        <x:f>IF(AND(ISNUMBER(I1786),I1786&gt;0),LOG10(I1786)*'Method'!$B$9,"")</x:f>
        <x:v>2.280516988146456</x:v>
      </x:c>
      <x:c r="X1786" s="10" t="str">
        <x:f>IF(ISNUMBER(J1786),SUM(G1786,I1786),"")</x:f>
      </x:c>
      <x:c r="Y1786" s="10" t="str">
        <x:f>IF(ISNUMBER(K1786),COUNTIFS($K$7:$K$1929,"&gt;"&amp;K1786)+1,"")</x:f>
      </x:c>
      <x:c r="Z1786" s="9" t="str"/>
      <x:c r="AA1786" s="15" t="n">
        <x:v>46108</x:v>
      </x:c>
      <x:c r="AB1786" s="9" t="str">
        <x:v>Unknown</x:v>
      </x:c>
    </x:row>
    <x:row r="1787" ht="50" customHeight="1">
      <x:c r="A1787" s="10" t="n">
        <x:f>IF(ISNUMBER(F1787),RANK(F1787,$F$7:$F$1929,0),"")</x:f>
        <x:v>1759</x:v>
      </x:c>
      <x:c r="B1787" s="9" t="str">
        <x:v>Azzaro</x:v>
      </x:c>
      <x:c r="C1787" s="9" t="str">
        <x:v>The Most Wanted</x:v>
      </x:c>
      <x:c r="D1787" s="9" t="str">
        <x:v>Eau de Toilette Intense</x:v>
      </x:c>
      <x:c r="E1787" s="11" t="n">
        <x:v>2024</x:v>
      </x:c>
      <x:c r="F1787" s="13" t="n">
        <x:v>7</x:v>
      </x:c>
      <x:c r="G1787" s="10" t="n">
        <x:v>227</x:v>
      </x:c>
      <x:c r="H1787" s="12" t="n">
        <x:v>4.17</x:v>
      </x:c>
      <x:c r="I1787" s="10" t="n">
        <x:v>2027</x:v>
      </x:c>
      <x:c r="J1787" s="12" t="str">
        <x:f>IF(AND(M1787="URL identity aligns",ISNUMBER(F1787),ISNUMBER(H1787),G1787&gt;0,I1787&gt;0,SUM(V1787:W1787)&gt;0),(F1787*V1787+((H1787-1)/4*10)*W1787)/SUM(V1787:W1787),"")</x:f>
      </x:c>
      <x:c r="K1787" s="12" t="str">
        <x:f>IF(ISNUMBER(J1787),(X1787*J1787+'Method'!$B$10*'Method'!$B$11)/(X1787+'Method'!$B$10),"")</x:f>
      </x:c>
      <x:c r="L1787" s="10" t="str">
        <x:f>IF(ISNUMBER(J1787),COUNTIFS($J$7:$J$1929,"&gt;"&amp;J1787)+1,"")</x:f>
      </x:c>
      <x:c r="M1787" s="9" t="str">
        <x:v>Review required</x:v>
      </x:c>
      <x:c r="N1787" s="9" t="str">
        <x:v>Concentration not explicit on both saved identities</x:v>
      </x:c>
      <x:c r="O1787" s="9" t="str">
        <x:v>https://www.parfumo.com/Perfumes/Azzaro/the-most-wanted-eau-de-toilette-intense</x:v>
      </x:c>
      <x:c r="P1787" s="9" t="str">
        <x:v>https://www.fragrantica.com/perfume/Azzaro/The-Most-Wanted-Intense-90953.html</x:v>
      </x:c>
      <x:c r="Q1787" s="9" t="str">
        <x:v>https://media.parfumo.com/perfumes/db/db178f-the-most-wanted-eau-de-toilette-intense-azzaro_1200.jpg?width=720&amp;aspect_ratio=1:1</x:v>
      </x:c>
      <x:c r="R1787" s="9" t="str">
        <x:v>https://fimgs.net/mdimg/perfume-thumbs/375x500.90953.jpg</x:v>
      </x:c>
      <x:c r="S1787" s="9" t="str">
        <x:v>The Most Wanted</x:v>
      </x:c>
      <x:c r="T1787" s="11" t="str">
        <x:v>2024</x:v>
      </x:c>
      <x:c r="U1787" s="10" t="n">
        <x:v>1773</x:v>
      </x:c>
      <x:c r="V1787" s="14" t="n">
        <x:f>IF(AND(ISNUMBER(G1787),G1787&gt;0),LOG10(G1787)*'Method'!$B$8,"")</x:f>
        <x:v>2.827231028631744</x:v>
      </x:c>
      <x:c r="W1787" s="14" t="n">
        <x:f>IF(AND(ISNUMBER(I1787),I1787&gt;0),LOG10(I1787)*'Method'!$B$9,"")</x:f>
        <x:v>2.6454829989544084</x:v>
      </x:c>
      <x:c r="X1787" s="10" t="str">
        <x:f>IF(ISNUMBER(J1787),SUM(G1787,I1787),"")</x:f>
      </x:c>
      <x:c r="Y1787" s="10" t="str">
        <x:f>IF(ISNUMBER(K1787),COUNTIFS($K$7:$K$1929,"&gt;"&amp;K1787)+1,"")</x:f>
      </x:c>
      <x:c r="Z1787" s="9" t="str"/>
      <x:c r="AA1787" s="15" t="n">
        <x:v>46108</x:v>
      </x:c>
      <x:c r="AB1787" s="9" t="str">
        <x:v>Unknown</x:v>
      </x:c>
    </x:row>
    <x:row r="1788" ht="50" customHeight="1">
      <x:c r="A1788" s="10" t="n">
        <x:f>IF(ISNUMBER(F1788),RANK(F1788,$F$7:$F$1929,0),"")</x:f>
        <x:v>1759</x:v>
      </x:c>
      <x:c r="B1788" s="9" t="str">
        <x:v>Paco Rabanne</x:v>
      </x:c>
      <x:c r="C1788" s="9" t="str">
        <x:v>Invictus Intense Rabanne</x:v>
      </x:c>
      <x:c r="D1788" s="9" t="str">
        <x:v>Intense</x:v>
      </x:c>
      <x:c r="E1788" s="11" t="n">
        <x:v>2017</x:v>
      </x:c>
      <x:c r="F1788" s="13" t="n">
        <x:v>7</x:v>
      </x:c>
      <x:c r="G1788" s="10" t="n">
        <x:v>225</x:v>
      </x:c>
      <x:c r="H1788" s="12" t="n">
        <x:v>4.03</x:v>
      </x:c>
      <x:c r="I1788" s="10" t="n">
        <x:v>1397</x:v>
      </x:c>
      <x:c r="J1788" s="12" t="str">
        <x:f>IF(AND(M1788="URL identity aligns",ISNUMBER(F1788),ISNUMBER(H1788),G1788&gt;0,I1788&gt;0,SUM(V1788:W1788)&gt;0),(F1788*V1788+((H1788-1)/4*10)*W1788)/SUM(V1788:W1788),"")</x:f>
      </x:c>
      <x:c r="K1788" s="12" t="str">
        <x:f>IF(ISNUMBER(J1788),(X1788*J1788+'Method'!$B$10*'Method'!$B$11)/(X1788+'Method'!$B$10),"")</x:f>
      </x:c>
      <x:c r="L1788" s="10" t="str">
        <x:f>IF(ISNUMBER(J1788),COUNTIFS($J$7:$J$1929,"&gt;"&amp;J1788)+1,"")</x:f>
      </x:c>
      <x:c r="M1788" s="9" t="str">
        <x:v>Review required</x:v>
      </x:c>
      <x:c r="N1788" s="9" t="str">
        <x:v>Concentration not explicit on both saved identities</x:v>
      </x:c>
      <x:c r="O1788" s="9" t="str">
        <x:v>https://www.parfumo.com/Perfumes/Rabanne/Invictus_Intense</x:v>
      </x:c>
      <x:c r="P1788" s="9" t="str">
        <x:v>https://www.fragrantica.com/perfume/Rabanne/Invictus-Intense-42891.html</x:v>
      </x:c>
      <x:c r="Q1788" s="9" t="str">
        <x:v>https://media.parfumo.com/perfumes/bf/bfee2b-invictus-intense-rabanne_1200.jpg?width=720&amp;aspect_ratio=1:1</x:v>
      </x:c>
      <x:c r="R1788" s="9" t="str">
        <x:v>https://fimgs.net/mdimg/perfume-thumbs/375x500.42891.jpg</x:v>
      </x:c>
      <x:c r="S1788" s="9" t="str">
        <x:v>Invictus Intense Rabanne</x:v>
      </x:c>
      <x:c r="T1788" s="11" t="str">
        <x:v>2017</x:v>
      </x:c>
      <x:c r="U1788" s="10" t="n">
        <x:v>1587</x:v>
      </x:c>
      <x:c r="V1788" s="14" t="n">
        <x:f>IF(AND(ISNUMBER(G1788),G1788&gt;0),LOG10(G1788)*'Method'!$B$8,"")</x:f>
        <x:v>2.8226190217336318</x:v>
      </x:c>
      <x:c r="W1788" s="14" t="n">
        <x:f>IF(AND(ISNUMBER(I1788),I1788&gt;0),LOG10(I1788)*'Method'!$B$9,"")</x:f>
        <x:v>2.516157124891344</x:v>
      </x:c>
      <x:c r="X1788" s="10" t="str">
        <x:f>IF(ISNUMBER(J1788),SUM(G1788,I1788),"")</x:f>
      </x:c>
      <x:c r="Y1788" s="10" t="str">
        <x:f>IF(ISNUMBER(K1788),COUNTIFS($K$7:$K$1929,"&gt;"&amp;K1788)+1,"")</x:f>
      </x:c>
      <x:c r="Z1788" s="9" t="str"/>
      <x:c r="AA1788" s="15" t="n">
        <x:v>46108</x:v>
      </x:c>
      <x:c r="AB1788" s="9" t="str">
        <x:v>Unknown</x:v>
      </x:c>
    </x:row>
    <x:row r="1789" ht="50" customHeight="1">
      <x:c r="A1789" s="10" t="n">
        <x:f>IF(ISNUMBER(F1789),RANK(F1789,$F$7:$F$1929,0),"")</x:f>
        <x:v>1759</x:v>
      </x:c>
      <x:c r="B1789" s="9" t="str">
        <x:v>Guerlain</x:v>
      </x:c>
      <x:c r="C1789" s="9" t="str">
        <x:v>Aqua Allegoria Forte Oud Yuzu</x:v>
      </x:c>
      <x:c r="D1789" s="9" t="str">
        <x:v>Not recorded</x:v>
      </x:c>
      <x:c r="E1789" s="11" t="n">
        <x:v>2023</x:v>
      </x:c>
      <x:c r="F1789" s="13" t="n">
        <x:v>7</x:v>
      </x:c>
      <x:c r="G1789" s="10" t="n">
        <x:v>217</x:v>
      </x:c>
      <x:c r="H1789" s="12" t="n">
        <x:v>3.59</x:v>
      </x:c>
      <x:c r="I1789" s="10" t="n">
        <x:v>715</x:v>
      </x:c>
      <x:c r="J1789" s="12" t="str">
        <x:f>IF(AND(M1789="URL identity aligns",ISNUMBER(F1789),ISNUMBER(H1789),G1789&gt;0,I1789&gt;0,SUM(V1789:W1789)&gt;0),(F1789*V1789+((H1789-1)/4*10)*W1789)/SUM(V1789:W1789),"")</x:f>
      </x:c>
      <x:c r="K1789" s="12" t="str">
        <x:f>IF(ISNUMBER(J1789),(X1789*J1789+'Method'!$B$10*'Method'!$B$11)/(X1789+'Method'!$B$10),"")</x:f>
      </x:c>
      <x:c r="L1789" s="10" t="str">
        <x:f>IF(ISNUMBER(J1789),COUNTIFS($J$7:$J$1929,"&gt;"&amp;J1789)+1,"")</x:f>
      </x:c>
      <x:c r="M1789" s="9" t="str">
        <x:v>Review required</x:v>
      </x:c>
      <x:c r="N1789" s="9" t="str">
        <x:v>Concentration not explicit on both saved identities</x:v>
      </x:c>
      <x:c r="O1789" s="9" t="str">
        <x:v>https://www.parfumo.com/Perfumes/Guerlain/aqua-allegoria-forte-oud-yuzu</x:v>
      </x:c>
      <x:c r="P1789" s="9" t="str">
        <x:v>https://www.fragrantica.com/perfume/Guerlain/Aqua-Allegoria-Forte-Oud-Yuzu-83055.html</x:v>
      </x:c>
      <x:c r="Q1789" s="9" t="str">
        <x:v>https://media.parfumo.com/perfumes/94/941491-aqua-allegoria-forte-oud-yuzu-guerlain_1200.jpg?width=720&amp;aspect_ratio=1:1</x:v>
      </x:c>
      <x:c r="R1789" s="9" t="str">
        <x:v>https://fimgs.net/mdimg/perfume-thumbs/375x500.83055.jpg</x:v>
      </x:c>
      <x:c r="S1789" s="9" t="str">
        <x:v>Aqua Allegoria Forte Oud Yuzu</x:v>
      </x:c>
      <x:c r="T1789" s="11" t="str">
        <x:v>2023</x:v>
      </x:c>
      <x:c r="U1789" s="10" t="n">
        <x:v>750</x:v>
      </x:c>
      <x:c r="V1789" s="14" t="n">
        <x:f>IF(AND(ISNUMBER(G1789),G1789&gt;0),LOG10(G1789)*'Method'!$B$8,"")</x:f>
        <x:v>2.803751680618236</x:v>
      </x:c>
      <x:c r="W1789" s="14" t="n">
        <x:f>IF(AND(ISNUMBER(I1789),I1789&gt;0),LOG10(I1789)*'Method'!$B$9,"")</x:f>
        <x:v>2.283444833440864</x:v>
      </x:c>
      <x:c r="X1789" s="10" t="str">
        <x:f>IF(ISNUMBER(J1789),SUM(G1789,I1789),"")</x:f>
      </x:c>
      <x:c r="Y1789" s="10" t="str">
        <x:f>IF(ISNUMBER(K1789),COUNTIFS($K$7:$K$1929,"&gt;"&amp;K1789)+1,"")</x:f>
      </x:c>
      <x:c r="Z1789" s="9" t="str"/>
      <x:c r="AA1789" s="15" t="n">
        <x:v>46108</x:v>
      </x:c>
      <x:c r="AB1789" s="9" t="str">
        <x:v>Unknown</x:v>
      </x:c>
    </x:row>
    <x:row r="1790" ht="50" customHeight="1">
      <x:c r="A1790" s="10" t="n">
        <x:f>IF(ISNUMBER(F1790),RANK(F1790,$F$7:$F$1929,0),"")</x:f>
        <x:v>1759</x:v>
      </x:c>
      <x:c r="B1790" s="9" t="str">
        <x:v>Bvlgari</x:v>
      </x:c>
      <x:c r="C1790" s="9" t="str">
        <x:v>Blv pour Homme</x:v>
      </x:c>
      <x:c r="D1790" s="9" t="str">
        <x:v>Eau de Toilette</x:v>
      </x:c>
      <x:c r="E1790" s="11" t="n">
        <x:v>2001</x:v>
      </x:c>
      <x:c r="F1790" s="13" t="n">
        <x:v>7</x:v>
      </x:c>
      <x:c r="G1790" s="10" t="n">
        <x:v>163</x:v>
      </x:c>
      <x:c r="H1790" s="12" t="n">
        <x:v>4.05</x:v>
      </x:c>
      <x:c r="I1790" s="10" t="n">
        <x:v>2603</x:v>
      </x:c>
      <x:c r="J1790" s="12" t="str">
        <x:f>IF(AND(M1790="URL identity aligns",ISNUMBER(F1790),ISNUMBER(H1790),G1790&gt;0,I1790&gt;0,SUM(V1790:W1790)&gt;0),(F1790*V1790+((H1790-1)/4*10)*W1790)/SUM(V1790:W1790),"")</x:f>
      </x:c>
      <x:c r="K1790" s="12" t="str">
        <x:f>IF(ISNUMBER(J1790),(X1790*J1790+'Method'!$B$10*'Method'!$B$11)/(X1790+'Method'!$B$10),"")</x:f>
      </x:c>
      <x:c r="L1790" s="10" t="str">
        <x:f>IF(ISNUMBER(J1790),COUNTIFS($J$7:$J$1929,"&gt;"&amp;J1790)+1,"")</x:f>
      </x:c>
      <x:c r="M1790" s="9" t="str">
        <x:v>Review required</x:v>
      </x:c>
      <x:c r="N1790" s="9" t="str">
        <x:v>Concentration not explicit on both saved identities</x:v>
      </x:c>
      <x:c r="O1790" s="9" t="str">
        <x:v>https://www.parfumo.com/Perfumes/Bvlgari/Blv_pour_Homme_Eau_de_Toilette</x:v>
      </x:c>
      <x:c r="P1790" s="9" t="str">
        <x:v>https://www.fragrantica.com/perfume/Bvlgari/BLV-Pour-Homme-148.html</x:v>
      </x:c>
      <x:c r="Q1790" s="9" t="str">
        <x:v>https://media.parfumo.com/perfumes/6d/6dc184-blv-pour-homme-eau-de-toilette-bvlgari_1200.jpg?width=720&amp;aspect_ratio=1:1</x:v>
      </x:c>
      <x:c r="R1790" s="9" t="str">
        <x:v>https://fimgs.net/mdimg/perfume-thumbs/375x500.148.jpg</x:v>
      </x:c>
      <x:c r="S1790" s="9" t="str">
        <x:v>Blv pour Homme</x:v>
      </x:c>
      <x:c r="T1790" s="11" t="str">
        <x:v>2001</x:v>
      </x:c>
      <x:c r="U1790" s="10" t="n">
        <x:v>537</x:v>
      </x:c>
      <x:c r="V1790" s="14" t="n">
        <x:f>IF(AND(ISNUMBER(G1790),G1790&gt;0),LOG10(G1790)*'Method'!$B$8,"")</x:f>
        <x:v>2.6546251252847517</x:v>
      </x:c>
      <x:c r="W1790" s="14" t="n">
        <x:f>IF(AND(ISNUMBER(I1790),I1790&gt;0),LOG10(I1790)*'Method'!$B$9,"")</x:f>
        <x:v>2.7323793344873923</x:v>
      </x:c>
      <x:c r="X1790" s="10" t="str">
        <x:f>IF(ISNUMBER(J1790),SUM(G1790,I1790),"")</x:f>
      </x:c>
      <x:c r="Y1790" s="10" t="str">
        <x:f>IF(ISNUMBER(K1790),COUNTIFS($K$7:$K$1929,"&gt;"&amp;K1790)+1,"")</x:f>
      </x:c>
      <x:c r="Z1790" s="9" t="str"/>
      <x:c r="AA1790" s="15" t="n">
        <x:v>46108</x:v>
      </x:c>
      <x:c r="AB1790" s="9" t="str">
        <x:v>Unknown</x:v>
      </x:c>
    </x:row>
    <x:row r="1791" ht="50" customHeight="1">
      <x:c r="A1791" s="10" t="n">
        <x:f>IF(ISNUMBER(F1791),RANK(F1791,$F$7:$F$1929,0),"")</x:f>
        <x:v>1759</x:v>
      </x:c>
      <x:c r="B1791" s="9" t="str">
        <x:v>Guerlain</x:v>
      </x:c>
      <x:c r="C1791" s="9" t="str">
        <x:v>Tabac Sahara</x:v>
      </x:c>
      <x:c r="D1791" s="9" t="str">
        <x:v>Not recorded</x:v>
      </x:c>
      <x:c r="E1791" s="11" t="n">
        <x:v>2026</x:v>
      </x:c>
      <x:c r="F1791" s="13" t="n">
        <x:v>7</x:v>
      </x:c>
      <x:c r="G1791" s="10" t="n">
        <x:v>155</x:v>
      </x:c>
      <x:c r="H1791" s="12" t="n">
        <x:v>3.86</x:v>
      </x:c>
      <x:c r="I1791" s="10" t="n">
        <x:v>250</x:v>
      </x:c>
      <x:c r="J1791" s="12" t="str">
        <x:f>IF(AND(M1791="URL identity aligns",ISNUMBER(F1791),ISNUMBER(H1791),G1791&gt;0,I1791&gt;0,SUM(V1791:W1791)&gt;0),(F1791*V1791+((H1791-1)/4*10)*W1791)/SUM(V1791:W1791),"")</x:f>
      </x:c>
      <x:c r="K1791" s="12" t="str">
        <x:f>IF(ISNUMBER(J1791),(X1791*J1791+'Method'!$B$10*'Method'!$B$11)/(X1791+'Method'!$B$10),"")</x:f>
      </x:c>
      <x:c r="L1791" s="10" t="str">
        <x:f>IF(ISNUMBER(J1791),COUNTIFS($J$7:$J$1929,"&gt;"&amp;J1791)+1,"")</x:f>
      </x:c>
      <x:c r="M1791" s="9" t="str">
        <x:v>Review required</x:v>
      </x:c>
      <x:c r="N1791" s="9" t="str">
        <x:v>Concentration not explicit on both saved identities</x:v>
      </x:c>
      <x:c r="O1791" s="9" t="str">
        <x:v>https://www.parfumo.com/Perfumes/Guerlain/tabac-sahara</x:v>
      </x:c>
      <x:c r="P1791" s="9" t="str">
        <x:v>https://www.fragrantica.com/perfume/Guerlain/Tabac-Sahara-120473.html</x:v>
      </x:c>
      <x:c r="Q1791" s="9" t="str">
        <x:v>https://media.parfumo.com/perfumes/61/614ecf_tabac-sahara-guerlain_1200.jpg?width=720&amp;aspect_ratio=1:1</x:v>
      </x:c>
      <x:c r="R1791" s="9" t="str">
        <x:v>https://fimgs.net/mdimg/perfume-thumbs/375x500.120473.jpg</x:v>
      </x:c>
      <x:c r="S1791" s="9" t="str">
        <x:v>Tabac Sahara</x:v>
      </x:c>
      <x:c r="T1791" s="11" t="str">
        <x:v>2026</x:v>
      </x:c>
      <x:c r="U1791" s="10" t="n">
        <x:v>1071</x:v>
      </x:c>
      <x:c r="V1791" s="14" t="n">
        <x:f>IF(AND(ISNUMBER(G1791),G1791&gt;0),LOG10(G1791)*'Method'!$B$8,"")</x:f>
        <x:v>2.628398037804348</x:v>
      </x:c>
      <x:c r="W1791" s="14" t="n">
        <x:f>IF(AND(ISNUMBER(I1791),I1791&gt;0),LOG10(I1791)*'Method'!$B$9,"")</x:f>
        <x:v>1.9183520069376323</x:v>
      </x:c>
      <x:c r="X1791" s="10" t="str">
        <x:f>IF(ISNUMBER(J1791),SUM(G1791,I1791),"")</x:f>
      </x:c>
      <x:c r="Y1791" s="10" t="str">
        <x:f>IF(ISNUMBER(K1791),COUNTIFS($K$7:$K$1929,"&gt;"&amp;K1791)+1,"")</x:f>
      </x:c>
      <x:c r="Z1791" s="9" t="str"/>
      <x:c r="AA1791" s="15" t="n">
        <x:v>46108</x:v>
      </x:c>
      <x:c r="AB1791" s="9" t="str">
        <x:v>Unknown</x:v>
      </x:c>
    </x:row>
    <x:row r="1792" ht="50" customHeight="1">
      <x:c r="A1792" s="10" t="n">
        <x:f>IF(ISNUMBER(F1792),RANK(F1792,$F$7:$F$1929,0),"")</x:f>
        <x:v>1759</x:v>
      </x:c>
      <x:c r="B1792" s="9" t="str">
        <x:v>Montale</x:v>
      </x:c>
      <x:c r="C1792" s="9" t="str">
        <x:v>Day Dreams</x:v>
      </x:c>
      <x:c r="D1792" s="9" t="str">
        <x:v>Not recorded</x:v>
      </x:c>
      <x:c r="E1792" s="11" t="n">
        <x:v>2017</x:v>
      </x:c>
      <x:c r="F1792" s="13" t="n">
        <x:v>7</x:v>
      </x:c>
      <x:c r="G1792" s="10" t="n">
        <x:v>137</x:v>
      </x:c>
      <x:c r="H1792" s="12" t="n">
        <x:v>3.64</x:v>
      </x:c>
      <x:c r="I1792" s="10" t="n">
        <x:v>993</x:v>
      </x:c>
      <x:c r="J1792" s="12" t="str">
        <x:f>IF(AND(M1792="URL identity aligns",ISNUMBER(F1792),ISNUMBER(H1792),G1792&gt;0,I1792&gt;0,SUM(V1792:W1792)&gt;0),(F1792*V1792+((H1792-1)/4*10)*W1792)/SUM(V1792:W1792),"")</x:f>
      </x:c>
      <x:c r="K1792" s="12" t="str">
        <x:f>IF(ISNUMBER(J1792),(X1792*J1792+'Method'!$B$10*'Method'!$B$11)/(X1792+'Method'!$B$10),"")</x:f>
      </x:c>
      <x:c r="L1792" s="10" t="str">
        <x:f>IF(ISNUMBER(J1792),COUNTIFS($J$7:$J$1929,"&gt;"&amp;J1792)+1,"")</x:f>
      </x:c>
      <x:c r="M1792" s="9" t="str">
        <x:v>Review required</x:v>
      </x:c>
      <x:c r="N1792" s="9" t="str">
        <x:v>Concentration not explicit on both saved identities</x:v>
      </x:c>
      <x:c r="O1792" s="9" t="str">
        <x:v>https://www.parfumo.com/Perfumes/Montale/Day_Dreams</x:v>
      </x:c>
      <x:c r="P1792" s="9" t="str">
        <x:v>https://www.fragrantica.com/perfume/Montale/Day-Dreams-45055.html</x:v>
      </x:c>
      <x:c r="Q1792" s="9" t="str">
        <x:v>https://media.parfumo.com/perfumes/ea/ea4c11-day-dreams-montale_1200.jpg?width=720&amp;aspect_ratio=1:1</x:v>
      </x:c>
      <x:c r="R1792" s="9" t="str">
        <x:v>https://fimgs.net/mdimg/perfume-thumbs/375x500.45055.jpg</x:v>
      </x:c>
      <x:c r="S1792" s="9" t="str">
        <x:v>Day Dreams</x:v>
      </x:c>
      <x:c r="T1792" s="11" t="str">
        <x:v>2017</x:v>
      </x:c>
      <x:c r="U1792" s="10" t="n">
        <x:v>1260</x:v>
      </x:c>
      <x:c r="V1792" s="14" t="n">
        <x:f>IF(AND(ISNUMBER(G1792),G1792&gt;0),LOG10(G1792)*'Method'!$B$8,"")</x:f>
        <x:v>2.5640646805876917</x:v>
      </x:c>
      <x:c r="W1792" s="14" t="n">
        <x:f>IF(AND(ISNUMBER(I1792),I1792&gt;0),LOG10(I1792)*'Method'!$B$9,"")</x:f>
        <x:v>2.397559398796304</x:v>
      </x:c>
      <x:c r="X1792" s="10" t="str">
        <x:f>IF(ISNUMBER(J1792),SUM(G1792,I1792),"")</x:f>
      </x:c>
      <x:c r="Y1792" s="10" t="str">
        <x:f>IF(ISNUMBER(K1792),COUNTIFS($K$7:$K$1929,"&gt;"&amp;K1792)+1,"")</x:f>
      </x:c>
      <x:c r="Z1792" s="9" t="str"/>
      <x:c r="AA1792" s="15" t="n">
        <x:v>46108</x:v>
      </x:c>
      <x:c r="AB1792" s="9" t="str">
        <x:v>Unknown</x:v>
      </x:c>
    </x:row>
    <x:row r="1793" ht="50" customHeight="1">
      <x:c r="A1793" s="10" t="n">
        <x:f>IF(ISNUMBER(F1793),RANK(F1793,$F$7:$F$1929,0),"")</x:f>
        <x:v>1759</x:v>
      </x:c>
      <x:c r="B1793" s="9" t="str">
        <x:v>Mind Games</x:v>
      </x:c>
      <x:c r="C1793" s="9" t="str">
        <x:v>Double Attack</x:v>
      </x:c>
      <x:c r="D1793" s="9" t="str">
        <x:v>Not recorded</x:v>
      </x:c>
      <x:c r="E1793" s="11" t="n">
        <x:v>2022</x:v>
      </x:c>
      <x:c r="F1793" s="13" t="n">
        <x:v>7</x:v>
      </x:c>
      <x:c r="G1793" s="10" t="n">
        <x:v>133</x:v>
      </x:c>
      <x:c r="H1793" s="12" t="n">
        <x:v>4</x:v>
      </x:c>
      <x:c r="I1793" s="10" t="n">
        <x:v>446</x:v>
      </x:c>
      <x:c r="J1793" s="12" t="str">
        <x:f>IF(AND(M1793="URL identity aligns",ISNUMBER(F1793),ISNUMBER(H1793),G1793&gt;0,I1793&gt;0,SUM(V1793:W1793)&gt;0),(F1793*V1793+((H1793-1)/4*10)*W1793)/SUM(V1793:W1793),"")</x:f>
      </x:c>
      <x:c r="K1793" s="12" t="str">
        <x:f>IF(ISNUMBER(J1793),(X1793*J1793+'Method'!$B$10*'Method'!$B$11)/(X1793+'Method'!$B$10),"")</x:f>
      </x:c>
      <x:c r="L1793" s="10" t="str">
        <x:f>IF(ISNUMBER(J1793),COUNTIFS($J$7:$J$1929,"&gt;"&amp;J1793)+1,"")</x:f>
      </x:c>
      <x:c r="M1793" s="9" t="str">
        <x:v>Review required</x:v>
      </x:c>
      <x:c r="N1793" s="9" t="str">
        <x:v>Concentration not explicit on both saved identities</x:v>
      </x:c>
      <x:c r="O1793" s="9" t="str">
        <x:v>https://www.parfumo.com/Perfumes/mind-games/double-attack</x:v>
      </x:c>
      <x:c r="P1793" s="9" t="str">
        <x:v>https://www.fragrantica.com/perfume/Mind-Games/Double-Attack-76712.html</x:v>
      </x:c>
      <x:c r="Q1793" s="9" t="str">
        <x:v>https://media.parfumo.com/perfumes/69/691238-double-attack-mind-games_1200.jpg?width=720&amp;aspect_ratio=1:1</x:v>
      </x:c>
      <x:c r="R1793" s="9" t="str">
        <x:v>https://fimgs.net/mdimg/perfume-thumbs/375x500.76712.jpg</x:v>
      </x:c>
      <x:c r="S1793" s="9" t="str">
        <x:v>Double Attack</x:v>
      </x:c>
      <x:c r="T1793" s="11" t="str">
        <x:v>2022</x:v>
      </x:c>
      <x:c r="U1793" s="10" t="n">
        <x:v>1117</x:v>
      </x:c>
      <x:c r="V1793" s="14" t="n">
        <x:f>IF(AND(ISNUMBER(G1793),G1793&gt;0),LOG10(G1793)*'Method'!$B$8,"")</x:f>
        <x:v>2.5486219691605076</x:v>
      </x:c>
      <x:c r="W1793" s="14" t="n">
        <x:f>IF(AND(ISNUMBER(I1793),I1793&gt;0),LOG10(I1793)*'Method'!$B$9,"")</x:f>
        <x:v>2.119467886969712</x:v>
      </x:c>
      <x:c r="X1793" s="10" t="str">
        <x:f>IF(ISNUMBER(J1793),SUM(G1793,I1793),"")</x:f>
      </x:c>
      <x:c r="Y1793" s="10" t="str">
        <x:f>IF(ISNUMBER(K1793),COUNTIFS($K$7:$K$1929,"&gt;"&amp;K1793)+1,"")</x:f>
      </x:c>
      <x:c r="Z1793" s="9" t="str"/>
      <x:c r="AA1793" s="15" t="n">
        <x:v>46108</x:v>
      </x:c>
      <x:c r="AB1793" s="9" t="str">
        <x:v>Unknown</x:v>
      </x:c>
    </x:row>
    <x:row r="1794" ht="50" customHeight="1">
      <x:c r="A1794" s="10" t="n">
        <x:f>IF(ISNUMBER(F1794),RANK(F1794,$F$7:$F$1929,0),"")</x:f>
        <x:v>1759</x:v>
      </x:c>
      <x:c r="B1794" s="9" t="str">
        <x:v>Montale</x:v>
      </x:c>
      <x:c r="C1794" s="9" t="str">
        <x:v>Holy Neroli</x:v>
      </x:c>
      <x:c r="D1794" s="9" t="str">
        <x:v>Not recorded</x:v>
      </x:c>
      <x:c r="E1794" s="11" t="n">
        <x:v>2023</x:v>
      </x:c>
      <x:c r="F1794" s="13" t="n">
        <x:v>7</x:v>
      </x:c>
      <x:c r="G1794" s="10" t="n">
        <x:v>128</x:v>
      </x:c>
      <x:c r="H1794" s="12" t="n">
        <x:v>3.71</x:v>
      </x:c>
      <x:c r="I1794" s="10" t="n">
        <x:v>332</x:v>
      </x:c>
      <x:c r="J1794" s="12" t="str">
        <x:f>IF(AND(M1794="URL identity aligns",ISNUMBER(F1794),ISNUMBER(H1794),G1794&gt;0,I1794&gt;0,SUM(V1794:W1794)&gt;0),(F1794*V1794+((H1794-1)/4*10)*W1794)/SUM(V1794:W1794),"")</x:f>
      </x:c>
      <x:c r="K1794" s="12" t="str">
        <x:f>IF(ISNUMBER(J1794),(X1794*J1794+'Method'!$B$10*'Method'!$B$11)/(X1794+'Method'!$B$10),"")</x:f>
      </x:c>
      <x:c r="L1794" s="10" t="str">
        <x:f>IF(ISNUMBER(J1794),COUNTIFS($J$7:$J$1929,"&gt;"&amp;J1794)+1,"")</x:f>
      </x:c>
      <x:c r="M1794" s="9" t="str">
        <x:v>Review required</x:v>
      </x:c>
      <x:c r="N1794" s="9" t="str">
        <x:v>Concentration not explicit on both saved identities</x:v>
      </x:c>
      <x:c r="O1794" s="9" t="str">
        <x:v>https://www.parfumo.com/Perfumes/Montale/holy-neroli</x:v>
      </x:c>
      <x:c r="P1794" s="9" t="str">
        <x:v>https://www.fragrantica.com/perfume/Montale/Holy-Neroli-87141.html</x:v>
      </x:c>
      <x:c r="Q1794" s="9" t="str">
        <x:v>https://media.parfumo.com/perfumes/d4/d4b2bb-holy-neroli-montale_1200.jpg?width=240&amp;aspect_ratio=1:1</x:v>
      </x:c>
      <x:c r="R1794" s="9" t="str">
        <x:v>https://fimgs.net/mdimg/perfume-thumbs/375x500.87141.jpg</x:v>
      </x:c>
      <x:c r="S1794" s="9" t="str">
        <x:v>Holy Neroli</x:v>
      </x:c>
      <x:c r="T1794" s="11" t="str">
        <x:v>2023</x:v>
      </x:c>
      <x:c r="U1794" s="10" t="n">
        <x:v>547</x:v>
      </x:c>
      <x:c r="V1794" s="14" t="n">
        <x:f>IF(AND(ISNUMBER(G1794),G1794&gt;0),LOG10(G1794)*'Method'!$B$8,"")</x:f>
        <x:v>2.528651963577444</x:v>
      </x:c>
      <x:c r="W1794" s="14" t="n">
        <x:f>IF(AND(ISNUMBER(I1794),I1794&gt;0),LOG10(I1794)*'Method'!$B$9,"")</x:f>
        <x:v>2.016910466963232</x:v>
      </x:c>
      <x:c r="X1794" s="10" t="str">
        <x:f>IF(ISNUMBER(J1794),SUM(G1794,I1794),"")</x:f>
      </x:c>
      <x:c r="Y1794" s="10" t="str">
        <x:f>IF(ISNUMBER(K1794),COUNTIFS($K$7:$K$1929,"&gt;"&amp;K1794)+1,"")</x:f>
      </x:c>
      <x:c r="Z1794" s="9" t="str"/>
      <x:c r="AA1794" s="15" t="n">
        <x:v>46108</x:v>
      </x:c>
      <x:c r="AB1794" s="9" t="str">
        <x:v>Unknown</x:v>
      </x:c>
    </x:row>
    <x:row r="1795" ht="50" customHeight="1">
      <x:c r="A1795" s="10" t="n">
        <x:f>IF(ISNUMBER(F1795),RANK(F1795,$F$7:$F$1929,0),"")</x:f>
        <x:v>1759</x:v>
      </x:c>
      <x:c r="B1795" s="9" t="str">
        <x:v>Montale</x:v>
      </x:c>
      <x:c r="C1795" s="9" t="str">
        <x:v>Beast Love</x:v>
      </x:c>
      <x:c r="D1795" s="9" t="str">
        <x:v>Not recorded</x:v>
      </x:c>
      <x:c r="E1795" s="11" t="n">
        <x:v>2024</x:v>
      </x:c>
      <x:c r="F1795" s="13" t="n">
        <x:v>7</x:v>
      </x:c>
      <x:c r="G1795" s="10" t="n">
        <x:v>110</x:v>
      </x:c>
      <x:c r="H1795" s="12" t="n">
        <x:v>3.4</x:v>
      </x:c>
      <x:c r="I1795" s="10" t="n">
        <x:v>204</x:v>
      </x:c>
      <x:c r="J1795" s="12" t="str">
        <x:f>IF(AND(M1795="URL identity aligns",ISNUMBER(F1795),ISNUMBER(H1795),G1795&gt;0,I1795&gt;0,SUM(V1795:W1795)&gt;0),(F1795*V1795+((H1795-1)/4*10)*W1795)/SUM(V1795:W1795),"")</x:f>
      </x:c>
      <x:c r="K1795" s="12" t="str">
        <x:f>IF(ISNUMBER(J1795),(X1795*J1795+'Method'!$B$10*'Method'!$B$11)/(X1795+'Method'!$B$10),"")</x:f>
      </x:c>
      <x:c r="L1795" s="10" t="str">
        <x:f>IF(ISNUMBER(J1795),COUNTIFS($J$7:$J$1929,"&gt;"&amp;J1795)+1,"")</x:f>
      </x:c>
      <x:c r="M1795" s="9" t="str">
        <x:v>Review required</x:v>
      </x:c>
      <x:c r="N1795" s="9" t="str">
        <x:v>Concentration not explicit on both saved identities</x:v>
      </x:c>
      <x:c r="O1795" s="9" t="str">
        <x:v>https://www.parfumo.com/Perfumes/Montale/beast-love</x:v>
      </x:c>
      <x:c r="P1795" s="9" t="str">
        <x:v>https://www.fragrantica.com/perfume/Montale/Beast-Love-90740.html</x:v>
      </x:c>
      <x:c r="Q1795" s="9" t="str">
        <x:v>https://media.parfumo.com/perfumes/1b/1bfc40-beast-love-montale_1200.jpg?width=720&amp;aspect_ratio=1:1</x:v>
      </x:c>
      <x:c r="R1795" s="9" t="str">
        <x:v>https://fimgs.net/mdimg/perfume-thumbs/375x500.90740.jpg</x:v>
      </x:c>
      <x:c r="S1795" s="9" t="str">
        <x:v>Beast Love</x:v>
      </x:c>
      <x:c r="T1795" s="11" t="str">
        <x:v>2024</x:v>
      </x:c>
      <x:c r="U1795" s="10" t="n">
        <x:v>1741</x:v>
      </x:c>
      <x:c r="V1795" s="14" t="n">
        <x:f>IF(AND(ISNUMBER(G1795),G1795&gt;0),LOG10(G1795)*'Method'!$B$8,"")</x:f>
        <x:v>2.4496712221898638</x:v>
      </x:c>
      <x:c r="W1795" s="14" t="n">
        <x:f>IF(AND(ISNUMBER(I1795),I1795&gt;0),LOG10(I1795)*'Method'!$B$9,"")</x:f>
        <x:v>1.84770413394072</x:v>
      </x:c>
      <x:c r="X1795" s="10" t="str">
        <x:f>IF(ISNUMBER(J1795),SUM(G1795,I1795),"")</x:f>
      </x:c>
      <x:c r="Y1795" s="10" t="str">
        <x:f>IF(ISNUMBER(K1795),COUNTIFS($K$7:$K$1929,"&gt;"&amp;K1795)+1,"")</x:f>
      </x:c>
      <x:c r="Z1795" s="9" t="str"/>
      <x:c r="AA1795" s="15" t="n">
        <x:v>46108</x:v>
      </x:c>
      <x:c r="AB1795" s="9" t="str">
        <x:v>Unknown</x:v>
      </x:c>
    </x:row>
    <x:row r="1796" ht="50" customHeight="1">
      <x:c r="A1796" s="10" t="n">
        <x:f>IF(ISNUMBER(F1796),RANK(F1796,$F$7:$F$1929,0),"")</x:f>
        <x:v>1759</x:v>
      </x:c>
      <x:c r="B1796" s="9" t="str">
        <x:v>Tom Ford</x:v>
      </x:c>
      <x:c r="C1796" s="9" t="str">
        <x:v>Rose Exposed</x:v>
      </x:c>
      <x:c r="D1796" s="9" t="str">
        <x:v>Not recorded</x:v>
      </x:c>
      <x:c r="E1796" s="11" t="n">
        <x:v>2025</x:v>
      </x:c>
      <x:c r="F1796" s="13" t="n">
        <x:v>7</x:v>
      </x:c>
      <x:c r="G1796" s="10" t="n">
        <x:v>106</x:v>
      </x:c>
      <x:c r="H1796" s="12" t="n">
        <x:v>3.29</x:v>
      </x:c>
      <x:c r="I1796" s="10" t="n">
        <x:v>471</x:v>
      </x:c>
      <x:c r="J1796" s="12" t="str">
        <x:f>IF(AND(M1796="URL identity aligns",ISNUMBER(F1796),ISNUMBER(H1796),G1796&gt;0,I1796&gt;0,SUM(V1796:W1796)&gt;0),(F1796*V1796+((H1796-1)/4*10)*W1796)/SUM(V1796:W1796),"")</x:f>
      </x:c>
      <x:c r="K1796" s="12" t="str">
        <x:f>IF(ISNUMBER(J1796),(X1796*J1796+'Method'!$B$10*'Method'!$B$11)/(X1796+'Method'!$B$10),"")</x:f>
      </x:c>
      <x:c r="L1796" s="10" t="str">
        <x:f>IF(ISNUMBER(J1796),COUNTIFS($J$7:$J$1929,"&gt;"&amp;J1796)+1,"")</x:f>
      </x:c>
      <x:c r="M1796" s="9" t="str">
        <x:v>Review required</x:v>
      </x:c>
      <x:c r="N1796" s="9" t="str">
        <x:v>Concentration not explicit on both saved identities</x:v>
      </x:c>
      <x:c r="O1796" s="9" t="str">
        <x:v>https://www.parfumo.com/Perfumes/Tom_Ford/rose-exposed</x:v>
      </x:c>
      <x:c r="P1796" s="9" t="str">
        <x:v>https://www.fragrantica.com/perfume/Tom-Ford/Rose-Exposed-98669.html</x:v>
      </x:c>
      <x:c r="Q1796" s="9" t="str">
        <x:v>https://media.parfumo.com/perfumes/ac/aca1d7-rose-exposed-tom-ford_1200.jpg?width=720&amp;aspect_ratio=1:1</x:v>
      </x:c>
      <x:c r="R1796" s="9" t="str">
        <x:v>https://fimgs.net/mdimg/perfume-thumbs/375x500.98669.jpg</x:v>
      </x:c>
      <x:c r="S1796" s="9" t="str">
        <x:v>Rose Exposed</x:v>
      </x:c>
      <x:c r="T1796" s="11" t="str">
        <x:v>2025</x:v>
      </x:c>
      <x:c r="U1796" s="10" t="n">
        <x:v>825</x:v>
      </x:c>
      <x:c r="V1796" s="14" t="n">
        <x:f>IF(AND(ISNUMBER(G1796),G1796&gt;0),LOG10(G1796)*'Method'!$B$8,"")</x:f>
        <x:v>2.430367038317724</x:v>
      </x:c>
      <x:c r="W1796" s="14" t="n">
        <x:f>IF(AND(ISNUMBER(I1796),I1796&gt;0),LOG10(I1796)*'Method'!$B$9,"")</x:f>
        <x:v>2.13841672570312</x:v>
      </x:c>
      <x:c r="X1796" s="10" t="str">
        <x:f>IF(ISNUMBER(J1796),SUM(G1796,I1796),"")</x:f>
      </x:c>
      <x:c r="Y1796" s="10" t="str">
        <x:f>IF(ISNUMBER(K1796),COUNTIFS($K$7:$K$1929,"&gt;"&amp;K1796)+1,"")</x:f>
      </x:c>
      <x:c r="Z1796" s="9" t="str"/>
      <x:c r="AA1796" s="15" t="n">
        <x:v>46108</x:v>
      </x:c>
      <x:c r="AB1796" s="9" t="str">
        <x:v>Unknown</x:v>
      </x:c>
    </x:row>
    <x:row r="1797" ht="50" customHeight="1">
      <x:c r="A1797" s="10" t="n">
        <x:f>IF(ISNUMBER(F1797),RANK(F1797,$F$7:$F$1929,0),"")</x:f>
        <x:v>1759</x:v>
      </x:c>
      <x:c r="B1797" s="9" t="str">
        <x:v>Montale</x:v>
      </x:c>
      <x:c r="C1797" s="9" t="str">
        <x:v>Oud Sapparot</x:v>
      </x:c>
      <x:c r="D1797" s="9" t="str">
        <x:v>Not recorded</x:v>
      </x:c>
      <x:c r="E1797" s="11" t="n">
        <x:v>2025</x:v>
      </x:c>
      <x:c r="F1797" s="13" t="n">
        <x:v>7</x:v>
      </x:c>
      <x:c r="G1797" s="10" t="n">
        <x:v>97</x:v>
      </x:c>
      <x:c r="H1797" s="12" t="n">
        <x:v>3.4</x:v>
      </x:c>
      <x:c r="I1797" s="10" t="n">
        <x:v>258</x:v>
      </x:c>
      <x:c r="J1797" s="12" t="str">
        <x:f>IF(AND(M1797="URL identity aligns",ISNUMBER(F1797),ISNUMBER(H1797),G1797&gt;0,I1797&gt;0,SUM(V1797:W1797)&gt;0),(F1797*V1797+((H1797-1)/4*10)*W1797)/SUM(V1797:W1797),"")</x:f>
      </x:c>
      <x:c r="K1797" s="12" t="str">
        <x:f>IF(ISNUMBER(J1797),(X1797*J1797+'Method'!$B$10*'Method'!$B$11)/(X1797+'Method'!$B$10),"")</x:f>
      </x:c>
      <x:c r="L1797" s="10" t="str">
        <x:f>IF(ISNUMBER(J1797),COUNTIFS($J$7:$J$1929,"&gt;"&amp;J1797)+1,"")</x:f>
      </x:c>
      <x:c r="M1797" s="9" t="str">
        <x:v>Review required</x:v>
      </x:c>
      <x:c r="N1797" s="9" t="str">
        <x:v>Concentration not explicit on both saved identities</x:v>
      </x:c>
      <x:c r="O1797" s="9" t="str">
        <x:v>https://www.parfumo.com/Perfumes/Montale/oud-sapparot</x:v>
      </x:c>
      <x:c r="P1797" s="9" t="str">
        <x:v>https://www.fragrantica.com/perfume/Montale/Oud-Sapparot-104089.html</x:v>
      </x:c>
      <x:c r="Q1797" s="9" t="str">
        <x:v>https://media.parfumo.com/perfumes/96/96f8ff_oud-sapparot-montale_1200.jpg?width=720&amp;aspect_ratio=1:1</x:v>
      </x:c>
      <x:c r="R1797" s="9" t="str">
        <x:v>https://fimgs.net/mdimg/perfume-thumbs/375x500.104089.jpg</x:v>
      </x:c>
      <x:c r="S1797" s="9" t="str">
        <x:v>Oud Sapparot</x:v>
      </x:c>
      <x:c r="T1797" s="11" t="str">
        <x:v>2025</x:v>
      </x:c>
      <x:c r="U1797" s="10" t="n">
        <x:v>14</x:v>
      </x:c>
      <x:c r="V1797" s="14" t="n">
        <x:f>IF(AND(ISNUMBER(G1797),G1797&gt;0),LOG10(G1797)*'Method'!$B$8,"")</x:f>
        <x:v>2.384126081119488</x:v>
      </x:c>
      <x:c r="W1797" s="14" t="n">
        <x:f>IF(AND(ISNUMBER(I1797),I1797&gt;0),LOG10(I1797)*'Method'!$B$9,"")</x:f>
        <x:v>1.9292957647705842</x:v>
      </x:c>
      <x:c r="X1797" s="10" t="str">
        <x:f>IF(ISNUMBER(J1797),SUM(G1797,I1797),"")</x:f>
      </x:c>
      <x:c r="Y1797" s="10" t="str">
        <x:f>IF(ISNUMBER(K1797),COUNTIFS($K$7:$K$1929,"&gt;"&amp;K1797)+1,"")</x:f>
      </x:c>
      <x:c r="Z1797" s="9" t="str"/>
      <x:c r="AA1797" s="15" t="n">
        <x:v>46108</x:v>
      </x:c>
      <x:c r="AB1797" s="9" t="str">
        <x:v>Unknown</x:v>
      </x:c>
    </x:row>
    <x:row r="1798" ht="50" customHeight="1">
      <x:c r="A1798" s="10" t="n">
        <x:f>IF(ISNUMBER(F1798),RANK(F1798,$F$7:$F$1929,0),"")</x:f>
        <x:v>1759</x:v>
      </x:c>
      <x:c r="B1798" s="9" t="str">
        <x:v>Dolce &amp; Gabbana</x:v>
      </x:c>
      <x:c r="C1798" s="9" t="str">
        <x:v>K</x:v>
      </x:c>
      <x:c r="D1798" s="9" t="str">
        <x:v>Eau de Parfum Intense</x:v>
      </x:c>
      <x:c r="E1798" s="11" t="n">
        <x:v>2024</x:v>
      </x:c>
      <x:c r="F1798" s="13" t="n">
        <x:v>7</x:v>
      </x:c>
      <x:c r="G1798" s="10" t="n">
        <x:v>88</x:v>
      </x:c>
      <x:c r="H1798" s="12" t="n">
        <x:v>3.95</x:v>
      </x:c>
      <x:c r="I1798" s="10" t="n">
        <x:v>798</x:v>
      </x:c>
      <x:c r="J1798" s="12" t="str">
        <x:f>IF(AND(M1798="URL identity aligns",ISNUMBER(F1798),ISNUMBER(H1798),G1798&gt;0,I1798&gt;0,SUM(V1798:W1798)&gt;0),(F1798*V1798+((H1798-1)/4*10)*W1798)/SUM(V1798:W1798),"")</x:f>
      </x:c>
      <x:c r="K1798" s="12" t="str">
        <x:f>IF(ISNUMBER(J1798),(X1798*J1798+'Method'!$B$10*'Method'!$B$11)/(X1798+'Method'!$B$10),"")</x:f>
      </x:c>
      <x:c r="L1798" s="10" t="str">
        <x:f>IF(ISNUMBER(J1798),COUNTIFS($J$7:$J$1929,"&gt;"&amp;J1798)+1,"")</x:f>
      </x:c>
      <x:c r="M1798" s="9" t="str">
        <x:v>Review required</x:v>
      </x:c>
      <x:c r="N1798" s="9" t="str">
        <x:v>Product, variant, gender or year terms differ between URLs</x:v>
      </x:c>
      <x:c r="O1798" s="9" t="str">
        <x:v>https://www.parfumo.com/Perfumes/Dolce_Gabbana/k-eau-de-parfum-intense</x:v>
      </x:c>
      <x:c r="P1798" s="9" t="str">
        <x:v>https://www.fragrantica.com/perfume/Dolce-Gabbana/K-by-Dolce-Gabbana-Eau-de-Parfum-Intense-89373.html</x:v>
      </x:c>
      <x:c r="Q1798" s="9" t="str">
        <x:v>https://media.parfumo.com/perfumes/fb/fb90b3-k-eau-de-parfum-intense-dolce-gabbana_1200.jpg?width=720&amp;aspect_ratio=1:1</x:v>
      </x:c>
      <x:c r="R1798" s="9" t="str">
        <x:v>https://fimgs.net/mdimg/perfume-thumbs/375x500.89373.jpg</x:v>
      </x:c>
      <x:c r="S1798" s="9" t="str">
        <x:v>K</x:v>
      </x:c>
      <x:c r="T1798" s="11" t="str">
        <x:v>2024</x:v>
      </x:c>
      <x:c r="U1798" s="10" t="n">
        <x:v>1809</x:v>
      </x:c>
      <x:c r="V1798" s="14" t="n">
        <x:f>IF(AND(ISNUMBER(G1798),G1798&gt;0),LOG10(G1798)*'Method'!$B$8,"")</x:f>
        <x:v>2.333379206580204</x:v>
      </x:c>
      <x:c r="W1798" s="14" t="n">
        <x:f>IF(AND(ISNUMBER(I1798),I1798&gt;0),LOG10(I1798)*'Method'!$B$9,"")</x:f>
        <x:v>2.321602313080584</x:v>
      </x:c>
      <x:c r="X1798" s="10" t="str">
        <x:f>IF(ISNUMBER(J1798),SUM(G1798,I1798),"")</x:f>
      </x:c>
      <x:c r="Y1798" s="10" t="str">
        <x:f>IF(ISNUMBER(K1798),COUNTIFS($K$7:$K$1929,"&gt;"&amp;K1798)+1,"")</x:f>
      </x:c>
      <x:c r="Z1798" s="9" t="str"/>
      <x:c r="AA1798" s="15" t="n">
        <x:v>46108</x:v>
      </x:c>
      <x:c r="AB1798" s="9" t="str">
        <x:v>Unknown</x:v>
      </x:c>
    </x:row>
    <x:row r="1799" ht="50" customHeight="1">
      <x:c r="A1799" s="10" t="n">
        <x:f>IF(ISNUMBER(F1799),RANK(F1799,$F$7:$F$1929,0),"")</x:f>
        <x:v>1759</x:v>
      </x:c>
      <x:c r="B1799" s="9" t="str">
        <x:v>French Avenue</x:v>
      </x:c>
      <x:c r="C1799" s="9" t="str">
        <x:v>Opus Magnum</x:v>
      </x:c>
      <x:c r="D1799" s="9" t="str">
        <x:v>Not recorded</x:v>
      </x:c>
      <x:c r="E1799" s="11" t="n">
        <x:v>2025</x:v>
      </x:c>
      <x:c r="F1799" s="13" t="n">
        <x:v>7</x:v>
      </x:c>
      <x:c r="G1799" s="10" t="n">
        <x:v>21</x:v>
      </x:c>
      <x:c r="H1799" s="12" t="n">
        <x:v>4.02</x:v>
      </x:c>
      <x:c r="I1799" s="10" t="n">
        <x:v>142</x:v>
      </x:c>
      <x:c r="J1799" s="12" t="str">
        <x:f>IF(AND(M1799="URL identity aligns",ISNUMBER(F1799),ISNUMBER(H1799),G1799&gt;0,I1799&gt;0,SUM(V1799:W1799)&gt;0),(F1799*V1799+((H1799-1)/4*10)*W1799)/SUM(V1799:W1799),"")</x:f>
      </x:c>
      <x:c r="K1799" s="12" t="str">
        <x:f>IF(ISNUMBER(J1799),(X1799*J1799+'Method'!$B$10*'Method'!$B$11)/(X1799+'Method'!$B$10),"")</x:f>
      </x:c>
      <x:c r="L1799" s="10" t="str">
        <x:f>IF(ISNUMBER(J1799),COUNTIFS($J$7:$J$1929,"&gt;"&amp;J1799)+1,"")</x:f>
      </x:c>
      <x:c r="M1799" s="9" t="str">
        <x:v>Review required</x:v>
      </x:c>
      <x:c r="N1799" s="9" t="str">
        <x:v>Concentration not explicit on both saved identities</x:v>
      </x:c>
      <x:c r="O1799" s="9" t="str">
        <x:v>https://www.parfumo.com/Perfumes/french-avenue/opus-magnum</x:v>
      </x:c>
      <x:c r="P1799" s="9" t="str">
        <x:v>https://www.fragrantica.com/perfume/French-Avenue/Opus-Magnum-103480.html</x:v>
      </x:c>
      <x:c r="Q1799" s="9" t="str">
        <x:v>https://media.parfumo.com/perfumes/29/29c489_opus-magnum-french-avenue_1200.jpg?width=480&amp;aspect_ratio=1:1</x:v>
      </x:c>
      <x:c r="R1799" s="9" t="str">
        <x:v>https://fimgs.net/mdimg/perfume-thumbs/375x500.103480.jpg</x:v>
      </x:c>
      <x:c r="S1799" s="9" t="str">
        <x:v>Opus Magnum</x:v>
      </x:c>
      <x:c r="T1799" s="11" t="str">
        <x:v>2025</x:v>
      </x:c>
      <x:c r="U1799" s="10" t="n">
        <x:v>1305</x:v>
      </x:c>
      <x:c r="V1799" s="14" t="n">
        <x:f>IF(AND(ISNUMBER(G1799),G1799&gt;0),LOG10(G1799)*'Method'!$B$8,"")</x:f>
        <x:v>1.5866631536807039</x:v>
      </x:c>
      <x:c r="W1799" s="14" t="n">
        <x:f>IF(AND(ISNUMBER(I1799),I1799&gt;0),LOG10(I1799)*'Method'!$B$9,"")</x:f>
        <x:v>1.7218306755064479</x:v>
      </x:c>
      <x:c r="X1799" s="10" t="str">
        <x:f>IF(ISNUMBER(J1799),SUM(G1799,I1799),"")</x:f>
      </x:c>
      <x:c r="Y1799" s="10" t="str">
        <x:f>IF(ISNUMBER(K1799),COUNTIFS($K$7:$K$1929,"&gt;"&amp;K1799)+1,"")</x:f>
      </x:c>
      <x:c r="Z1799" s="9" t="str"/>
      <x:c r="AA1799" s="15" t="n">
        <x:v>46108</x:v>
      </x:c>
      <x:c r="AB1799" s="9" t="str">
        <x:v>Unknown</x:v>
      </x:c>
    </x:row>
    <x:row r="1800" ht="50" customHeight="1">
      <x:c r="A1800" s="10" t="n">
        <x:f>IF(ISNUMBER(F1800),RANK(F1800,$F$7:$F$1929,0),"")</x:f>
        <x:v>1759</x:v>
      </x:c>
      <x:c r="B1800" s="9" t="str">
        <x:v>French Avenue</x:v>
      </x:c>
      <x:c r="C1800" s="9" t="str">
        <x:v>Elysian</x:v>
      </x:c>
      <x:c r="D1800" s="9" t="str">
        <x:v>Not recorded</x:v>
      </x:c>
      <x:c r="E1800" s="11" t="n">
        <x:v>2024</x:v>
      </x:c>
      <x:c r="F1800" s="13" t="n">
        <x:v>7</x:v>
      </x:c>
      <x:c r="G1800" s="10" t="n">
        <x:v>17</x:v>
      </x:c>
      <x:c r="H1800" s="12" t="n">
        <x:v>3.88</x:v>
      </x:c>
      <x:c r="I1800" s="10" t="n">
        <x:v>32</x:v>
      </x:c>
      <x:c r="J1800" s="12" t="str">
        <x:f>IF(AND(M1800="URL identity aligns",ISNUMBER(F1800),ISNUMBER(H1800),G1800&gt;0,I1800&gt;0,SUM(V1800:W1800)&gt;0),(F1800*V1800+((H1800-1)/4*10)*W1800)/SUM(V1800:W1800),"")</x:f>
      </x:c>
      <x:c r="K1800" s="12" t="str">
        <x:f>IF(ISNUMBER(J1800),(X1800*J1800+'Method'!$B$10*'Method'!$B$11)/(X1800+'Method'!$B$10),"")</x:f>
      </x:c>
      <x:c r="L1800" s="10" t="str">
        <x:f>IF(ISNUMBER(J1800),COUNTIFS($J$7:$J$1929,"&gt;"&amp;J1800)+1,"")</x:f>
      </x:c>
      <x:c r="M1800" s="9" t="str">
        <x:v>Review required</x:v>
      </x:c>
      <x:c r="N1800" s="9" t="str">
        <x:v>Concentration not explicit on both saved identities</x:v>
      </x:c>
      <x:c r="O1800" s="9" t="str">
        <x:v>https://www.parfumo.com/Perfumes/french-avenue/elysian</x:v>
      </x:c>
      <x:c r="P1800" s="9" t="str">
        <x:v>https://www.fragrantica.com/perfume/French-Avenue/Elysian-100017.html</x:v>
      </x:c>
      <x:c r="Q1800" s="9" t="str">
        <x:v>https://media.parfumo.com/perfumes/40/403e19_elysian-french-avenue_1200.jpg?width=720&amp;aspect_ratio=1:1</x:v>
      </x:c>
      <x:c r="R1800" s="9" t="str">
        <x:v>https://fimgs.net/mdimg/perfume-thumbs/375x500.100017.jpg</x:v>
      </x:c>
      <x:c r="S1800" s="9" t="str">
        <x:v>Elysian</x:v>
      </x:c>
      <x:c r="T1800" s="11" t="str">
        <x:v>2024</x:v>
      </x:c>
      <x:c r="U1800" s="10" t="n">
        <x:v>1303</x:v>
      </x:c>
      <x:c r="V1800" s="14" t="n">
        <x:f>IF(AND(ISNUMBER(G1800),G1800&gt;0),LOG10(G1800)*'Method'!$B$8,"")</x:f>
        <x:v>1.476538705653924</x:v>
      </x:c>
      <x:c r="W1800" s="14" t="n">
        <x:f>IF(AND(ISNUMBER(I1800),I1800&gt;0),LOG10(I1800)*'Method'!$B$9,"")</x:f>
        <x:v>1.2041199826559281</x:v>
      </x:c>
      <x:c r="X1800" s="10" t="str">
        <x:f>IF(ISNUMBER(J1800),SUM(G1800,I1800),"")</x:f>
      </x:c>
      <x:c r="Y1800" s="10" t="str">
        <x:f>IF(ISNUMBER(K1800),COUNTIFS($K$7:$K$1929,"&gt;"&amp;K1800)+1,"")</x:f>
      </x:c>
      <x:c r="Z1800" s="9" t="str"/>
      <x:c r="AA1800" s="15" t="n">
        <x:v>46108</x:v>
      </x:c>
      <x:c r="AB1800" s="9" t="str">
        <x:v>Unknown</x:v>
      </x:c>
    </x:row>
    <x:row r="1801" ht="50" customHeight="1">
      <x:c r="A1801" s="10" t="n">
        <x:f>IF(ISNUMBER(F1801),RANK(F1801,$F$7:$F$1929,0),"")</x:f>
        <x:v>1759</x:v>
      </x:c>
      <x:c r="B1801" s="9" t="str">
        <x:v>Paris Corner</x:v>
      </x:c>
      <x:c r="C1801" s="9" t="str">
        <x:v>Qissa Pink</x:v>
      </x:c>
      <x:c r="D1801" s="9" t="str">
        <x:v>Not recorded</x:v>
      </x:c>
      <x:c r="E1801" s="11" t="n">
        <x:v>2023</x:v>
      </x:c>
      <x:c r="F1801" s="13" t="n">
        <x:v>7</x:v>
      </x:c>
      <x:c r="G1801" s="10" t="n">
        <x:v>14</x:v>
      </x:c>
      <x:c r="H1801" s="12" t="n">
        <x:v>4.06</x:v>
      </x:c>
      <x:c r="I1801" s="10" t="n">
        <x:v>404</x:v>
      </x:c>
      <x:c r="J1801" s="12" t="str">
        <x:f>IF(AND(M1801="URL identity aligns",ISNUMBER(F1801),ISNUMBER(H1801),G1801&gt;0,I1801&gt;0,SUM(V1801:W1801)&gt;0),(F1801*V1801+((H1801-1)/4*10)*W1801)/SUM(V1801:W1801),"")</x:f>
      </x:c>
      <x:c r="K1801" s="12" t="str">
        <x:f>IF(ISNUMBER(J1801),(X1801*J1801+'Method'!$B$10*'Method'!$B$11)/(X1801+'Method'!$B$10),"")</x:f>
      </x:c>
      <x:c r="L1801" s="10" t="str">
        <x:f>IF(ISNUMBER(J1801),COUNTIFS($J$7:$J$1929,"&gt;"&amp;J1801)+1,"")</x:f>
      </x:c>
      <x:c r="M1801" s="9" t="str">
        <x:v>Review required</x:v>
      </x:c>
      <x:c r="N1801" s="9" t="str">
        <x:v>Concentration not explicit on both saved identities</x:v>
      </x:c>
      <x:c r="O1801" s="9" t="str">
        <x:v>https://www.parfumo.com/Perfumes/paris-corner/qissa-pink</x:v>
      </x:c>
      <x:c r="P1801" s="9" t="str">
        <x:v>https://www.fragrantica.com/perfume/PARIS-CORNER/Qissa-Pink-98578.html</x:v>
      </x:c>
      <x:c r="Q1801" s="9" t="str">
        <x:v>https://media.parfumo.com/perfumes/53/538165_qissa-pink-paris-corner_1200.jpg?width=720&amp;aspect_ratio=1:1</x:v>
      </x:c>
      <x:c r="R1801" s="9" t="str">
        <x:v>https://fimgs.net/mdimg/perfume-thumbs/375x500.98578.jpg</x:v>
      </x:c>
      <x:c r="S1801" s="9" t="str">
        <x:v>Qissa Pink</x:v>
      </x:c>
      <x:c r="T1801" s="11" t="str">
        <x:v>2023</x:v>
      </x:c>
      <x:c r="U1801" s="10" t="n">
        <x:v>1718</x:v>
      </x:c>
      <x:c r="V1801" s="14" t="n">
        <x:f>IF(AND(ISNUMBER(G1801),G1801&gt;0),LOG10(G1801)*'Method'!$B$8,"")</x:f>
        <x:v>1.375353642813888</x:v>
      </x:c>
      <x:c r="W1801" s="14" t="n">
        <x:f>IF(AND(ISNUMBER(I1801),I1801&gt;0),LOG10(I1801)*'Method'!$B$9,"")</x:f>
        <x:v>2.08510509208848</x:v>
      </x:c>
      <x:c r="X1801" s="10" t="str">
        <x:f>IF(ISNUMBER(J1801),SUM(G1801,I1801),"")</x:f>
      </x:c>
      <x:c r="Y1801" s="10" t="str">
        <x:f>IF(ISNUMBER(K1801),COUNTIFS($K$7:$K$1929,"&gt;"&amp;K1801)+1,"")</x:f>
      </x:c>
      <x:c r="Z1801" s="9" t="str"/>
      <x:c r="AA1801" s="15" t="n">
        <x:v>46108</x:v>
      </x:c>
      <x:c r="AB1801" s="9" t="str">
        <x:v>Unknown</x:v>
      </x:c>
    </x:row>
    <x:row r="1802" ht="50" customHeight="1">
      <x:c r="A1802" s="10" t="n">
        <x:f>IF(ISNUMBER(F1802),RANK(F1802,$F$7:$F$1929,0),"")</x:f>
        <x:v>1796</x:v>
      </x:c>
      <x:c r="B1802" s="9" t="str">
        <x:v>Nautica</x:v>
      </x:c>
      <x:c r="C1802" s="9" t="str">
        <x:v>Voyage</x:v>
      </x:c>
      <x:c r="D1802" s="9" t="str">
        <x:v>Eau de Toilette</x:v>
      </x:c>
      <x:c r="E1802" s="11" t="n">
        <x:v>2006</x:v>
      </x:c>
      <x:c r="F1802" s="13" t="n">
        <x:v>6.9</x:v>
      </x:c>
      <x:c r="G1802" s="10" t="n">
        <x:v>1754</x:v>
      </x:c>
      <x:c r="H1802" s="12" t="n">
        <x:v>3.91</x:v>
      </x:c>
      <x:c r="I1802" s="10" t="n">
        <x:v>18275</x:v>
      </x:c>
      <x:c r="J1802" s="12" t="str">
        <x:f>IF(AND(M1802="URL identity aligns",ISNUMBER(F1802),ISNUMBER(H1802),G1802&gt;0,I1802&gt;0,SUM(V1802:W1802)&gt;0),(F1802*V1802+((H1802-1)/4*10)*W1802)/SUM(V1802:W1802),"")</x:f>
      </x:c>
      <x:c r="K1802" s="12" t="str">
        <x:f>IF(ISNUMBER(J1802),(X1802*J1802+'Method'!$B$10*'Method'!$B$11)/(X1802+'Method'!$B$10),"")</x:f>
      </x:c>
      <x:c r="L1802" s="10" t="str">
        <x:f>IF(ISNUMBER(J1802),COUNTIFS($J$7:$J$1929,"&gt;"&amp;J1802)+1,"")</x:f>
      </x:c>
      <x:c r="M1802" s="9" t="str">
        <x:v>Review required</x:v>
      </x:c>
      <x:c r="N1802" s="9" t="str">
        <x:v>Concentration not explicit on both saved identities</x:v>
      </x:c>
      <x:c r="O1802" s="9" t="str">
        <x:v>https://www.parfumo.com/Perfumes/Nautica/Voyage_Eau_de_Toilette</x:v>
      </x:c>
      <x:c r="P1802" s="9" t="str">
        <x:v>https://www.fragrantica.com/perfume/Nautica/Nautica-Voyage-913.html</x:v>
      </x:c>
      <x:c r="Q1802" s="9" t="str">
        <x:v>https://media.parfumo.com/perfumes/13/1330e7-voyage-eau-de-toilette-nautica_1200.jpg?width=720&amp;aspect_ratio=1:1</x:v>
      </x:c>
      <x:c r="R1802" s="9" t="str">
        <x:v>https://fimgs.net/mdimg/perfume-thumbs/375x500.913.jpg</x:v>
      </x:c>
      <x:c r="S1802" s="9" t="str">
        <x:v>Voyage</x:v>
      </x:c>
      <x:c r="T1802" s="11" t="str">
        <x:v>2006</x:v>
      </x:c>
      <x:c r="U1802" s="10" t="n">
        <x:v>1121</x:v>
      </x:c>
      <x:c r="V1802" s="14" t="n">
        <x:f>IF(AND(ISNUMBER(G1802),G1802&gt;0),LOG10(G1802)*'Method'!$B$8,"")</x:f>
        <x:v>3.892835506836024</x:v>
      </x:c>
      <x:c r="W1802" s="14" t="n">
        <x:f>IF(AND(ISNUMBER(I1802),I1802&gt;0),LOG10(I1802)*'Method'!$B$9,"")</x:f>
        <x:v>3.4094859085039197</x:v>
      </x:c>
      <x:c r="X1802" s="10" t="str">
        <x:f>IF(ISNUMBER(J1802),SUM(G1802,I1802),"")</x:f>
      </x:c>
      <x:c r="Y1802" s="10" t="str">
        <x:f>IF(ISNUMBER(K1802),COUNTIFS($K$7:$K$1929,"&gt;"&amp;K1802)+1,"")</x:f>
      </x:c>
      <x:c r="Z1802" s="9" t="str"/>
      <x:c r="AA1802" s="15" t="n">
        <x:v>46108</x:v>
      </x:c>
      <x:c r="AB1802" s="9" t="str">
        <x:v>Unknown</x:v>
      </x:c>
    </x:row>
    <x:row r="1803" ht="50" customHeight="1">
      <x:c r="A1803" s="10" t="n">
        <x:f>IF(ISNUMBER(F1803),RANK(F1803,$F$7:$F$1929,0),"")</x:f>
        <x:v>1796</x:v>
      </x:c>
      <x:c r="B1803" s="9" t="str">
        <x:v>Versace</x:v>
      </x:c>
      <x:c r="C1803" s="9" t="str">
        <x:v>Blue Jeans</x:v>
      </x:c>
      <x:c r="D1803" s="9" t="str">
        <x:v>Not recorded</x:v>
      </x:c>
      <x:c r="E1803" s="11" t="n">
        <x:v>1994</x:v>
      </x:c>
      <x:c r="F1803" s="13" t="n">
        <x:v>6.9</x:v>
      </x:c>
      <x:c r="G1803" s="10" t="n">
        <x:v>1729</x:v>
      </x:c>
      <x:c r="H1803" s="12" t="n">
        <x:v>3.75</x:v>
      </x:c>
      <x:c r="I1803" s="10" t="n">
        <x:v>10360</x:v>
      </x:c>
      <x:c r="J1803" s="12" t="str">
        <x:f>IF(AND(M1803="URL identity aligns",ISNUMBER(F1803),ISNUMBER(H1803),G1803&gt;0,I1803&gt;0,SUM(V1803:W1803)&gt;0),(F1803*V1803+((H1803-1)/4*10)*W1803)/SUM(V1803:W1803),"")</x:f>
      </x:c>
      <x:c r="K1803" s="12" t="str">
        <x:f>IF(ISNUMBER(J1803),(X1803*J1803+'Method'!$B$10*'Method'!$B$11)/(X1803+'Method'!$B$10),"")</x:f>
      </x:c>
      <x:c r="L1803" s="10" t="str">
        <x:f>IF(ISNUMBER(J1803),COUNTIFS($J$7:$J$1929,"&gt;"&amp;J1803)+1,"")</x:f>
      </x:c>
      <x:c r="M1803" s="9" t="str">
        <x:v>Review required</x:v>
      </x:c>
      <x:c r="N1803" s="9" t="str">
        <x:v>Concentration not explicit on both saved identities</x:v>
      </x:c>
      <x:c r="O1803" s="9" t="str">
        <x:v>https://www.parfumo.com/Perfumes/Versace/Blue_Jeans</x:v>
      </x:c>
      <x:c r="P1803" s="9" t="str">
        <x:v>https://www.fragrantica.com/perfume/Versace/Blue-Jeans-637.html</x:v>
      </x:c>
      <x:c r="Q1803" s="9" t="str">
        <x:v>https://media.parfumo.com/perfumes/53/53f1cc-blue-jeans-versace_1200.jpg?width=720&amp;aspect_ratio=1:1</x:v>
      </x:c>
      <x:c r="R1803" s="9" t="str">
        <x:v>https://fimgs.net/mdimg/perfume-thumbs/375x500.637.jpg</x:v>
      </x:c>
      <x:c r="S1803" s="9" t="str">
        <x:v>Blue Jeans</x:v>
      </x:c>
      <x:c r="T1803" s="11" t="str">
        <x:v>1994</x:v>
      </x:c>
      <x:c r="U1803" s="10" t="n">
        <x:v>1679</x:v>
      </x:c>
      <x:c r="V1803" s="14" t="n">
        <x:f>IF(AND(ISNUMBER(G1803),G1803&gt;0),LOG10(G1803)*'Method'!$B$8,"")</x:f>
        <x:v>3.885353991928704</x:v>
      </x:c>
      <x:c r="W1803" s="14" t="n">
        <x:f>IF(AND(ISNUMBER(I1803),I1803&gt;0),LOG10(I1803)*'Method'!$B$9,"")</x:f>
        <x:v>3.212287804327368</x:v>
      </x:c>
      <x:c r="X1803" s="10" t="str">
        <x:f>IF(ISNUMBER(J1803),SUM(G1803,I1803),"")</x:f>
      </x:c>
      <x:c r="Y1803" s="10" t="str">
        <x:f>IF(ISNUMBER(K1803),COUNTIFS($K$7:$K$1929,"&gt;"&amp;K1803)+1,"")</x:f>
      </x:c>
      <x:c r="Z1803" s="9" t="str"/>
      <x:c r="AA1803" s="15" t="n">
        <x:v>46108</x:v>
      </x:c>
      <x:c r="AB1803" s="9" t="str">
        <x:v>Unknown</x:v>
      </x:c>
    </x:row>
    <x:row r="1804" ht="50" customHeight="1">
      <x:c r="A1804" s="10" t="n">
        <x:f>IF(ISNUMBER(F1804),RANK(F1804,$F$7:$F$1929,0),"")</x:f>
        <x:v>1796</x:v>
      </x:c>
      <x:c r="B1804" s="9" t="str">
        <x:v>Montblanc</x:v>
      </x:c>
      <x:c r="C1804" s="9" t="str">
        <x:v>Legend</x:v>
      </x:c>
      <x:c r="D1804" s="9" t="str">
        <x:v>Eau de Toilette</x:v>
      </x:c>
      <x:c r="E1804" s="11" t="n">
        <x:v>2011</x:v>
      </x:c>
      <x:c r="F1804" s="13" t="n">
        <x:v>6.9</x:v>
      </x:c>
      <x:c r="G1804" s="10" t="n">
        <x:v>713</x:v>
      </x:c>
      <x:c r="H1804" s="12" t="n">
        <x:v>3.95</x:v>
      </x:c>
      <x:c r="I1804" s="10" t="n">
        <x:v>7838</x:v>
      </x:c>
      <x:c r="J1804" s="12" t="str">
        <x:f>IF(AND(M1804="URL identity aligns",ISNUMBER(F1804),ISNUMBER(H1804),G1804&gt;0,I1804&gt;0,SUM(V1804:W1804)&gt;0),(F1804*V1804+((H1804-1)/4*10)*W1804)/SUM(V1804:W1804),"")</x:f>
      </x:c>
      <x:c r="K1804" s="12" t="str">
        <x:f>IF(ISNUMBER(J1804),(X1804*J1804+'Method'!$B$10*'Method'!$B$11)/(X1804+'Method'!$B$10),"")</x:f>
      </x:c>
      <x:c r="L1804" s="10" t="str">
        <x:f>IF(ISNUMBER(J1804),COUNTIFS($J$7:$J$1929,"&gt;"&amp;J1804)+1,"")</x:f>
      </x:c>
      <x:c r="M1804" s="9" t="str">
        <x:v>Review required</x:v>
      </x:c>
      <x:c r="N1804" s="9" t="str">
        <x:v>Concentration not explicit on both saved identities</x:v>
      </x:c>
      <x:c r="O1804" s="9" t="str">
        <x:v>https://www.parfumo.com/Perfumes/Montblanc/Legend_Eau_de_Toilette</x:v>
      </x:c>
      <x:c r="P1804" s="9" t="str">
        <x:v>https://www.fragrantica.com/perfume/Montblanc/Legend-11784.html</x:v>
      </x:c>
      <x:c r="Q1804" s="9" t="str">
        <x:v>https://media.parfumo.com/perfumes/d0/d0044c-legend-eau-de-toilette-montblanc_1200.jpg?width=720&amp;aspect_ratio=1:1</x:v>
      </x:c>
      <x:c r="R1804" s="9" t="str">
        <x:v>https://fimgs.net/mdimg/perfume-thumbs/375x500.11784.jpg</x:v>
      </x:c>
      <x:c r="S1804" s="9" t="str">
        <x:v>Legend</x:v>
      </x:c>
      <x:c r="T1804" s="11" t="str">
        <x:v>2011</x:v>
      </x:c>
      <x:c r="U1804" s="10" t="n">
        <x:v>1881</x:v>
      </x:c>
      <x:c r="V1804" s="14" t="n">
        <x:f>IF(AND(ISNUMBER(G1804),G1804&gt;0),LOG10(G1804)*'Method'!$B$8,"")</x:f>
        <x:v>3.423707435822244</x:v>
      </x:c>
      <x:c r="W1804" s="14" t="n">
        <x:f>IF(AND(ISNUMBER(I1804),I1804&gt;0),LOG10(I1804)*'Method'!$B$9,"")</x:f>
        <x:v>3.1153642073136645</x:v>
      </x:c>
      <x:c r="X1804" s="10" t="str">
        <x:f>IF(ISNUMBER(J1804),SUM(G1804,I1804),"")</x:f>
      </x:c>
      <x:c r="Y1804" s="10" t="str">
        <x:f>IF(ISNUMBER(K1804),COUNTIFS($K$7:$K$1929,"&gt;"&amp;K1804)+1,"")</x:f>
      </x:c>
      <x:c r="Z1804" s="9" t="str"/>
      <x:c r="AA1804" s="15" t="n">
        <x:v>46108</x:v>
      </x:c>
      <x:c r="AB1804" s="9" t="str">
        <x:v>Unknown</x:v>
      </x:c>
    </x:row>
    <x:row r="1805" ht="50" customHeight="1">
      <x:c r="A1805" s="10" t="n">
        <x:f>IF(ISNUMBER(F1805),RANK(F1805,$F$7:$F$1929,0),"")</x:f>
        <x:v>1796</x:v>
      </x:c>
      <x:c r="B1805" s="9" t="str">
        <x:v>Maison Margiela</x:v>
      </x:c>
      <x:c r="C1805" s="9" t="str">
        <x:v>Sailing Day</x:v>
      </x:c>
      <x:c r="D1805" s="9" t="str">
        <x:v>Not recorded</x:v>
      </x:c>
      <x:c r="E1805" s="11" t="n">
        <x:v>2017</x:v>
      </x:c>
      <x:c r="F1805" s="13" t="n">
        <x:v>6.9</x:v>
      </x:c>
      <x:c r="G1805" s="10" t="n">
        <x:v>619</x:v>
      </x:c>
      <x:c r="H1805" s="12" t="n">
        <x:v>3.73</x:v>
      </x:c>
      <x:c r="I1805" s="10" t="n">
        <x:v>4425</x:v>
      </x:c>
      <x:c r="J1805" s="12" t="str">
        <x:f>IF(AND(M1805="URL identity aligns",ISNUMBER(F1805),ISNUMBER(H1805),G1805&gt;0,I1805&gt;0,SUM(V1805:W1805)&gt;0),(F1805*V1805+((H1805-1)/4*10)*W1805)/SUM(V1805:W1805),"")</x:f>
      </x:c>
      <x:c r="K1805" s="12" t="str">
        <x:f>IF(ISNUMBER(J1805),(X1805*J1805+'Method'!$B$10*'Method'!$B$11)/(X1805+'Method'!$B$10),"")</x:f>
      </x:c>
      <x:c r="L1805" s="10" t="str">
        <x:f>IF(ISNUMBER(J1805),COUNTIFS($J$7:$J$1929,"&gt;"&amp;J1805)+1,"")</x:f>
      </x:c>
      <x:c r="M1805" s="9" t="str">
        <x:v>Review required</x:v>
      </x:c>
      <x:c r="N1805" s="9" t="str">
        <x:v>Brand differs between product URLs; Concentration not explicit on both saved identities</x:v>
      </x:c>
      <x:c r="O1805" s="9" t="str">
        <x:v>https://www.parfumo.com/Perfumes/Maison_Margiela/sailing-day</x:v>
      </x:c>
      <x:c r="P1805" s="9" t="str">
        <x:v>https://www.fragrantica.com/perfume/Maison-Martin-Margiela/Sailing-Day-47891.html</x:v>
      </x:c>
      <x:c r="Q1805" s="9" t="str">
        <x:v>https://media.parfumo.com/perfumes/ec/ec760c-sailing-day-maison-margiela_1200.jpg?width=720&amp;aspect_ratio=1:1</x:v>
      </x:c>
      <x:c r="R1805" s="9" t="str">
        <x:v>https://fimgs.net/mdimg/perfume-thumbs/375x500.47891.jpg</x:v>
      </x:c>
      <x:c r="S1805" s="9" t="str">
        <x:v>Sailing Day</x:v>
      </x:c>
      <x:c r="T1805" s="11" t="str">
        <x:v>2017</x:v>
      </x:c>
      <x:c r="U1805" s="10" t="n">
        <x:v>1625</x:v>
      </x:c>
      <x:c r="V1805" s="14" t="n">
        <x:f>IF(AND(ISNUMBER(G1805),G1805&gt;0),LOG10(G1805)*'Method'!$B$8,"")</x:f>
        <x:v>3.350028778824144</x:v>
      </x:c>
      <x:c r="W1805" s="14" t="n">
        <x:f>IF(AND(ISNUMBER(I1805),I1805&gt;0),LOG10(I1805)*'Method'!$B$9,"")</x:f>
        <x:v>2.916730620027072</x:v>
      </x:c>
      <x:c r="X1805" s="10" t="str">
        <x:f>IF(ISNUMBER(J1805),SUM(G1805,I1805),"")</x:f>
      </x:c>
      <x:c r="Y1805" s="10" t="str">
        <x:f>IF(ISNUMBER(K1805),COUNTIFS($K$7:$K$1929,"&gt;"&amp;K1805)+1,"")</x:f>
      </x:c>
      <x:c r="Z1805" s="9" t="str"/>
      <x:c r="AA1805" s="15" t="n">
        <x:v>46108</x:v>
      </x:c>
      <x:c r="AB1805" s="9" t="str">
        <x:v>Unknown</x:v>
      </x:c>
    </x:row>
    <x:row r="1806" ht="50" customHeight="1">
      <x:c r="A1806" s="10" t="n">
        <x:f>IF(ISNUMBER(F1806),RANK(F1806,$F$7:$F$1929,0),"")</x:f>
        <x:v>1796</x:v>
      </x:c>
      <x:c r="B1806" s="9" t="str">
        <x:v>Nasomatto</x:v>
      </x:c>
      <x:c r="C1806" s="9" t="str">
        <x:v>Fantomas</x:v>
      </x:c>
      <x:c r="D1806" s="9" t="str">
        <x:v>Extrait de Parfum</x:v>
      </x:c>
      <x:c r="E1806" s="11" t="n">
        <x:v>2020</x:v>
      </x:c>
      <x:c r="F1806" s="13" t="n">
        <x:v>6.9</x:v>
      </x:c>
      <x:c r="G1806" s="10" t="n">
        <x:v>537</x:v>
      </x:c>
      <x:c r="H1806" s="12" t="n">
        <x:v>3.72</x:v>
      </x:c>
      <x:c r="I1806" s="10" t="n">
        <x:v>3134</x:v>
      </x:c>
      <x:c r="J1806" s="12" t="str">
        <x:f>IF(AND(M1806="URL identity aligns",ISNUMBER(F1806),ISNUMBER(H1806),G1806&gt;0,I1806&gt;0,SUM(V1806:W1806)&gt;0),(F1806*V1806+((H1806-1)/4*10)*W1806)/SUM(V1806:W1806),"")</x:f>
      </x:c>
      <x:c r="K1806" s="12" t="str">
        <x:f>IF(ISNUMBER(J1806),(X1806*J1806+'Method'!$B$10*'Method'!$B$11)/(X1806+'Method'!$B$10),"")</x:f>
      </x:c>
      <x:c r="L1806" s="10" t="str">
        <x:f>IF(ISNUMBER(J1806),COUNTIFS($J$7:$J$1929,"&gt;"&amp;J1806)+1,"")</x:f>
      </x:c>
      <x:c r="M1806" s="9" t="str">
        <x:v>Review required</x:v>
      </x:c>
      <x:c r="N1806" s="9" t="str">
        <x:v>Concentration not explicit on both saved identities</x:v>
      </x:c>
      <x:c r="O1806" s="9" t="str">
        <x:v>https://www.parfumo.com/Perfumes/Nasomatto/fantomas-extrait-de-parfum</x:v>
      </x:c>
      <x:c r="P1806" s="9" t="str">
        <x:v>https://www.fragrantica.com/perfume/Nasomatto/Fantomas-62775.html</x:v>
      </x:c>
      <x:c r="Q1806" s="9" t="str">
        <x:v>https://media.parfumo.com/perfumes/95/95d373-fantomas-extrait-de-parfum-nasomatto_1200.jpg?width=720&amp;aspect_ratio=1:1</x:v>
      </x:c>
      <x:c r="R1806" s="9" t="str">
        <x:v>https://fimgs.net/mdimg/perfume-thumbs/375x500.62775.jpg</x:v>
      </x:c>
      <x:c r="S1806" s="9" t="str">
        <x:v>Fantomas</x:v>
      </x:c>
      <x:c r="T1806" s="11" t="str">
        <x:v>2020</x:v>
      </x:c>
      <x:c r="U1806" s="10" t="n">
        <x:v>1395</x:v>
      </x:c>
      <x:c r="V1806" s="14" t="n">
        <x:f>IF(AND(ISNUMBER(G1806),G1806&gt;0),LOG10(G1806)*'Method'!$B$8,"")</x:f>
        <x:v>3.2759691428394717</x:v>
      </x:c>
      <x:c r="W1806" s="14" t="n">
        <x:f>IF(AND(ISNUMBER(I1806),I1806&gt;0),LOG10(I1806)*'Method'!$B$9,"")</x:f>
        <x:v>2.796879193706056</x:v>
      </x:c>
      <x:c r="X1806" s="10" t="str">
        <x:f>IF(ISNUMBER(J1806),SUM(G1806,I1806),"")</x:f>
      </x:c>
      <x:c r="Y1806" s="10" t="str">
        <x:f>IF(ISNUMBER(K1806),COUNTIFS($K$7:$K$1929,"&gt;"&amp;K1806)+1,"")</x:f>
      </x:c>
      <x:c r="Z1806" s="9" t="str"/>
      <x:c r="AA1806" s="15" t="n">
        <x:v>46108</x:v>
      </x:c>
      <x:c r="AB1806" s="9" t="str">
        <x:v>Unknown</x:v>
      </x:c>
    </x:row>
    <x:row r="1807" ht="50" customHeight="1">
      <x:c r="A1807" s="10" t="n">
        <x:f>IF(ISNUMBER(F1807),RANK(F1807,$F$7:$F$1929,0),"")</x:f>
        <x:v>1796</x:v>
      </x:c>
      <x:c r="B1807" s="9" t="str">
        <x:v>Dolce &amp; Gabbana</x:v>
      </x:c>
      <x:c r="C1807" s="9" t="str">
        <x:v>K</x:v>
      </x:c>
      <x:c r="D1807" s="9" t="str">
        <x:v>Eau de Parfum</x:v>
      </x:c>
      <x:c r="E1807" s="11" t="n">
        <x:v>2020</x:v>
      </x:c>
      <x:c r="F1807" s="13" t="n">
        <x:v>6.9</x:v>
      </x:c>
      <x:c r="G1807" s="10" t="n">
        <x:v>504</x:v>
      </x:c>
      <x:c r="H1807" s="12" t="n">
        <x:v>3.99</x:v>
      </x:c>
      <x:c r="I1807" s="10" t="n">
        <x:v>3314</x:v>
      </x:c>
      <x:c r="J1807" s="12" t="str">
        <x:f>IF(AND(M1807="URL identity aligns",ISNUMBER(F1807),ISNUMBER(H1807),G1807&gt;0,I1807&gt;0,SUM(V1807:W1807)&gt;0),(F1807*V1807+((H1807-1)/4*10)*W1807)/SUM(V1807:W1807),"")</x:f>
      </x:c>
      <x:c r="K1807" s="12" t="str">
        <x:f>IF(ISNUMBER(J1807),(X1807*J1807+'Method'!$B$10*'Method'!$B$11)/(X1807+'Method'!$B$10),"")</x:f>
      </x:c>
      <x:c r="L1807" s="10" t="str">
        <x:f>IF(ISNUMBER(J1807),COUNTIFS($J$7:$J$1929,"&gt;"&amp;J1807)+1,"")</x:f>
      </x:c>
      <x:c r="M1807" s="9" t="str">
        <x:v>Review required</x:v>
      </x:c>
      <x:c r="N1807" s="9" t="str">
        <x:v>Product, variant, gender or year terms differ between URLs</x:v>
      </x:c>
      <x:c r="O1807" s="9" t="str">
        <x:v>https://www.parfumo.com/Perfumes/Dolce_Gabbana/k-eau-de-parfum</x:v>
      </x:c>
      <x:c r="P1807" s="9" t="str">
        <x:v>https://www.fragrantica.com/perfume/Dolce-Gabbana/K-by-Dolce-Gabbana-Eau-de-Parfum-62311.html</x:v>
      </x:c>
      <x:c r="Q1807" s="9" t="str">
        <x:v>https://media.parfumo.com/perfumes/fa/fad329-k-eau-de-parfum-dolce-gabbana_1200.jpg?width=720&amp;aspect_ratio=1:1</x:v>
      </x:c>
      <x:c r="R1807" s="9" t="str">
        <x:v>https://fimgs.net/mdimg/perfume-thumbs/375x500.62311.jpg</x:v>
      </x:c>
      <x:c r="S1807" s="9" t="str">
        <x:v>K</x:v>
      </x:c>
      <x:c r="T1807" s="11" t="str">
        <x:v>2020</x:v>
      </x:c>
      <x:c r="U1807" s="10" t="n">
        <x:v>1808</x:v>
      </x:c>
      <x:c r="V1807" s="14" t="n">
        <x:f>IF(AND(ISNUMBER(G1807),G1807&gt;0),LOG10(G1807)*'Method'!$B$8,"")</x:f>
        <x:v>3.242916643734636</x:v>
      </x:c>
      <x:c r="W1807" s="14" t="n">
        <x:f>IF(AND(ISNUMBER(I1807),I1807&gt;0),LOG10(I1807)*'Method'!$B$9,"")</x:f>
        <x:v>2.816282003266656</x:v>
      </x:c>
      <x:c r="X1807" s="10" t="str">
        <x:f>IF(ISNUMBER(J1807),SUM(G1807,I1807),"")</x:f>
      </x:c>
      <x:c r="Y1807" s="10" t="str">
        <x:f>IF(ISNUMBER(K1807),COUNTIFS($K$7:$K$1929,"&gt;"&amp;K1807)+1,"")</x:f>
      </x:c>
      <x:c r="Z1807" s="9" t="str"/>
      <x:c r="AA1807" s="15" t="n">
        <x:v>46108</x:v>
      </x:c>
      <x:c r="AB1807" s="9" t="str">
        <x:v>Unknown</x:v>
      </x:c>
    </x:row>
    <x:row r="1808" ht="50" customHeight="1">
      <x:c r="A1808" s="10" t="n">
        <x:f>IF(ISNUMBER(F1808),RANK(F1808,$F$7:$F$1929,0),"")</x:f>
        <x:v>1796</x:v>
      </x:c>
      <x:c r="B1808" s="9" t="str">
        <x:v>Byredo</x:v>
      </x:c>
      <x:c r="C1808" s="9" t="str">
        <x:v>Pulp</x:v>
      </x:c>
      <x:c r="D1808" s="9" t="str">
        <x:v>Not recorded</x:v>
      </x:c>
      <x:c r="E1808" s="11" t="n">
        <x:v>2008</x:v>
      </x:c>
      <x:c r="F1808" s="13" t="n">
        <x:v>6.9</x:v>
      </x:c>
      <x:c r="G1808" s="10" t="n">
        <x:v>486</x:v>
      </x:c>
      <x:c r="H1808" s="12" t="n">
        <x:v>3.76</x:v>
      </x:c>
      <x:c r="I1808" s="10" t="n">
        <x:v>4487</x:v>
      </x:c>
      <x:c r="J1808" s="12" t="str">
        <x:f>IF(AND(M1808="URL identity aligns",ISNUMBER(F1808),ISNUMBER(H1808),G1808&gt;0,I1808&gt;0,SUM(V1808:W1808)&gt;0),(F1808*V1808+((H1808-1)/4*10)*W1808)/SUM(V1808:W1808),"")</x:f>
      </x:c>
      <x:c r="K1808" s="12" t="str">
        <x:f>IF(ISNUMBER(J1808),(X1808*J1808+'Method'!$B$10*'Method'!$B$11)/(X1808+'Method'!$B$10),"")</x:f>
      </x:c>
      <x:c r="L1808" s="10" t="str">
        <x:f>IF(ISNUMBER(J1808),COUNTIFS($J$7:$J$1929,"&gt;"&amp;J1808)+1,"")</x:f>
      </x:c>
      <x:c r="M1808" s="9" t="str">
        <x:v>Review required</x:v>
      </x:c>
      <x:c r="N1808" s="9" t="str">
        <x:v>Concentration not explicit on both saved identities</x:v>
      </x:c>
      <x:c r="O1808" s="9" t="str">
        <x:v>https://www.parfumo.com/Perfumes/Byredo/Pulp</x:v>
      </x:c>
      <x:c r="P1808" s="9" t="str">
        <x:v>https://www.fragrantica.com/perfume/Byredo/Pulp-3576.html</x:v>
      </x:c>
      <x:c r="Q1808" s="9" t="str">
        <x:v>https://media.parfumo.com/perfumes/ce/ce22c2-pulp-byredo_1200.jpg?width=720&amp;aspect_ratio=1:1</x:v>
      </x:c>
      <x:c r="R1808" s="9" t="str">
        <x:v>https://fimgs.net/mdimg/perfume-thumbs/375x500.3576.jpg</x:v>
      </x:c>
      <x:c r="S1808" s="9" t="str">
        <x:v>Pulp</x:v>
      </x:c>
      <x:c r="T1808" s="11" t="str">
        <x:v>2008</x:v>
      </x:c>
      <x:c r="U1808" s="10" t="n">
        <x:v>124</x:v>
      </x:c>
      <x:c r="V1808" s="14" t="n">
        <x:f>IF(AND(ISNUMBER(G1808),G1808&gt;0),LOG10(G1808)*'Method'!$B$8,"")</x:f>
        <x:v>3.223963523114748</x:v>
      </x:c>
      <x:c r="W1808" s="14" t="n">
        <x:f>IF(AND(ISNUMBER(I1808),I1808&gt;0),LOG10(I1808)*'Method'!$B$9,"")</x:f>
        <x:v>2.9215648556264564</x:v>
      </x:c>
      <x:c r="X1808" s="10" t="str">
        <x:f>IF(ISNUMBER(J1808),SUM(G1808,I1808),"")</x:f>
      </x:c>
      <x:c r="Y1808" s="10" t="str">
        <x:f>IF(ISNUMBER(K1808),COUNTIFS($K$7:$K$1929,"&gt;"&amp;K1808)+1,"")</x:f>
      </x:c>
      <x:c r="Z1808" s="9" t="str"/>
      <x:c r="AA1808" s="15" t="n">
        <x:v>46108</x:v>
      </x:c>
      <x:c r="AB1808" s="9" t="str">
        <x:v>Unknown</x:v>
      </x:c>
    </x:row>
    <x:row r="1809" ht="50" customHeight="1">
      <x:c r="A1809" s="10" t="n">
        <x:f>IF(ISNUMBER(F1809),RANK(F1809,$F$7:$F$1929,0),"")</x:f>
        <x:v>1796</x:v>
      </x:c>
      <x:c r="B1809" s="9" t="str">
        <x:v>Hermès</x:v>
      </x:c>
      <x:c r="C1809" s="9" t="str">
        <x:v>Terre d'Hermès</x:v>
      </x:c>
      <x:c r="D1809" s="9" t="str">
        <x:v>Eau de Parfum Intense</x:v>
      </x:c>
      <x:c r="E1809" s="11" t="n">
        <x:v>2025</x:v>
      </x:c>
      <x:c r="F1809" s="13" t="n">
        <x:v>6.9</x:v>
      </x:c>
      <x:c r="G1809" s="10" t="n">
        <x:v>392</x:v>
      </x:c>
      <x:c r="H1809" s="12" t="n">
        <x:v>3.73</x:v>
      </x:c>
      <x:c r="I1809" s="10" t="n">
        <x:v>1504</x:v>
      </x:c>
      <x:c r="J1809" s="12" t="str">
        <x:f>IF(AND(M1809="URL identity aligns",ISNUMBER(F1809),ISNUMBER(H1809),G1809&gt;0,I1809&gt;0,SUM(V1809:W1809)&gt;0),(F1809*V1809+((H1809-1)/4*10)*W1809)/SUM(V1809:W1809),"")</x:f>
      </x:c>
      <x:c r="K1809" s="12" t="str">
        <x:f>IF(ISNUMBER(J1809),(X1809*J1809+'Method'!$B$10*'Method'!$B$11)/(X1809+'Method'!$B$10),"")</x:f>
      </x:c>
      <x:c r="L1809" s="10" t="str">
        <x:f>IF(ISNUMBER(J1809),COUNTIFS($J$7:$J$1929,"&gt;"&amp;J1809)+1,"")</x:f>
      </x:c>
      <x:c r="M1809" s="9" t="str">
        <x:v>Review required</x:v>
      </x:c>
      <x:c r="N1809" s="9" t="str">
        <x:v>Concentration not explicit on both saved identities</x:v>
      </x:c>
      <x:c r="O1809" s="9" t="str">
        <x:v>https://www.parfumo.com/Perfumes/Hermes/terre-d-hermes-eau-de-parfum-intense</x:v>
      </x:c>
      <x:c r="P1809" s="9" t="str">
        <x:v>https://www.fragrantica.com/perfume/Hermes/Terre-d-Hermes-Intense-102772.html</x:v>
      </x:c>
      <x:c r="Q1809" s="9" t="str">
        <x:v>https://media.parfumo.com/perfumes/d6/d67f26_terre-d-hermes-eau-de-parfum-intense-hermes_1200.jpg?width=720&amp;aspect_ratio=1:1</x:v>
      </x:c>
      <x:c r="R1809" s="9" t="str">
        <x:v>https://fimgs.net/mdimg/perfume-thumbs/375x500.102772.jpg</x:v>
      </x:c>
      <x:c r="S1809" s="9" t="str">
        <x:v>Terre d'Hermès</x:v>
      </x:c>
      <x:c r="T1809" s="11" t="str">
        <x:v>2025</x:v>
      </x:c>
      <x:c r="U1809" s="10" t="n">
        <x:v>1179</x:v>
      </x:c>
      <x:c r="V1809" s="14" t="n">
        <x:f>IF(AND(ISNUMBER(G1809),G1809&gt;0),LOG10(G1809)*'Method'!$B$8,"")</x:f>
        <x:v>3.1119432804245517</x:v>
      </x:c>
      <x:c r="W1809" s="14" t="n">
        <x:f>IF(AND(ISNUMBER(I1809),I1809&gt;0),LOG10(I1809)*'Method'!$B$9,"")</x:f>
        <x:v>2.541798269004496</x:v>
      </x:c>
      <x:c r="X1809" s="10" t="str">
        <x:f>IF(ISNUMBER(J1809),SUM(G1809,I1809),"")</x:f>
      </x:c>
      <x:c r="Y1809" s="10" t="str">
        <x:f>IF(ISNUMBER(K1809),COUNTIFS($K$7:$K$1929,"&gt;"&amp;K1809)+1,"")</x:f>
      </x:c>
      <x:c r="Z1809" s="9" t="str"/>
      <x:c r="AA1809" s="15" t="n">
        <x:v>46108</x:v>
      </x:c>
      <x:c r="AB1809" s="9" t="str">
        <x:v>Unknown</x:v>
      </x:c>
    </x:row>
    <x:row r="1810" ht="50" customHeight="1">
      <x:c r="A1810" s="10" t="n">
        <x:f>IF(ISNUMBER(F1810),RANK(F1810,$F$7:$F$1929,0),"")</x:f>
        <x:v>1796</x:v>
      </x:c>
      <x:c r="B1810" s="9" t="str">
        <x:v>Issey Miyake</x:v>
      </x:c>
      <x:c r="C1810" s="9" t="str">
        <x:v>Nuit d'Issey</x:v>
      </x:c>
      <x:c r="D1810" s="9" t="str">
        <x:v>Not recorded</x:v>
      </x:c>
      <x:c r="E1810" s="11" t="n">
        <x:v>2014</x:v>
      </x:c>
      <x:c r="F1810" s="13" t="n">
        <x:v>6.9</x:v>
      </x:c>
      <x:c r="G1810" s="10" t="n">
        <x:v>382</x:v>
      </x:c>
      <x:c r="H1810" s="12" t="n">
        <x:v>3.93</x:v>
      </x:c>
      <x:c r="I1810" s="10" t="n">
        <x:v>2242</x:v>
      </x:c>
      <x:c r="J1810" s="12" t="str">
        <x:f>IF(AND(M1810="URL identity aligns",ISNUMBER(F1810),ISNUMBER(H1810),G1810&gt;0,I1810&gt;0,SUM(V1810:W1810)&gt;0),(F1810*V1810+((H1810-1)/4*10)*W1810)/SUM(V1810:W1810),"")</x:f>
      </x:c>
      <x:c r="K1810" s="12" t="str">
        <x:f>IF(ISNUMBER(J1810),(X1810*J1810+'Method'!$B$10*'Method'!$B$11)/(X1810+'Method'!$B$10),"")</x:f>
      </x:c>
      <x:c r="L1810" s="10" t="str">
        <x:f>IF(ISNUMBER(J1810),COUNTIFS($J$7:$J$1929,"&gt;"&amp;J1810)+1,"")</x:f>
      </x:c>
      <x:c r="M1810" s="9" t="str">
        <x:v>Review required</x:v>
      </x:c>
      <x:c r="N1810" s="9" t="str">
        <x:v>Concentration not explicit on both saved identities</x:v>
      </x:c>
      <x:c r="O1810" s="9" t="str">
        <x:v>https://www.parfumo.com/Perfumes/Issey_Miyake/Nuit_d_Issey</x:v>
      </x:c>
      <x:c r="P1810" s="9" t="str">
        <x:v>https://www.fragrantica.com/perfume/Issey-Miyake/Nuit-d-Issey-25514.html</x:v>
      </x:c>
      <x:c r="Q1810" s="9" t="str">
        <x:v>https://media.parfumo.com/perfumes/0d/0d2d52-nuit-d-issey-issey-miyake_1200.jpg?width=720&amp;aspect_ratio=1:1</x:v>
      </x:c>
      <x:c r="R1810" s="9" t="str">
        <x:v>https://fimgs.net/mdimg/perfume-thumbs/375x500.25514.jpg</x:v>
      </x:c>
      <x:c r="S1810" s="9" t="str">
        <x:v>Nuit d'Issey</x:v>
      </x:c>
      <x:c r="T1810" s="11" t="str">
        <x:v>2014</x:v>
      </x:c>
      <x:c r="U1810" s="10" t="n">
        <x:v>271</x:v>
      </x:c>
      <x:c r="V1810" s="14" t="n">
        <x:f>IF(AND(ISNUMBER(G1810),G1810&gt;0),LOG10(G1810)*'Method'!$B$8,"")</x:f>
        <x:v>3.0984760354940515</x:v>
      </x:c>
      <x:c r="W1810" s="14" t="n">
        <x:f>IF(AND(ISNUMBER(I1810),I1810&gt;0),LOG10(I1810)*'Method'!$B$9,"")</x:f>
        <x:v>2.68050848660716</x:v>
      </x:c>
      <x:c r="X1810" s="10" t="str">
        <x:f>IF(ISNUMBER(J1810),SUM(G1810,I1810),"")</x:f>
      </x:c>
      <x:c r="Y1810" s="10" t="str">
        <x:f>IF(ISNUMBER(K1810),COUNTIFS($K$7:$K$1929,"&gt;"&amp;K1810)+1,"")</x:f>
      </x:c>
      <x:c r="Z1810" s="9" t="str"/>
      <x:c r="AA1810" s="15" t="n">
        <x:v>46108</x:v>
      </x:c>
      <x:c r="AB1810" s="9" t="str">
        <x:v>Unknown</x:v>
      </x:c>
    </x:row>
    <x:row r="1811" ht="50" customHeight="1">
      <x:c r="A1811" s="10" t="n">
        <x:f>IF(ISNUMBER(F1811),RANK(F1811,$F$7:$F$1929,0),"")</x:f>
        <x:v>1796</x:v>
      </x:c>
      <x:c r="B1811" s="9" t="str">
        <x:v>Gucci</x:v>
      </x:c>
      <x:c r="C1811" s="9" t="str">
        <x:v>Gucci by Gucci pour Homme</x:v>
      </x:c>
      <x:c r="D1811" s="9" t="str">
        <x:v>Eau de Toilette</x:v>
      </x:c>
      <x:c r="E1811" s="11" t="n">
        <x:v>2008</x:v>
      </x:c>
      <x:c r="F1811" s="13" t="n">
        <x:v>6.9</x:v>
      </x:c>
      <x:c r="G1811" s="10" t="n">
        <x:v>345</x:v>
      </x:c>
      <x:c r="H1811" s="12" t="n">
        <x:v>4.04</x:v>
      </x:c>
      <x:c r="I1811" s="10" t="n">
        <x:v>2982</x:v>
      </x:c>
      <x:c r="J1811" s="12" t="str">
        <x:f>IF(AND(M1811="URL identity aligns",ISNUMBER(F1811),ISNUMBER(H1811),G1811&gt;0,I1811&gt;0,SUM(V1811:W1811)&gt;0),(F1811*V1811+((H1811-1)/4*10)*W1811)/SUM(V1811:W1811),"")</x:f>
      </x:c>
      <x:c r="K1811" s="12" t="str">
        <x:f>IF(ISNUMBER(J1811),(X1811*J1811+'Method'!$B$10*'Method'!$B$11)/(X1811+'Method'!$B$10),"")</x:f>
      </x:c>
      <x:c r="L1811" s="10" t="str">
        <x:f>IF(ISNUMBER(J1811),COUNTIFS($J$7:$J$1929,"&gt;"&amp;J1811)+1,"")</x:f>
      </x:c>
      <x:c r="M1811" s="9" t="str">
        <x:v>Review required</x:v>
      </x:c>
      <x:c r="N1811" s="9" t="str">
        <x:v>Concentration not explicit on both saved identities</x:v>
      </x:c>
      <x:c r="O1811" s="9" t="str">
        <x:v>https://www.parfumo.com/Perfumes/Gucci/Gucci_by_Gucci_pour_Homme_Eau_de_Toilette</x:v>
      </x:c>
      <x:c r="P1811" s="9" t="str">
        <x:v>https://www.fragrantica.com/perfume/Gucci/Gucci-by-Gucci-Pour-Homme-3792.html</x:v>
      </x:c>
      <x:c r="Q1811" s="9" t="str">
        <x:v>https://media.parfumo.com/perfumes/39/39b902-gucci-by-gucci-pour-homme-eau-de-toilette-gucci_1200.jpg?width=720&amp;aspect_ratio=1:1</x:v>
      </x:c>
      <x:c r="R1811" s="9" t="str">
        <x:v>https://fimgs.net/mdimg/perfume-thumbs/375x500.3792.jpg</x:v>
      </x:c>
      <x:c r="S1811" s="9" t="str">
        <x:v>Gucci by Gucci pour Homme</x:v>
      </x:c>
      <x:c r="T1811" s="11" t="str">
        <x:v>2008</x:v>
      </x:c>
      <x:c r="U1811" s="10" t="n">
        <x:v>1608</x:v>
      </x:c>
      <x:c r="V1811" s="14" t="n">
        <x:f>IF(AND(ISNUMBER(G1811),G1811&gt;0),LOG10(G1811)*'Method'!$B$8,"")</x:f>
        <x:v>3.045382914087924</x:v>
      </x:c>
      <x:c r="W1811" s="14" t="n">
        <x:f>IF(AND(ISNUMBER(I1811),I1811&gt;0),LOG10(I1811)*'Method'!$B$9,"")</x:f>
        <x:v>2.779606111293584</x:v>
      </x:c>
      <x:c r="X1811" s="10" t="str">
        <x:f>IF(ISNUMBER(J1811),SUM(G1811,I1811),"")</x:f>
      </x:c>
      <x:c r="Y1811" s="10" t="str">
        <x:f>IF(ISNUMBER(K1811),COUNTIFS($K$7:$K$1929,"&gt;"&amp;K1811)+1,"")</x:f>
      </x:c>
      <x:c r="Z1811" s="9" t="str"/>
      <x:c r="AA1811" s="15" t="n">
        <x:v>46108</x:v>
      </x:c>
      <x:c r="AB1811" s="9" t="str">
        <x:v>Unknown</x:v>
      </x:c>
    </x:row>
    <x:row r="1812" ht="50" customHeight="1">
      <x:c r="A1812" s="10" t="n">
        <x:f>IF(ISNUMBER(F1812),RANK(F1812,$F$7:$F$1929,0),"")</x:f>
        <x:v>1796</x:v>
      </x:c>
      <x:c r="B1812" s="9" t="str">
        <x:v>Tom Ford</x:v>
      </x:c>
      <x:c r="C1812" s="9" t="str">
        <x:v>Electric Cherry</x:v>
      </x:c>
      <x:c r="D1812" s="9" t="str">
        <x:v>Eau de Parfum</x:v>
      </x:c>
      <x:c r="E1812" s="11" t="n">
        <x:v>2023</x:v>
      </x:c>
      <x:c r="F1812" s="13" t="n">
        <x:v>6.9</x:v>
      </x:c>
      <x:c r="G1812" s="10" t="n">
        <x:v>298</x:v>
      </x:c>
      <x:c r="H1812" s="12" t="n">
        <x:v>3.69</x:v>
      </x:c>
      <x:c r="I1812" s="10" t="n">
        <x:v>1915</x:v>
      </x:c>
      <x:c r="J1812" s="12" t="str">
        <x:f>IF(AND(M1812="URL identity aligns",ISNUMBER(F1812),ISNUMBER(H1812),G1812&gt;0,I1812&gt;0,SUM(V1812:W1812)&gt;0),(F1812*V1812+((H1812-1)/4*10)*W1812)/SUM(V1812:W1812),"")</x:f>
      </x:c>
      <x:c r="K1812" s="12" t="str">
        <x:f>IF(ISNUMBER(J1812),(X1812*J1812+'Method'!$B$10*'Method'!$B$11)/(X1812+'Method'!$B$10),"")</x:f>
      </x:c>
      <x:c r="L1812" s="10" t="str">
        <x:f>IF(ISNUMBER(J1812),COUNTIFS($J$7:$J$1929,"&gt;"&amp;J1812)+1,"")</x:f>
      </x:c>
      <x:c r="M1812" s="9" t="str">
        <x:v>Review required</x:v>
      </x:c>
      <x:c r="N1812" s="9" t="str">
        <x:v>Concentration not explicit on both saved identities</x:v>
      </x:c>
      <x:c r="O1812" s="9" t="str">
        <x:v>https://www.parfumo.com/Perfumes/Tom_Ford/electric-cherry-eau-de-parfum</x:v>
      </x:c>
      <x:c r="P1812" s="9" t="str">
        <x:v>https://www.fragrantica.com/perfume/Tom-Ford/Electric-Cherry-78583.html</x:v>
      </x:c>
      <x:c r="Q1812" s="9" t="str">
        <x:v>https://media.parfumo.com/perfumes/9f/9f5f16-electric-cherry-tom-ford_1200.jpg?width=720&amp;aspect_ratio=1:1</x:v>
      </x:c>
      <x:c r="R1812" s="9" t="str">
        <x:v>https://fimgs.net/mdimg/perfume-thumbs/375x500.78583.jpg</x:v>
      </x:c>
      <x:c r="S1812" s="9" t="str">
        <x:v>Electric Cherry</x:v>
      </x:c>
      <x:c r="T1812" s="11" t="str">
        <x:v>2023</x:v>
      </x:c>
      <x:c r="U1812" s="10" t="n">
        <x:v>754</x:v>
      </x:c>
      <x:c r="V1812" s="14" t="n">
        <x:f>IF(AND(ISNUMBER(G1812),G1812&gt;0),LOG10(G1812)*'Method'!$B$8,"")</x:f>
        <x:v>2.969059516891512</x:v>
      </x:c>
      <x:c r="W1812" s="14" t="n">
        <x:f>IF(AND(ISNUMBER(I1812),I1812&gt;0),LOG10(I1812)*'Method'!$B$9,"")</x:f>
        <x:v>2.625735022643712</x:v>
      </x:c>
      <x:c r="X1812" s="10" t="str">
        <x:f>IF(ISNUMBER(J1812),SUM(G1812,I1812),"")</x:f>
      </x:c>
      <x:c r="Y1812" s="10" t="str">
        <x:f>IF(ISNUMBER(K1812),COUNTIFS($K$7:$K$1929,"&gt;"&amp;K1812)+1,"")</x:f>
      </x:c>
      <x:c r="Z1812" s="9" t="str"/>
      <x:c r="AA1812" s="15" t="n">
        <x:v>46108</x:v>
      </x:c>
      <x:c r="AB1812" s="9" t="str">
        <x:v>Unknown</x:v>
      </x:c>
    </x:row>
    <x:row r="1813" ht="50" customHeight="1">
      <x:c r="A1813" s="10" t="n">
        <x:f>IF(ISNUMBER(F1813),RANK(F1813,$F$7:$F$1929,0),"")</x:f>
        <x:v>1796</x:v>
      </x:c>
      <x:c r="B1813" s="9" t="str">
        <x:v>Jo Malone</x:v>
      </x:c>
      <x:c r="C1813" s="9" t="str">
        <x:v>Pomegranate Noir</x:v>
      </x:c>
      <x:c r="D1813" s="9" t="str">
        <x:v>Cologne</x:v>
      </x:c>
      <x:c r="E1813" s="11" t="n">
        <x:v>2005</x:v>
      </x:c>
      <x:c r="F1813" s="13" t="n">
        <x:v>6.9</x:v>
      </x:c>
      <x:c r="G1813" s="10" t="n">
        <x:v>292</x:v>
      </x:c>
      <x:c r="H1813" s="12" t="n">
        <x:v>3.79</x:v>
      </x:c>
      <x:c r="I1813" s="10" t="n">
        <x:v>3600</x:v>
      </x:c>
      <x:c r="J1813" s="12" t="str">
        <x:f>IF(AND(M1813="URL identity aligns",ISNUMBER(F1813),ISNUMBER(H1813),G1813&gt;0,I1813&gt;0,SUM(V1813:W1813)&gt;0),(F1813*V1813+((H1813-1)/4*10)*W1813)/SUM(V1813:W1813),"")</x:f>
      </x:c>
      <x:c r="K1813" s="12" t="str">
        <x:f>IF(ISNUMBER(J1813),(X1813*J1813+'Method'!$B$10*'Method'!$B$11)/(X1813+'Method'!$B$10),"")</x:f>
      </x:c>
      <x:c r="L1813" s="10" t="str">
        <x:f>IF(ISNUMBER(J1813),COUNTIFS($J$7:$J$1929,"&gt;"&amp;J1813)+1,"")</x:f>
      </x:c>
      <x:c r="M1813" s="9" t="str">
        <x:v>Review required</x:v>
      </x:c>
      <x:c r="N1813" s="9" t="str">
        <x:v>Brand differs between product URLs; Concentration not explicit on both saved identities</x:v>
      </x:c>
      <x:c r="O1813" s="9" t="str">
        <x:v>https://www.parfumo.com/Perfumes/Jo_Malone/Pomegranate_Noir_Cologne</x:v>
      </x:c>
      <x:c r="P1813" s="9" t="str">
        <x:v>https://www.fragrantica.com/perfume/Jo-Malone-London/Pomegranate-Noir-5581.html</x:v>
      </x:c>
      <x:c r="Q1813" s="9" t="str">
        <x:v>https://media.parfumo.com/perfumes/7a/7ac95d-pomegranate-noir-cologne-jo-malone_1200.jpg?width=720&amp;aspect_ratio=1:1</x:v>
      </x:c>
      <x:c r="R1813" s="9" t="str">
        <x:v>https://fimgs.net/mdimg/perfume-thumbs/375x500.5581.jpg</x:v>
      </x:c>
      <x:c r="S1813" s="9" t="str">
        <x:v>Pomegranate Noir</x:v>
      </x:c>
      <x:c r="T1813" s="11" t="str">
        <x:v>2005</x:v>
      </x:c>
      <x:c r="U1813" s="10" t="n">
        <x:v>1203</x:v>
      </x:c>
      <x:c r="V1813" s="14" t="n">
        <x:f>IF(AND(ISNUMBER(G1813),G1813&gt;0),LOG10(G1813)*'Method'!$B$8,"")</x:f>
        <x:v>2.958459421738104</x:v>
      </x:c>
      <x:c r="W1813" s="14" t="n">
        <x:f>IF(AND(ISNUMBER(I1813),I1813&gt;0),LOG10(I1813)*'Method'!$B$9,"")</x:f>
        <x:v>2.845042000613832</x:v>
      </x:c>
      <x:c r="X1813" s="10" t="str">
        <x:f>IF(ISNUMBER(J1813),SUM(G1813,I1813),"")</x:f>
      </x:c>
      <x:c r="Y1813" s="10" t="str">
        <x:f>IF(ISNUMBER(K1813),COUNTIFS($K$7:$K$1929,"&gt;"&amp;K1813)+1,"")</x:f>
      </x:c>
      <x:c r="Z1813" s="9" t="str"/>
      <x:c r="AA1813" s="15" t="n">
        <x:v>46108</x:v>
      </x:c>
      <x:c r="AB1813" s="9" t="str">
        <x:v>Unknown</x:v>
      </x:c>
    </x:row>
    <x:row r="1814" ht="50" customHeight="1">
      <x:c r="A1814" s="10" t="n">
        <x:f>IF(ISNUMBER(F1814),RANK(F1814,$F$7:$F$1929,0),"")</x:f>
        <x:v>1796</x:v>
      </x:c>
      <x:c r="B1814" s="9" t="str">
        <x:v>Issey Miyake</x:v>
      </x:c>
      <x:c r="C1814" s="9" t="str">
        <x:v>L'Eau d'Issey pour Homme Sport</x:v>
      </x:c>
      <x:c r="D1814" s="9" t="str">
        <x:v>Not recorded</x:v>
      </x:c>
      <x:c r="E1814" s="11" t="n">
        <x:v>2012</x:v>
      </x:c>
      <x:c r="F1814" s="13" t="n">
        <x:v>6.9</x:v>
      </x:c>
      <x:c r="G1814" s="10" t="n">
        <x:v>285</x:v>
      </x:c>
      <x:c r="H1814" s="12" t="n">
        <x:v>4.03</x:v>
      </x:c>
      <x:c r="I1814" s="10" t="n">
        <x:v>1963</x:v>
      </x:c>
      <x:c r="J1814" s="12" t="str">
        <x:f>IF(AND(M1814="URL identity aligns",ISNUMBER(F1814),ISNUMBER(H1814),G1814&gt;0,I1814&gt;0,SUM(V1814:W1814)&gt;0),(F1814*V1814+((H1814-1)/4*10)*W1814)/SUM(V1814:W1814),"")</x:f>
      </x:c>
      <x:c r="K1814" s="12" t="str">
        <x:f>IF(ISNUMBER(J1814),(X1814*J1814+'Method'!$B$10*'Method'!$B$11)/(X1814+'Method'!$B$10),"")</x:f>
      </x:c>
      <x:c r="L1814" s="10" t="str">
        <x:f>IF(ISNUMBER(J1814),COUNTIFS($J$7:$J$1929,"&gt;"&amp;J1814)+1,"")</x:f>
      </x:c>
      <x:c r="M1814" s="9" t="str">
        <x:v>Review required</x:v>
      </x:c>
      <x:c r="N1814" s="9" t="str">
        <x:v>Concentration not explicit on both saved identities</x:v>
      </x:c>
      <x:c r="O1814" s="9" t="str">
        <x:v>https://www.parfumo.com/Perfumes/Issey_Miyake/L_Eau_d_Issey_Pour_Homme_Sport</x:v>
      </x:c>
      <x:c r="P1814" s="9" t="str">
        <x:v>https://www.fragrantica.com/perfume/Issey-Miyake/L-Eau-d-Issey-Pour-Homme-Sport-14185.html</x:v>
      </x:c>
      <x:c r="Q1814" s="9" t="str">
        <x:v>https://media.parfumo.com/perfumes/66/665cb0-l-eau-d-issey-pour-homme-sport-issey-miyake_1200.jpg?width=720&amp;aspect_ratio=1:1</x:v>
      </x:c>
      <x:c r="R1814" s="9" t="str">
        <x:v>https://fimgs.net/mdimg/perfume-thumbs/375x500.14185.jpg</x:v>
      </x:c>
      <x:c r="S1814" s="9" t="str">
        <x:v>L'Eau d'Issey pour Homme Sport</x:v>
      </x:c>
      <x:c r="T1814" s="11" t="str">
        <x:v>2012</x:v>
      </x:c>
      <x:c r="U1814" s="10" t="n">
        <x:v>1706</x:v>
      </x:c>
      <x:c r="V1814" s="14" t="n">
        <x:f>IF(AND(ISNUMBER(G1814),G1814&gt;0),LOG10(G1814)*'Method'!$B$8,"")</x:f>
        <x:v>2.945813832010212</x:v>
      </x:c>
      <x:c r="W1814" s="14" t="n">
        <x:f>IF(AND(ISNUMBER(I1814),I1814&gt;0),LOG10(I1814)*'Method'!$B$9,"")</x:f>
        <x:v>2.6343362396800085</x:v>
      </x:c>
      <x:c r="X1814" s="10" t="str">
        <x:f>IF(ISNUMBER(J1814),SUM(G1814,I1814),"")</x:f>
      </x:c>
      <x:c r="Y1814" s="10" t="str">
        <x:f>IF(ISNUMBER(K1814),COUNTIFS($K$7:$K$1929,"&gt;"&amp;K1814)+1,"")</x:f>
      </x:c>
      <x:c r="Z1814" s="9" t="str"/>
      <x:c r="AA1814" s="15" t="n">
        <x:v>46108</x:v>
      </x:c>
      <x:c r="AB1814" s="9" t="str">
        <x:v>Unknown</x:v>
      </x:c>
    </x:row>
    <x:row r="1815" ht="50" customHeight="1">
      <x:c r="A1815" s="10" t="n">
        <x:f>IF(ISNUMBER(F1815),RANK(F1815,$F$7:$F$1929,0),"")</x:f>
        <x:v>1796</x:v>
      </x:c>
      <x:c r="B1815" s="9" t="str">
        <x:v>Montblanc</x:v>
      </x:c>
      <x:c r="C1815" s="9" t="str">
        <x:v>Explorer Platinum</x:v>
      </x:c>
      <x:c r="D1815" s="9" t="str">
        <x:v>Not recorded</x:v>
      </x:c>
      <x:c r="E1815" s="11" t="n">
        <x:v>2023</x:v>
      </x:c>
      <x:c r="F1815" s="13" t="n">
        <x:v>6.9</x:v>
      </x:c>
      <x:c r="G1815" s="10" t="n">
        <x:v>282</x:v>
      </x:c>
      <x:c r="H1815" s="12" t="n">
        <x:v>3.81</x:v>
      </x:c>
      <x:c r="I1815" s="10" t="n">
        <x:v>2057</x:v>
      </x:c>
      <x:c r="J1815" s="12" t="str">
        <x:f>IF(AND(M1815="URL identity aligns",ISNUMBER(F1815),ISNUMBER(H1815),G1815&gt;0,I1815&gt;0,SUM(V1815:W1815)&gt;0),(F1815*V1815+((H1815-1)/4*10)*W1815)/SUM(V1815:W1815),"")</x:f>
      </x:c>
      <x:c r="K1815" s="12" t="str">
        <x:f>IF(ISNUMBER(J1815),(X1815*J1815+'Method'!$B$10*'Method'!$B$11)/(X1815+'Method'!$B$10),"")</x:f>
      </x:c>
      <x:c r="L1815" s="10" t="str">
        <x:f>IF(ISNUMBER(J1815),COUNTIFS($J$7:$J$1929,"&gt;"&amp;J1815)+1,"")</x:f>
      </x:c>
      <x:c r="M1815" s="9" t="str">
        <x:v>Review required</x:v>
      </x:c>
      <x:c r="N1815" s="9" t="str">
        <x:v>Concentration not explicit on both saved identities</x:v>
      </x:c>
      <x:c r="O1815" s="9" t="str">
        <x:v>https://www.parfumo.com/Perfumes/Montblanc/explorer-platinum</x:v>
      </x:c>
      <x:c r="P1815" s="9" t="str">
        <x:v>https://www.fragrantica.com/perfume/Montblanc/Explorer-Platinum-81392.html</x:v>
      </x:c>
      <x:c r="Q1815" s="9" t="str">
        <x:v>https://media.parfumo.com/perfumes/90/9098e4-explorer-platinum-montblanc_1200.jpg?width=480&amp;aspect_ratio=1:1</x:v>
      </x:c>
      <x:c r="R1815" s="9" t="str">
        <x:v>https://fimgs.net/mdimg/perfume-thumbs/375x500.81392.jpg</x:v>
      </x:c>
      <x:c r="S1815" s="9" t="str">
        <x:v>Explorer Platinum</x:v>
      </x:c>
      <x:c r="T1815" s="11" t="str">
        <x:v>2023</x:v>
      </x:c>
      <x:c r="U1815" s="10" t="n">
        <x:v>573</x:v>
      </x:c>
      <x:c r="V1815" s="14" t="n">
        <x:f>IF(AND(ISNUMBER(G1815),G1815&gt;0),LOG10(G1815)*'Method'!$B$8,"")</x:f>
        <x:v>2.940298929983232</x:v>
      </x:c>
      <x:c r="W1815" s="14" t="n">
        <x:f>IF(AND(ISNUMBER(I1815),I1815&gt;0),LOG10(I1815)*'Method'!$B$9,"")</x:f>
        <x:v>2.650587433355776</x:v>
      </x:c>
      <x:c r="X1815" s="10" t="str">
        <x:f>IF(ISNUMBER(J1815),SUM(G1815,I1815),"")</x:f>
      </x:c>
      <x:c r="Y1815" s="10" t="str">
        <x:f>IF(ISNUMBER(K1815),COUNTIFS($K$7:$K$1929,"&gt;"&amp;K1815)+1,"")</x:f>
      </x:c>
      <x:c r="Z1815" s="9" t="str"/>
      <x:c r="AA1815" s="15" t="n">
        <x:v>46108</x:v>
      </x:c>
      <x:c r="AB1815" s="9" t="str">
        <x:v>Unknown</x:v>
      </x:c>
    </x:row>
    <x:row r="1816" ht="50" customHeight="1">
      <x:c r="A1816" s="10" t="n">
        <x:f>IF(ISNUMBER(F1816),RANK(F1816,$F$7:$F$1929,0),"")</x:f>
        <x:v>1796</x:v>
      </x:c>
      <x:c r="B1816" s="9" t="str">
        <x:v>Giorgio Armani</x:v>
      </x:c>
      <x:c r="C1816" s="9" t="str">
        <x:v>Armani Code Colonia</x:v>
      </x:c>
      <x:c r="D1816" s="9" t="str">
        <x:v>Not recorded</x:v>
      </x:c>
      <x:c r="E1816" s="11" t="n">
        <x:v>2017</x:v>
      </x:c>
      <x:c r="F1816" s="13" t="n">
        <x:v>6.9</x:v>
      </x:c>
      <x:c r="G1816" s="10" t="n">
        <x:v>257</x:v>
      </x:c>
      <x:c r="H1816" s="12" t="n">
        <x:v>3.99</x:v>
      </x:c>
      <x:c r="I1816" s="10" t="n">
        <x:v>1284</x:v>
      </x:c>
      <x:c r="J1816" s="12" t="str">
        <x:f>IF(AND(M1816="URL identity aligns",ISNUMBER(F1816),ISNUMBER(H1816),G1816&gt;0,I1816&gt;0,SUM(V1816:W1816)&gt;0),(F1816*V1816+((H1816-1)/4*10)*W1816)/SUM(V1816:W1816),"")</x:f>
      </x:c>
      <x:c r="K1816" s="12" t="str">
        <x:f>IF(ISNUMBER(J1816),(X1816*J1816+'Method'!$B$10*'Method'!$B$11)/(X1816+'Method'!$B$10),"")</x:f>
      </x:c>
      <x:c r="L1816" s="10" t="str">
        <x:f>IF(ISNUMBER(J1816),COUNTIFS($J$7:$J$1929,"&gt;"&amp;J1816)+1,"")</x:f>
      </x:c>
      <x:c r="M1816" s="9" t="str">
        <x:v>Review required</x:v>
      </x:c>
      <x:c r="N1816" s="9" t="str">
        <x:v>Concentration not explicit on both saved identities</x:v>
      </x:c>
      <x:c r="O1816" s="9" t="str">
        <x:v>https://www.parfumo.com/Perfumes/Giorgio_Armani/Armani_Code_Colonia</x:v>
      </x:c>
      <x:c r="P1816" s="9" t="str">
        <x:v>https://www.fragrantica.com/perfume/Giorgio-Armani/Armani-Code-Colonia-42895.html</x:v>
      </x:c>
      <x:c r="Q1816" s="9" t="str">
        <x:v>https://media.parfumo.com/perfumes/89/8933fd-armani-code-colonia-giorgio-armani_1200.jpg?width=720&amp;aspect_ratio=1:1</x:v>
      </x:c>
      <x:c r="R1816" s="9" t="str">
        <x:v>https://fimgs.net/mdimg/perfume-thumbs/375x500.42895.jpg</x:v>
      </x:c>
      <x:c r="S1816" s="9" t="str">
        <x:v>Armani Code Colonia</x:v>
      </x:c>
      <x:c r="T1816" s="11" t="str">
        <x:v>2017</x:v>
      </x:c>
      <x:c r="U1816" s="10" t="n">
        <x:v>1555</x:v>
      </x:c>
      <x:c r="V1816" s="14" t="n">
        <x:f>IF(AND(ISNUMBER(G1816),G1816&gt;0),LOG10(G1816)*'Method'!$B$8,"")</x:f>
        <x:v>2.891919747997548</x:v>
      </x:c>
      <x:c r="W1816" s="14" t="n">
        <x:f>IF(AND(ISNUMBER(I1816),I1816&gt;0),LOG10(I1816)*'Method'!$B$9,"")</x:f>
        <x:v>2.486852018986264</x:v>
      </x:c>
      <x:c r="X1816" s="10" t="str">
        <x:f>IF(ISNUMBER(J1816),SUM(G1816,I1816),"")</x:f>
      </x:c>
      <x:c r="Y1816" s="10" t="str">
        <x:f>IF(ISNUMBER(K1816),COUNTIFS($K$7:$K$1929,"&gt;"&amp;K1816)+1,"")</x:f>
      </x:c>
      <x:c r="Z1816" s="9" t="str"/>
      <x:c r="AA1816" s="15" t="n">
        <x:v>46108</x:v>
      </x:c>
      <x:c r="AB1816" s="9" t="str">
        <x:v>Unknown</x:v>
      </x:c>
    </x:row>
    <x:row r="1817" ht="50" customHeight="1">
      <x:c r="A1817" s="10" t="n">
        <x:f>IF(ISNUMBER(F1817),RANK(F1817,$F$7:$F$1929,0),"")</x:f>
        <x:v>1796</x:v>
      </x:c>
      <x:c r="B1817" s="9" t="str">
        <x:v>Guerlain</x:v>
      </x:c>
      <x:c r="C1817" s="9" t="str">
        <x:v>Aqua Allegoria Rosa Verde</x:v>
      </x:c>
      <x:c r="D1817" s="9" t="str">
        <x:v>Not recorded</x:v>
      </x:c>
      <x:c r="E1817" s="11" t="n">
        <x:v>2025</x:v>
      </x:c>
      <x:c r="F1817" s="13" t="n">
        <x:v>6.9</x:v>
      </x:c>
      <x:c r="G1817" s="10" t="n">
        <x:v>247</x:v>
      </x:c>
      <x:c r="H1817" s="12" t="n">
        <x:v>3.65</x:v>
      </x:c>
      <x:c r="I1817" s="10" t="n">
        <x:v>687</x:v>
      </x:c>
      <x:c r="J1817" s="12" t="str">
        <x:f>IF(AND(M1817="URL identity aligns",ISNUMBER(F1817),ISNUMBER(H1817),G1817&gt;0,I1817&gt;0,SUM(V1817:W1817)&gt;0),(F1817*V1817+((H1817-1)/4*10)*W1817)/SUM(V1817:W1817),"")</x:f>
      </x:c>
      <x:c r="K1817" s="12" t="str">
        <x:f>IF(ISNUMBER(J1817),(X1817*J1817+'Method'!$B$10*'Method'!$B$11)/(X1817+'Method'!$B$10),"")</x:f>
      </x:c>
      <x:c r="L1817" s="10" t="str">
        <x:f>IF(ISNUMBER(J1817),COUNTIFS($J$7:$J$1929,"&gt;"&amp;J1817)+1,"")</x:f>
      </x:c>
      <x:c r="M1817" s="9" t="str">
        <x:v>Review required</x:v>
      </x:c>
      <x:c r="N1817" s="9" t="str">
        <x:v>Concentration not explicit on both saved identities</x:v>
      </x:c>
      <x:c r="O1817" s="9" t="str">
        <x:v>https://www.parfumo.com/Perfumes/Guerlain/aqua-allegoria-rosa-verde</x:v>
      </x:c>
      <x:c r="P1817" s="9" t="str">
        <x:v>https://www.fragrantica.com/perfume/Guerlain/Aqua-Allegoria-Rosa-Verde-102669.html</x:v>
      </x:c>
      <x:c r="Q1817" s="9" t="str">
        <x:v>https://media.parfumo.com/perfumes/a3/a3e8f3_rosa-verde-guerlain_1200.jpg?width=720&amp;aspect_ratio=1:1</x:v>
      </x:c>
      <x:c r="R1817" s="9" t="str">
        <x:v>https://fimgs.net/mdimg/perfume-thumbs/375x500.102669.jpg</x:v>
      </x:c>
      <x:c r="S1817" s="9" t="str">
        <x:v>Aqua Allegoria Rosa Verde</x:v>
      </x:c>
      <x:c r="T1817" s="11" t="str">
        <x:v>2025</x:v>
      </x:c>
      <x:c r="U1817" s="10" t="n">
        <x:v>1145</x:v>
      </x:c>
      <x:c r="V1817" s="14" t="n">
        <x:f>IF(AND(ISNUMBER(G1817),G1817&gt;0),LOG10(G1817)*'Method'!$B$8,"")</x:f>
        <x:v>2.8712363439116038</x:v>
      </x:c>
      <x:c r="W1817" s="14" t="n">
        <x:f>IF(AND(ISNUMBER(I1817),I1817&gt;0),LOG10(I1817)*'Method'!$B$9,"")</x:f>
        <x:v>2.26956538964764</x:v>
      </x:c>
      <x:c r="X1817" s="10" t="str">
        <x:f>IF(ISNUMBER(J1817),SUM(G1817,I1817),"")</x:f>
      </x:c>
      <x:c r="Y1817" s="10" t="str">
        <x:f>IF(ISNUMBER(K1817),COUNTIFS($K$7:$K$1929,"&gt;"&amp;K1817)+1,"")</x:f>
      </x:c>
      <x:c r="Z1817" s="9" t="str"/>
      <x:c r="AA1817" s="15" t="n">
        <x:v>46108</x:v>
      </x:c>
      <x:c r="AB1817" s="9" t="str">
        <x:v>Unknown</x:v>
      </x:c>
    </x:row>
    <x:row r="1818" ht="50" customHeight="1">
      <x:c r="A1818" s="10" t="n">
        <x:f>IF(ISNUMBER(F1818),RANK(F1818,$F$7:$F$1929,0),"")</x:f>
        <x:v>1796</x:v>
      </x:c>
      <x:c r="B1818" s="9" t="str">
        <x:v>Issey Miyake</x:v>
      </x:c>
      <x:c r="C1818" s="9" t="str">
        <x:v>L'Eau d'Issey pour Homme Wood &amp; Wood</x:v>
      </x:c>
      <x:c r="D1818" s="9" t="str">
        <x:v>Not recorded</x:v>
      </x:c>
      <x:c r="E1818" s="11" t="n">
        <x:v>2019</x:v>
      </x:c>
      <x:c r="F1818" s="13" t="n">
        <x:v>6.9</x:v>
      </x:c>
      <x:c r="G1818" s="10" t="n">
        <x:v>213</x:v>
      </x:c>
      <x:c r="H1818" s="12" t="n">
        <x:v>3.9</x:v>
      </x:c>
      <x:c r="I1818" s="10" t="n">
        <x:v>1048</x:v>
      </x:c>
      <x:c r="J1818" s="12" t="str">
        <x:f>IF(AND(M1818="URL identity aligns",ISNUMBER(F1818),ISNUMBER(H1818),G1818&gt;0,I1818&gt;0,SUM(V1818:W1818)&gt;0),(F1818*V1818+((H1818-1)/4*10)*W1818)/SUM(V1818:W1818),"")</x:f>
      </x:c>
      <x:c r="K1818" s="12" t="str">
        <x:f>IF(ISNUMBER(J1818),(X1818*J1818+'Method'!$B$10*'Method'!$B$11)/(X1818+'Method'!$B$10),"")</x:f>
      </x:c>
      <x:c r="L1818" s="10" t="str">
        <x:f>IF(ISNUMBER(J1818),COUNTIFS($J$7:$J$1929,"&gt;"&amp;J1818)+1,"")</x:f>
      </x:c>
      <x:c r="M1818" s="9" t="str">
        <x:v>Review required</x:v>
      </x:c>
      <x:c r="N1818" s="9" t="str">
        <x:v>Concentration not explicit on both saved identities</x:v>
      </x:c>
      <x:c r="O1818" s="9" t="str">
        <x:v>https://www.parfumo.com/Perfumes/Issey_Miyake/L_Eau_d_Issey_pour_Homme_Wood__Wood</x:v>
      </x:c>
      <x:c r="P1818" s="9" t="str">
        <x:v>https://www.fragrantica.com/perfume/Issey-Miyake/L-Eau-d-Issey-pour-Homme-Wood-Wood-55797.html</x:v>
      </x:c>
      <x:c r="Q1818" s="9" t="str">
        <x:v>https://media.parfumo.com/perfumes/31/312a27-l-eau-d-issey-pour-homme-wood-wood-issey-miyake_1200.jpg?width=720&amp;aspect_ratio=1:1</x:v>
      </x:c>
      <x:c r="R1818" s="9" t="str">
        <x:v>https://fimgs.net/mdimg/perfume-thumbs/375x500.55797.jpg</x:v>
      </x:c>
      <x:c r="S1818" s="9" t="str">
        <x:v>L'Eau d'Issey pour Homme Wood &amp; Wood</x:v>
      </x:c>
      <x:c r="T1818" s="11" t="str">
        <x:v>2019</x:v>
      </x:c>
      <x:c r="U1818" s="10" t="n">
        <x:v>1278</x:v>
      </x:c>
      <x:c r="V1818" s="14" t="n">
        <x:f>IF(AND(ISNUMBER(G1818),G1818&gt;0),LOG10(G1818)*'Method'!$B$8,"")</x:f>
        <x:v>2.7940555241264877</x:v>
      </x:c>
      <x:c r="W1818" s="14" t="n">
        <x:f>IF(AND(ISNUMBER(I1818),I1818&gt;0),LOG10(I1818)*'Method'!$B$9,"")</x:f>
        <x:v>2.416289026118168</x:v>
      </x:c>
      <x:c r="X1818" s="10" t="str">
        <x:f>IF(ISNUMBER(J1818),SUM(G1818,I1818),"")</x:f>
      </x:c>
      <x:c r="Y1818" s="10" t="str">
        <x:f>IF(ISNUMBER(K1818),COUNTIFS($K$7:$K$1929,"&gt;"&amp;K1818)+1,"")</x:f>
      </x:c>
      <x:c r="Z1818" s="9" t="str"/>
      <x:c r="AA1818" s="15" t="n">
        <x:v>46108</x:v>
      </x:c>
      <x:c r="AB1818" s="9" t="str">
        <x:v>Unknown</x:v>
      </x:c>
    </x:row>
    <x:row r="1819" ht="50" customHeight="1">
      <x:c r="A1819" s="10" t="n">
        <x:f>IF(ISNUMBER(F1819),RANK(F1819,$F$7:$F$1929,0),"")</x:f>
        <x:v>1796</x:v>
      </x:c>
      <x:c r="B1819" s="9" t="str">
        <x:v>Montale</x:v>
      </x:c>
      <x:c r="C1819" s="9" t="str">
        <x:v>Crazy in Love</x:v>
      </x:c>
      <x:c r="D1819" s="9" t="str">
        <x:v>Not recorded</x:v>
      </x:c>
      <x:c r="E1819" s="11" t="n">
        <x:v>2021</x:v>
      </x:c>
      <x:c r="F1819" s="13" t="n">
        <x:v>6.9</x:v>
      </x:c>
      <x:c r="G1819" s="10" t="n">
        <x:v>209</x:v>
      </x:c>
      <x:c r="H1819" s="12" t="n">
        <x:v>3.57</x:v>
      </x:c>
      <x:c r="I1819" s="10" t="n">
        <x:v>686</x:v>
      </x:c>
      <x:c r="J1819" s="12" t="str">
        <x:f>IF(AND(M1819="URL identity aligns",ISNUMBER(F1819),ISNUMBER(H1819),G1819&gt;0,I1819&gt;0,SUM(V1819:W1819)&gt;0),(F1819*V1819+((H1819-1)/4*10)*W1819)/SUM(V1819:W1819),"")</x:f>
      </x:c>
      <x:c r="K1819" s="12" t="str">
        <x:f>IF(ISNUMBER(J1819),(X1819*J1819+'Method'!$B$10*'Method'!$B$11)/(X1819+'Method'!$B$10),"")</x:f>
      </x:c>
      <x:c r="L1819" s="10" t="str">
        <x:f>IF(ISNUMBER(J1819),COUNTIFS($J$7:$J$1929,"&gt;"&amp;J1819)+1,"")</x:f>
      </x:c>
      <x:c r="M1819" s="9" t="str">
        <x:v>Review required</x:v>
      </x:c>
      <x:c r="N1819" s="9" t="str">
        <x:v>Concentration not explicit on both saved identities</x:v>
      </x:c>
      <x:c r="O1819" s="9" t="str">
        <x:v>https://www.parfumo.com/Perfumes/Montale/crazy-in-love</x:v>
      </x:c>
      <x:c r="P1819" s="9" t="str">
        <x:v>https://www.fragrantica.com/perfume/Montale/Crazy-In-Love-67108.html</x:v>
      </x:c>
      <x:c r="Q1819" s="9" t="str">
        <x:v>https://media.parfumo.com/perfumes/1c/1ce0c0-crazy-in-love-montale_1200.jpg?width=240&amp;aspect_ratio=1:1</x:v>
      </x:c>
      <x:c r="R1819" s="9" t="str">
        <x:v>https://fimgs.net/mdimg/perfume-thumbs/375x500.67108.jpg</x:v>
      </x:c>
      <x:c r="S1819" s="9" t="str">
        <x:v>Crazy in Love</x:v>
      </x:c>
      <x:c r="T1819" s="11" t="str">
        <x:v>2021</x:v>
      </x:c>
      <x:c r="U1819" s="10" t="n">
        <x:v>280</x:v>
      </x:c>
      <x:c r="V1819" s="14" t="n">
        <x:f>IF(AND(ISNUMBER(G1819),G1819&gt;0),LOG10(G1819)*'Method'!$B$8,"")</x:f>
        <x:v>2.7841755433332596</x:v>
      </x:c>
      <x:c r="W1819" s="14" t="n">
        <x:f>IF(AND(ISNUMBER(I1819),I1819&gt;0),LOG10(I1819)*'Method'!$B$9,"")</x:f>
        <x:v>2.2690592925654</x:v>
      </x:c>
      <x:c r="X1819" s="10" t="str">
        <x:f>IF(ISNUMBER(J1819),SUM(G1819,I1819),"")</x:f>
      </x:c>
      <x:c r="Y1819" s="10" t="str">
        <x:f>IF(ISNUMBER(K1819),COUNTIFS($K$7:$K$1929,"&gt;"&amp;K1819)+1,"")</x:f>
      </x:c>
      <x:c r="Z1819" s="9" t="str"/>
      <x:c r="AA1819" s="15" t="n">
        <x:v>46108</x:v>
      </x:c>
      <x:c r="AB1819" s="9" t="str">
        <x:v>Unknown</x:v>
      </x:c>
    </x:row>
    <x:row r="1820" ht="50" customHeight="1">
      <x:c r="A1820" s="10" t="n">
        <x:f>IF(ISNUMBER(F1820),RANK(F1820,$F$7:$F$1929,0),"")</x:f>
        <x:v>1796</x:v>
      </x:c>
      <x:c r="B1820" s="9" t="str">
        <x:v>Ralph Lauren</x:v>
      </x:c>
      <x:c r="C1820" s="9" t="str">
        <x:v>Ralph's Club Parfum</x:v>
      </x:c>
      <x:c r="D1820" s="9" t="str">
        <x:v>Parfum</x:v>
      </x:c>
      <x:c r="E1820" s="11" t="n">
        <x:v>2022</x:v>
      </x:c>
      <x:c r="F1820" s="13" t="n">
        <x:v>6.9</x:v>
      </x:c>
      <x:c r="G1820" s="10" t="n">
        <x:v>188</x:v>
      </x:c>
      <x:c r="H1820" s="12" t="n">
        <x:v>4.11</x:v>
      </x:c>
      <x:c r="I1820" s="10" t="n">
        <x:v>1358</x:v>
      </x:c>
      <x:c r="J1820" s="12" t="n">
        <x:f>IF(AND(M1820="URL identity aligns",ISNUMBER(F1820),ISNUMBER(H1820),G1820&gt;0,I1820&gt;0,SUM(V1820:W1820)&gt;0),(F1820*V1820+((H1820-1)/4*10)*W1820)/SUM(V1820:W1820),"")</x:f>
        <x:v>7.318892130434197</x:v>
      </x:c>
      <x:c r="K1820" s="12" t="n">
        <x:f>IF(ISNUMBER(J1820),(X1820*J1820+'Method'!$B$10*'Method'!$B$11)/(X1820+'Method'!$B$10),"")</x:f>
        <x:v>7.6550610129536585</x:v>
      </x:c>
      <x:c r="L1820" s="10" t="n">
        <x:f>IF(ISNUMBER(J1820),COUNTIFS($J$7:$J$1929,"&gt;"&amp;J1820)+1,"")</x:f>
        <x:v>148</x:v>
      </x:c>
      <x:c r="M1820" s="9" t="str">
        <x:v>URL identity aligns</x:v>
      </x:c>
      <x:c r="N1820" s="9" t="str">
        <x:v>Brand, name tokens and concentration agree in saved URLs</x:v>
      </x:c>
      <x:c r="O1820" s="9" t="str">
        <x:v>https://www.parfumo.com/Perfumes/Ralph_Lauren/ralph-s-club-parfum</x:v>
      </x:c>
      <x:c r="P1820" s="9" t="str">
        <x:v>https://www.fragrantica.com/perfume/Ralph-Lauren/Ralph-s-Club-Parfum-75684.html</x:v>
      </x:c>
      <x:c r="Q1820" s="9" t="str">
        <x:v>https://media.parfumo.com/perfumes/62/625d99-ralph-s-club-parfum-ralph-lauren_1200.jpg?width=720&amp;aspect_ratio=1:1</x:v>
      </x:c>
      <x:c r="R1820" s="9" t="str">
        <x:v>https://fimgs.net/mdimg/perfume-thumbs/375x500.75684.jpg</x:v>
      </x:c>
      <x:c r="S1820" s="9" t="str">
        <x:v>Ralph's Club Parfum</x:v>
      </x:c>
      <x:c r="T1820" s="11" t="str">
        <x:v>2022</x:v>
      </x:c>
      <x:c r="U1820" s="10" t="n">
        <x:v>1461</x:v>
      </x:c>
      <x:c r="V1820" s="14" t="n">
        <x:f>IF(AND(ISNUMBER(G1820),G1820&gt;0),LOG10(G1820)*'Method'!$B$8,"")</x:f>
        <x:v>2.728989419116416</x:v>
      </x:c>
      <x:c r="W1820" s="14" t="n">
        <x:f>IF(AND(ISNUMBER(I1820),I1820&gt;0),LOG10(I1820)*'Method'!$B$9,"")</x:f>
        <x:v>2.506319815955584</x:v>
      </x:c>
      <x:c r="X1820" s="10" t="n">
        <x:f>IF(ISNUMBER(J1820),SUM(G1820,I1820),"")</x:f>
        <x:v>1546</x:v>
      </x:c>
      <x:c r="Y1820" s="10" t="n">
        <x:f>IF(ISNUMBER(K1820),COUNTIFS($K$7:$K$1929,"&gt;"&amp;K1820)+1,"")</x:f>
        <x:v>139</x:v>
      </x:c>
      <x:c r="Z1820" s="9" t="str"/>
      <x:c r="AA1820" s="15" t="n">
        <x:v>46108</x:v>
      </x:c>
      <x:c r="AB1820" s="9" t="str">
        <x:v>Unknown</x:v>
      </x:c>
    </x:row>
    <x:row r="1821" ht="50" customHeight="1">
      <x:c r="A1821" s="10" t="n">
        <x:f>IF(ISNUMBER(F1821),RANK(F1821,$F$7:$F$1929,0),"")</x:f>
        <x:v>1796</x:v>
      </x:c>
      <x:c r="B1821" s="9" t="str">
        <x:v>Byredo</x:v>
      </x:c>
      <x:c r="C1821" s="9" t="str">
        <x:v>Alto Astral</x:v>
      </x:c>
      <x:c r="D1821" s="9" t="str">
        <x:v>Not recorded</x:v>
      </x:c>
      <x:c r="E1821" s="11" t="n">
        <x:v>2025</x:v>
      </x:c>
      <x:c r="F1821" s="13" t="n">
        <x:v>6.9</x:v>
      </x:c>
      <x:c r="G1821" s="10" t="n">
        <x:v>185</x:v>
      </x:c>
      <x:c r="H1821" s="12" t="n">
        <x:v>3.74</x:v>
      </x:c>
      <x:c r="I1821" s="10" t="n">
        <x:v>891</x:v>
      </x:c>
      <x:c r="J1821" s="12" t="str">
        <x:f>IF(AND(M1821="URL identity aligns",ISNUMBER(F1821),ISNUMBER(H1821),G1821&gt;0,I1821&gt;0,SUM(V1821:W1821)&gt;0),(F1821*V1821+((H1821-1)/4*10)*W1821)/SUM(V1821:W1821),"")</x:f>
      </x:c>
      <x:c r="K1821" s="12" t="str">
        <x:f>IF(ISNUMBER(J1821),(X1821*J1821+'Method'!$B$10*'Method'!$B$11)/(X1821+'Method'!$B$10),"")</x:f>
      </x:c>
      <x:c r="L1821" s="10" t="str">
        <x:f>IF(ISNUMBER(J1821),COUNTIFS($J$7:$J$1929,"&gt;"&amp;J1821)+1,"")</x:f>
      </x:c>
      <x:c r="M1821" s="9" t="str">
        <x:v>Review required</x:v>
      </x:c>
      <x:c r="N1821" s="9" t="str">
        <x:v>Concentration not explicit on both saved identities</x:v>
      </x:c>
      <x:c r="O1821" s="9" t="str">
        <x:v>https://www.parfumo.com/Perfumes/Byredo/alto-astral</x:v>
      </x:c>
      <x:c r="P1821" s="9" t="str">
        <x:v>https://www.fragrantica.com/perfume/Byredo/Alto-Astral-111517.html</x:v>
      </x:c>
      <x:c r="Q1821" s="9" t="str">
        <x:v>https://media.parfumo.com/perfumes/41/41db1b_alto-astral-byredo_1200.jpg?width=720&amp;aspect_ratio=1:1</x:v>
      </x:c>
      <x:c r="R1821" s="9" t="str">
        <x:v>https://fimgs.net/mdimg/perfume-thumbs/375x500.111517.jpg</x:v>
      </x:c>
      <x:c r="S1821" s="9" t="str">
        <x:v>Alto Astral</x:v>
      </x:c>
      <x:c r="T1821" s="11" t="str">
        <x:v>2025</x:v>
      </x:c>
      <x:c r="U1821" s="10" t="n">
        <x:v>1287</x:v>
      </x:c>
      <x:c r="V1821" s="14" t="n">
        <x:f>IF(AND(ISNUMBER(G1821),G1821&gt;0),LOG10(G1821)*'Method'!$B$8,"")</x:f>
        <x:v>2.720606074083612</x:v>
      </x:c>
      <x:c r="W1821" s="14" t="n">
        <x:f>IF(AND(ISNUMBER(I1821),I1821&gt;0),LOG10(I1821)*'Method'!$B$9,"")</x:f>
        <x:v>2.359902163229496</x:v>
      </x:c>
      <x:c r="X1821" s="10" t="str">
        <x:f>IF(ISNUMBER(J1821),SUM(G1821,I1821),"")</x:f>
      </x:c>
      <x:c r="Y1821" s="10" t="str">
        <x:f>IF(ISNUMBER(K1821),COUNTIFS($K$7:$K$1929,"&gt;"&amp;K1821)+1,"")</x:f>
      </x:c>
      <x:c r="Z1821" s="9" t="str"/>
      <x:c r="AA1821" s="15" t="n">
        <x:v>46108</x:v>
      </x:c>
      <x:c r="AB1821" s="9" t="str">
        <x:v>Unknown</x:v>
      </x:c>
    </x:row>
    <x:row r="1822" ht="50" customHeight="1">
      <x:c r="A1822" s="10" t="n">
        <x:f>IF(ISNUMBER(F1822),RANK(F1822,$F$7:$F$1929,0),"")</x:f>
        <x:v>1796</x:v>
      </x:c>
      <x:c r="B1822" s="9" t="str">
        <x:v>Hugo Boss</x:v>
      </x:c>
      <x:c r="C1822" s="9" t="str">
        <x:v>Hugo Energise</x:v>
      </x:c>
      <x:c r="D1822" s="9" t="str">
        <x:v>Eau de Toilette</x:v>
      </x:c>
      <x:c r="E1822" s="11" t="n">
        <x:v>2005</x:v>
      </x:c>
      <x:c r="F1822" s="13" t="n">
        <x:v>6.9</x:v>
      </x:c>
      <x:c r="G1822" s="10" t="n">
        <x:v>149</x:v>
      </x:c>
      <x:c r="H1822" s="12" t="n">
        <x:v>3.98</x:v>
      </x:c>
      <x:c r="I1822" s="10" t="n">
        <x:v>1564</x:v>
      </x:c>
      <x:c r="J1822" s="12" t="str">
        <x:f>IF(AND(M1822="URL identity aligns",ISNUMBER(F1822),ISNUMBER(H1822),G1822&gt;0,I1822&gt;0,SUM(V1822:W1822)&gt;0),(F1822*V1822+((H1822-1)/4*10)*W1822)/SUM(V1822:W1822),"")</x:f>
      </x:c>
      <x:c r="K1822" s="12" t="str">
        <x:f>IF(ISNUMBER(J1822),(X1822*J1822+'Method'!$B$10*'Method'!$B$11)/(X1822+'Method'!$B$10),"")</x:f>
      </x:c>
      <x:c r="L1822" s="10" t="str">
        <x:f>IF(ISNUMBER(J1822),COUNTIFS($J$7:$J$1929,"&gt;"&amp;J1822)+1,"")</x:f>
      </x:c>
      <x:c r="M1822" s="9" t="str">
        <x:v>Review required</x:v>
      </x:c>
      <x:c r="N1822" s="9" t="str">
        <x:v>Concentration not explicit on both saved identities</x:v>
      </x:c>
      <x:c r="O1822" s="9" t="str">
        <x:v>https://www.parfumo.com/Perfumes/Hugo_Boss/Hugo_Energise_Eau_de_Toilette</x:v>
      </x:c>
      <x:c r="P1822" s="9" t="str">
        <x:v>https://www.fragrantica.com/perfume/Hugo-Boss/Hugo-Energise-569.html</x:v>
      </x:c>
      <x:c r="Q1822" s="9" t="str">
        <x:v>https://media.parfumo.com/perfumes/63/63a340-hugo-energise-eau-de-toilette-hugo-boss_1200.jpg?width=720&amp;aspect_ratio=1:1</x:v>
      </x:c>
      <x:c r="R1822" s="9" t="str">
        <x:v>https://fimgs.net/mdimg/perfume-thumbs/375x500.569.jpg</x:v>
      </x:c>
      <x:c r="S1822" s="9" t="str">
        <x:v>Hugo Energise</x:v>
      </x:c>
      <x:c r="T1822" s="11" t="str">
        <x:v>2005</x:v>
      </x:c>
      <x:c r="U1822" s="10" t="n">
        <x:v>574</x:v>
      </x:c>
      <x:c r="V1822" s="14" t="n">
        <x:f>IF(AND(ISNUMBER(G1822),G1822&gt;0),LOG10(G1822)*'Method'!$B$8,"")</x:f>
        <x:v>2.607823522094724</x:v>
      </x:c>
      <x:c r="W1822" s="14" t="n">
        <x:f>IF(AND(ISNUMBER(I1822),I1822&gt;0),LOG10(I1822)*'Method'!$B$9,"")</x:f>
        <x:v>2.5553893989790644</x:v>
      </x:c>
      <x:c r="X1822" s="10" t="str">
        <x:f>IF(ISNUMBER(J1822),SUM(G1822,I1822),"")</x:f>
      </x:c>
      <x:c r="Y1822" s="10" t="str">
        <x:f>IF(ISNUMBER(K1822),COUNTIFS($K$7:$K$1929,"&gt;"&amp;K1822)+1,"")</x:f>
      </x:c>
      <x:c r="Z1822" s="9" t="str"/>
      <x:c r="AA1822" s="15" t="n">
        <x:v>46108</x:v>
      </x:c>
      <x:c r="AB1822" s="9" t="str">
        <x:v>Unknown</x:v>
      </x:c>
    </x:row>
    <x:row r="1823" ht="50" customHeight="1">
      <x:c r="A1823" s="10" t="n">
        <x:f>IF(ISNUMBER(F1823),RANK(F1823,$F$7:$F$1929,0),"")</x:f>
        <x:v>1796</x:v>
      </x:c>
      <x:c r="B1823" s="9" t="str">
        <x:v>Armaf</x:v>
      </x:c>
      <x:c r="C1823" s="9" t="str">
        <x:v>Odyssey Dubai Chocolat</x:v>
      </x:c>
      <x:c r="D1823" s="9" t="str">
        <x:v>Not recorded</x:v>
      </x:c>
      <x:c r="E1823" s="11" t="n">
        <x:v>2025</x:v>
      </x:c>
      <x:c r="F1823" s="13" t="n">
        <x:v>6.9</x:v>
      </x:c>
      <x:c r="G1823" s="10" t="n">
        <x:v>49</x:v>
      </x:c>
      <x:c r="H1823" s="12" t="n">
        <x:v>3.67</x:v>
      </x:c>
      <x:c r="I1823" s="10" t="n">
        <x:v>628</x:v>
      </x:c>
      <x:c r="J1823" s="12" t="str">
        <x:f>IF(AND(M1823="URL identity aligns",ISNUMBER(F1823),ISNUMBER(H1823),G1823&gt;0,I1823&gt;0,SUM(V1823:W1823)&gt;0),(F1823*V1823+((H1823-1)/4*10)*W1823)/SUM(V1823:W1823),"")</x:f>
      </x:c>
      <x:c r="K1823" s="12" t="str">
        <x:f>IF(ISNUMBER(J1823),(X1823*J1823+'Method'!$B$10*'Method'!$B$11)/(X1823+'Method'!$B$10),"")</x:f>
      </x:c>
      <x:c r="L1823" s="10" t="str">
        <x:f>IF(ISNUMBER(J1823),COUNTIFS($J$7:$J$1929,"&gt;"&amp;J1823)+1,"")</x:f>
      </x:c>
      <x:c r="M1823" s="9" t="str">
        <x:v>Review required</x:v>
      </x:c>
      <x:c r="N1823" s="9" t="str">
        <x:v>Concentration not explicit on both saved identities</x:v>
      </x:c>
      <x:c r="O1823" s="9" t="str">
        <x:v>https://www.parfumo.com/Perfumes/Armaf/odyssey-dubai-chocolat</x:v>
      </x:c>
      <x:c r="P1823" s="9" t="str">
        <x:v>https://www.fragrantica.com/perfume/Armaf/Odyssey-Dubai-Chocolat-102117.html</x:v>
      </x:c>
      <x:c r="Q1823" s="9" t="str">
        <x:v>https://media.parfumo.com/perfumes/92/92c75a_odyssey-dubai-chocolat-armaf_1200.jpg?width=720&amp;aspect_ratio=1:1</x:v>
      </x:c>
      <x:c r="R1823" s="9" t="str">
        <x:v>https://fimgs.net/mdimg/perfume-thumbs/375x500.102117.jpg</x:v>
      </x:c>
      <x:c r="S1823" s="9" t="str">
        <x:v>Odyssey Dubai Chocolat</x:v>
      </x:c>
      <x:c r="T1823" s="11" t="str">
        <x:v>2025</x:v>
      </x:c>
      <x:c r="U1823" s="10" t="n">
        <x:v>436</x:v>
      </x:c>
      <x:c r="V1823" s="14" t="n">
        <x:f>IF(AND(ISNUMBER(G1823),G1823&gt;0),LOG10(G1823)*'Method'!$B$8,"")</x:f>
        <x:v>2.028235296034212</x:v>
      </x:c>
      <x:c r="W1823" s="14" t="n">
        <x:f>IF(AND(ISNUMBER(I1823),I1823&gt;0),LOG10(I1823)*'Method'!$B$9,"")</x:f>
        <x:v>2.23836771498976</x:v>
      </x:c>
      <x:c r="X1823" s="10" t="str">
        <x:f>IF(ISNUMBER(J1823),SUM(G1823,I1823),"")</x:f>
      </x:c>
      <x:c r="Y1823" s="10" t="str">
        <x:f>IF(ISNUMBER(K1823),COUNTIFS($K$7:$K$1929,"&gt;"&amp;K1823)+1,"")</x:f>
      </x:c>
      <x:c r="Z1823" s="9" t="str"/>
      <x:c r="AA1823" s="15" t="n">
        <x:v>46108</x:v>
      </x:c>
      <x:c r="AB1823" s="9" t="str">
        <x:v>Unknown</x:v>
      </x:c>
    </x:row>
    <x:row r="1824" ht="50" customHeight="1">
      <x:c r="A1824" s="10" t="n">
        <x:f>IF(ISNUMBER(F1824),RANK(F1824,$F$7:$F$1929,0),"")</x:f>
        <x:v>1796</x:v>
      </x:c>
      <x:c r="B1824" s="9" t="str">
        <x:v>French Avenue</x:v>
      </x:c>
      <x:c r="C1824" s="9" t="str">
        <x:v>Naughty Dates</x:v>
      </x:c>
      <x:c r="D1824" s="9" t="str">
        <x:v>Not recorded</x:v>
      </x:c>
      <x:c r="E1824" s="11" t="n">
        <x:v>2025</x:v>
      </x:c>
      <x:c r="F1824" s="13" t="n">
        <x:v>6.9</x:v>
      </x:c>
      <x:c r="G1824" s="10" t="n">
        <x:v>35</x:v>
      </x:c>
      <x:c r="H1824" s="12" t="n">
        <x:v>3.82</x:v>
      </x:c>
      <x:c r="I1824" s="10" t="n">
        <x:v>125</x:v>
      </x:c>
      <x:c r="J1824" s="12" t="str">
        <x:f>IF(AND(M1824="URL identity aligns",ISNUMBER(F1824),ISNUMBER(H1824),G1824&gt;0,I1824&gt;0,SUM(V1824:W1824)&gt;0),(F1824*V1824+((H1824-1)/4*10)*W1824)/SUM(V1824:W1824),"")</x:f>
      </x:c>
      <x:c r="K1824" s="12" t="str">
        <x:f>IF(ISNUMBER(J1824),(X1824*J1824+'Method'!$B$10*'Method'!$B$11)/(X1824+'Method'!$B$10),"")</x:f>
      </x:c>
      <x:c r="L1824" s="10" t="str">
        <x:f>IF(ISNUMBER(J1824),COUNTIFS($J$7:$J$1929,"&gt;"&amp;J1824)+1,"")</x:f>
      </x:c>
      <x:c r="M1824" s="9" t="str">
        <x:v>Review required</x:v>
      </x:c>
      <x:c r="N1824" s="9" t="str">
        <x:v>Brand differs between product URLs; Concentration not explicit on both saved identities</x:v>
      </x:c>
      <x:c r="O1824" s="9" t="str">
        <x:v>https://www.parfumo.com/Perfumes/french-avenue/naughty-dates</x:v>
      </x:c>
      <x:c r="P1824" s="9" t="str">
        <x:v>https://www.fragrantica.com/perfume/Aromatix-X-French-Avenue/Naughty-Dates-122285.html</x:v>
      </x:c>
      <x:c r="Q1824" s="9" t="str">
        <x:v>https://media.parfumo.com/perfumes/66/665e6b_naughty-dates-french-avenue_1200.jpg?width=720&amp;aspect_ratio=1:1</x:v>
      </x:c>
      <x:c r="R1824" s="9" t="str">
        <x:v>https://fimgs.net/mdimg/perfume-thumbs/375x500.122285.jpg</x:v>
      </x:c>
      <x:c r="S1824" s="9" t="str">
        <x:v>Naughty Dates</x:v>
      </x:c>
      <x:c r="T1824" s="11" t="str">
        <x:v>2025</x:v>
      </x:c>
      <x:c r="U1824" s="10" t="n">
        <x:v>148</x:v>
      </x:c>
      <x:c r="V1824" s="14" t="n">
        <x:f>IF(AND(ISNUMBER(G1824),G1824&gt;0),LOG10(G1824)*'Method'!$B$8,"")</x:f>
        <x:v>1.8528816532203358</x:v>
      </x:c>
      <x:c r="W1824" s="14" t="n">
        <x:f>IF(AND(ISNUMBER(I1824),I1824&gt;0),LOG10(I1824)*'Method'!$B$9,"")</x:f>
        <x:v>1.6775280104064478</x:v>
      </x:c>
      <x:c r="X1824" s="10" t="str">
        <x:f>IF(ISNUMBER(J1824),SUM(G1824,I1824),"")</x:f>
      </x:c>
      <x:c r="Y1824" s="10" t="str">
        <x:f>IF(ISNUMBER(K1824),COUNTIFS($K$7:$K$1929,"&gt;"&amp;K1824)+1,"")</x:f>
      </x:c>
      <x:c r="Z1824" s="9" t="str"/>
      <x:c r="AA1824" s="15" t="n">
        <x:v>46108</x:v>
      </x:c>
      <x:c r="AB1824" s="9" t="str">
        <x:v>Unknown</x:v>
      </x:c>
    </x:row>
    <x:row r="1825" ht="50" customHeight="1">
      <x:c r="A1825" s="10" t="n">
        <x:f>IF(ISNUMBER(F1825),RANK(F1825,$F$7:$F$1929,0),"")</x:f>
        <x:v>1796</x:v>
      </x:c>
      <x:c r="B1825" s="9" t="str">
        <x:v>French Avenue</x:v>
      </x:c>
      <x:c r="C1825" s="9" t="str">
        <x:v>Grow</x:v>
      </x:c>
      <x:c r="D1825" s="9" t="str">
        <x:v>Not recorded</x:v>
      </x:c>
      <x:c r="E1825" s="11" t="n">
        <x:v>2026</x:v>
      </x:c>
      <x:c r="F1825" s="13" t="n">
        <x:v>6.9</x:v>
      </x:c>
      <x:c r="G1825" s="10" t="n">
        <x:v>16</x:v>
      </x:c>
      <x:c r="H1825" s="12" t="n">
        <x:v>4.17</x:v>
      </x:c>
      <x:c r="I1825" s="10" t="n">
        <x:v>30</x:v>
      </x:c>
      <x:c r="J1825" s="12" t="str">
        <x:f>IF(AND(M1825="URL identity aligns",ISNUMBER(F1825),ISNUMBER(H1825),G1825&gt;0,I1825&gt;0,SUM(V1825:W1825)&gt;0),(F1825*V1825+((H1825-1)/4*10)*W1825)/SUM(V1825:W1825),"")</x:f>
      </x:c>
      <x:c r="K1825" s="12" t="str">
        <x:f>IF(ISNUMBER(J1825),(X1825*J1825+'Method'!$B$10*'Method'!$B$11)/(X1825+'Method'!$B$10),"")</x:f>
      </x:c>
      <x:c r="L1825" s="10" t="str">
        <x:f>IF(ISNUMBER(J1825),COUNTIFS($J$7:$J$1929,"&gt;"&amp;J1825)+1,"")</x:f>
      </x:c>
      <x:c r="M1825" s="9" t="str">
        <x:v>Review required</x:v>
      </x:c>
      <x:c r="N1825" s="9" t="str">
        <x:v>Concentration not explicit on both saved identities</x:v>
      </x:c>
      <x:c r="O1825" s="9" t="str">
        <x:v>https://www.parfumo.com/Perfumes/french-avenue/grow</x:v>
      </x:c>
      <x:c r="P1825" s="9" t="str">
        <x:v>https://www.fragrantica.com/perfume/French-Avenue/Grow-123528.html</x:v>
      </x:c>
      <x:c r="Q1825" s="9" t="str">
        <x:v>https://media.parfumo.com/perfumes/e6/e6ab6b_grow-french-avenue_1200.jpg?width=720&amp;aspect_ratio=1:1</x:v>
      </x:c>
      <x:c r="R1825" s="9" t="str">
        <x:v>https://fimgs.net/mdimg/perfume-thumbs/375x500.123528.jpg</x:v>
      </x:c>
      <x:c r="S1825" s="9" t="str">
        <x:v>Grow</x:v>
      </x:c>
      <x:c r="T1825" s="11" t="str">
        <x:v>2026</x:v>
      </x:c>
      <x:c r="U1825" s="10" t="n">
        <x:v>886</x:v>
      </x:c>
      <x:c r="V1825" s="14" t="n">
        <x:f>IF(AND(ISNUMBER(G1825),G1825&gt;0),LOG10(G1825)*'Method'!$B$8,"")</x:f>
        <x:v>1.444943979187104</x:v>
      </x:c>
      <x:c r="W1825" s="14" t="n">
        <x:f>IF(AND(ISNUMBER(I1825),I1825&gt;0),LOG10(I1825)*'Method'!$B$9,"")</x:f>
        <x:v>1.181697003775728</x:v>
      </x:c>
      <x:c r="X1825" s="10" t="str">
        <x:f>IF(ISNUMBER(J1825),SUM(G1825,I1825),"")</x:f>
      </x:c>
      <x:c r="Y1825" s="10" t="str">
        <x:f>IF(ISNUMBER(K1825),COUNTIFS($K$7:$K$1929,"&gt;"&amp;K1825)+1,"")</x:f>
      </x:c>
      <x:c r="Z1825" s="9" t="str"/>
      <x:c r="AA1825" s="15" t="n">
        <x:v>46108</x:v>
      </x:c>
      <x:c r="AB1825" s="9" t="str">
        <x:v>Unknown</x:v>
      </x:c>
    </x:row>
    <x:row r="1826" ht="50" customHeight="1">
      <x:c r="A1826" s="10" t="n">
        <x:f>IF(ISNUMBER(F1826),RANK(F1826,$F$7:$F$1929,0),"")</x:f>
        <x:v>1796</x:v>
      </x:c>
      <x:c r="B1826" s="9" t="str">
        <x:v>Fragrance World</x:v>
      </x:c>
      <x:c r="C1826" s="9" t="str">
        <x:v>Apex</x:v>
      </x:c>
      <x:c r="D1826" s="9" t="str">
        <x:v>Not recorded</x:v>
      </x:c>
      <x:c r="E1826" s="11" t="n">
        <x:v>2023</x:v>
      </x:c>
      <x:c r="F1826" s="13" t="n">
        <x:v>6.9</x:v>
      </x:c>
      <x:c r="G1826" s="10" t="n">
        <x:v>9</x:v>
      </x:c>
      <x:c r="H1826" s="12" t="n">
        <x:v>4.43</x:v>
      </x:c>
      <x:c r="I1826" s="10" t="n">
        <x:v>134</x:v>
      </x:c>
      <x:c r="J1826" s="12" t="str">
        <x:f>IF(AND(M1826="URL identity aligns",ISNUMBER(F1826),ISNUMBER(H1826),G1826&gt;0,I1826&gt;0,SUM(V1826:W1826)&gt;0),(F1826*V1826+((H1826-1)/4*10)*W1826)/SUM(V1826:W1826),"")</x:f>
      </x:c>
      <x:c r="K1826" s="12" t="str">
        <x:f>IF(ISNUMBER(J1826),(X1826*J1826+'Method'!$B$10*'Method'!$B$11)/(X1826+'Method'!$B$10),"")</x:f>
      </x:c>
      <x:c r="L1826" s="10" t="str">
        <x:f>IF(ISNUMBER(J1826),COUNTIFS($J$7:$J$1929,"&gt;"&amp;J1826)+1,"")</x:f>
      </x:c>
      <x:c r="M1826" s="9" t="str">
        <x:v>Review required</x:v>
      </x:c>
      <x:c r="N1826" s="9" t="str">
        <x:v>Concentration not explicit on both saved identities</x:v>
      </x:c>
      <x:c r="O1826" s="9" t="str">
        <x:v>https://www.parfumo.com/Perfumes/fragrance-world/apex</x:v>
      </x:c>
      <x:c r="P1826" s="9" t="str">
        <x:v>https://www.fragrantica.com/perfume/Fragrance-World/Apex-99732.html</x:v>
      </x:c>
      <x:c r="Q1826" s="9" t="str">
        <x:v>https://media.parfumo.com/perfumes/aa/aae429_apex-fragrance-world_1200.jpg?width=720&amp;aspect_ratio=1:1</x:v>
      </x:c>
      <x:c r="R1826" s="9" t="str">
        <x:v>https://fimgs.net/mdimg/perfume-thumbs/375x500.99732.jpg</x:v>
      </x:c>
      <x:c r="S1826" s="9" t="str">
        <x:v>Apex</x:v>
      </x:c>
      <x:c r="T1826" s="11" t="str">
        <x:v>2023</x:v>
      </x:c>
      <x:c r="U1826" s="10" t="n">
        <x:v>987</x:v>
      </x:c>
      <x:c r="V1826" s="14" t="n">
        <x:f>IF(AND(ISNUMBER(G1826),G1826&gt;0),LOG10(G1826)*'Method'!$B$8,"")</x:f>
        <x:v>1.14509101132719</x:v>
      </x:c>
      <x:c r="W1826" s="14" t="n">
        <x:f>IF(AND(ISNUMBER(I1826),I1826&gt;0),LOG10(I1826)*'Method'!$B$9,"")</x:f>
        <x:v>1.701683838691848</x:v>
      </x:c>
      <x:c r="X1826" s="10" t="str">
        <x:f>IF(ISNUMBER(J1826),SUM(G1826,I1826),"")</x:f>
      </x:c>
      <x:c r="Y1826" s="10" t="str">
        <x:f>IF(ISNUMBER(K1826),COUNTIFS($K$7:$K$1929,"&gt;"&amp;K1826)+1,"")</x:f>
      </x:c>
      <x:c r="Z1826" s="9" t="str"/>
      <x:c r="AA1826" s="15" t="n">
        <x:v>46108</x:v>
      </x:c>
      <x:c r="AB1826" s="9" t="str">
        <x:v>Unknown</x:v>
      </x:c>
    </x:row>
    <x:row r="1827" ht="50" customHeight="1">
      <x:c r="A1827" s="10" t="n">
        <x:f>IF(ISNUMBER(F1827),RANK(F1827,$F$7:$F$1929,0),"")</x:f>
        <x:v>1821</x:v>
      </x:c>
      <x:c r="B1827" s="9" t="str">
        <x:v>Joop</x:v>
      </x:c>
      <x:c r="C1827" s="9" t="str">
        <x:v>Joop! Homme</x:v>
      </x:c>
      <x:c r="D1827" s="9" t="str">
        <x:v>Eau de Toilette</x:v>
      </x:c>
      <x:c r="E1827" s="11" t="n">
        <x:v>1989</x:v>
      </x:c>
      <x:c r="F1827" s="13" t="n">
        <x:v>6.8</x:v>
      </x:c>
      <x:c r="G1827" s="10" t="n">
        <x:v>3433</x:v>
      </x:c>
      <x:c r="H1827" s="12" t="n">
        <x:v>3.37</x:v>
      </x:c>
      <x:c r="I1827" s="10" t="n">
        <x:v>11901</x:v>
      </x:c>
      <x:c r="J1827" s="12" t="str">
        <x:f>IF(AND(M1827="URL identity aligns",ISNUMBER(F1827),ISNUMBER(H1827),G1827&gt;0,I1827&gt;0,SUM(V1827:W1827)&gt;0),(F1827*V1827+((H1827-1)/4*10)*W1827)/SUM(V1827:W1827),"")</x:f>
      </x:c>
      <x:c r="K1827" s="12" t="str">
        <x:f>IF(ISNUMBER(J1827),(X1827*J1827+'Method'!$B$10*'Method'!$B$11)/(X1827+'Method'!$B$10),"")</x:f>
      </x:c>
      <x:c r="L1827" s="10" t="str">
        <x:f>IF(ISNUMBER(J1827),COUNTIFS($J$7:$J$1929,"&gt;"&amp;J1827)+1,"")</x:f>
      </x:c>
      <x:c r="M1827" s="9" t="str">
        <x:v>Review required</x:v>
      </x:c>
      <x:c r="N1827" s="9" t="str">
        <x:v>Concentration not explicit on both saved identities</x:v>
      </x:c>
      <x:c r="O1827" s="9" t="str">
        <x:v>https://www.parfumo.com/Perfumes/Joop/Joop_Homme_Eau_de_Toilette</x:v>
      </x:c>
      <x:c r="P1827" s="9" t="str">
        <x:v>https://www.fragrantica.com/perfume/Joop/Joop-Homme-1251.html</x:v>
      </x:c>
      <x:c r="Q1827" s="9" t="str">
        <x:v>https://media.parfumo.com/perfumes/cb/cbe21f-joop-homme-eau-de-toilette-joop_1200.jpg?width=720&amp;aspect_ratio=1:1</x:v>
      </x:c>
      <x:c r="R1827" s="9" t="str">
        <x:v>https://fimgs.net/mdimg/perfume-thumbs/375x500.1251.jpg</x:v>
      </x:c>
      <x:c r="S1827" s="9" t="str">
        <x:v>Joop! Homme Joop!</x:v>
      </x:c>
      <x:c r="T1827" s="11" t="str">
        <x:v>1989</x:v>
      </x:c>
      <x:c r="U1827" s="10" t="n">
        <x:v>900</x:v>
      </x:c>
      <x:c r="V1827" s="14" t="n">
        <x:f>IF(AND(ISNUMBER(G1827),G1827&gt;0),LOG10(G1827)*'Method'!$B$8,"")</x:f>
        <x:v>4.2428085641108995</x:v>
      </x:c>
      <x:c r="W1827" s="14" t="n">
        <x:f>IF(AND(ISNUMBER(I1827),I1827&gt;0),LOG10(I1827)*'Method'!$B$9,"")</x:f>
        <x:v>3.2604667641550478</x:v>
      </x:c>
      <x:c r="X1827" s="10" t="str">
        <x:f>IF(ISNUMBER(J1827),SUM(G1827,I1827),"")</x:f>
      </x:c>
      <x:c r="Y1827" s="10" t="str">
        <x:f>IF(ISNUMBER(K1827),COUNTIFS($K$7:$K$1929,"&gt;"&amp;K1827)+1,"")</x:f>
      </x:c>
      <x:c r="Z1827" s="9" t="str">
        <x:v>Removed repeated brand suffix from display name</x:v>
      </x:c>
      <x:c r="AA1827" s="15" t="n">
        <x:v>46108</x:v>
      </x:c>
      <x:c r="AB1827" s="9" t="str">
        <x:v>Unknown</x:v>
      </x:c>
    </x:row>
    <x:row r="1828" ht="50" customHeight="1">
      <x:c r="A1828" s="10" t="n">
        <x:f>IF(ISNUMBER(F1828),RANK(F1828,$F$7:$F$1929,0),"")</x:f>
        <x:v>1821</x:v>
      </x:c>
      <x:c r="B1828" s="9" t="str">
        <x:v>Paco Rabanne</x:v>
      </x:c>
      <x:c r="C1828" s="9" t="str">
        <x:v>1 Million Rabanne</x:v>
      </x:c>
      <x:c r="D1828" s="9" t="str">
        <x:v>Eau de Toilette</x:v>
      </x:c>
      <x:c r="E1828" s="11" t="n">
        <x:v>2008</x:v>
      </x:c>
      <x:c r="F1828" s="13" t="n">
        <x:v>6.8</x:v>
      </x:c>
      <x:c r="G1828" s="10" t="n">
        <x:v>3423</x:v>
      </x:c>
      <x:c r="H1828" s="12" t="n">
        <x:v>3.74</x:v>
      </x:c>
      <x:c r="I1828" s="10" t="n">
        <x:v>23295</x:v>
      </x:c>
      <x:c r="J1828" s="12" t="str">
        <x:f>IF(AND(M1828="URL identity aligns",ISNUMBER(F1828),ISNUMBER(H1828),G1828&gt;0,I1828&gt;0,SUM(V1828:W1828)&gt;0),(F1828*V1828+((H1828-1)/4*10)*W1828)/SUM(V1828:W1828),"")</x:f>
      </x:c>
      <x:c r="K1828" s="12" t="str">
        <x:f>IF(ISNUMBER(J1828),(X1828*J1828+'Method'!$B$10*'Method'!$B$11)/(X1828+'Method'!$B$10),"")</x:f>
      </x:c>
      <x:c r="L1828" s="10" t="str">
        <x:f>IF(ISNUMBER(J1828),COUNTIFS($J$7:$J$1929,"&gt;"&amp;J1828)+1,"")</x:f>
      </x:c>
      <x:c r="M1828" s="9" t="str">
        <x:v>Review required</x:v>
      </x:c>
      <x:c r="N1828" s="9" t="str">
        <x:v>Concentration not explicit on both saved identities</x:v>
      </x:c>
      <x:c r="O1828" s="9" t="str">
        <x:v>https://www.parfumo.com/Perfumes/Rabanne/1_Million_Eau_de_Toilette</x:v>
      </x:c>
      <x:c r="P1828" s="9" t="str">
        <x:v>https://www.fragrantica.com/perfume/Rabanne/1-Million-3747.html</x:v>
      </x:c>
      <x:c r="Q1828" s="9" t="str">
        <x:v>https://media.parfumo.com/perfumes/fc/fc9d08-1-million-eau-de-toilette-rabanne_1200.jpg?width=720&amp;aspect_ratio=1:1</x:v>
      </x:c>
      <x:c r="R1828" s="9" t="str">
        <x:v>https://fimgs.net/mdimg/perfume-thumbs/375x500.3747.jpg</x:v>
      </x:c>
      <x:c r="S1828" s="9" t="str">
        <x:v>1 Million Rabanne</x:v>
      </x:c>
      <x:c r="T1828" s="11" t="str">
        <x:v>2008</x:v>
      </x:c>
      <x:c r="U1828" s="10" t="n">
        <x:v>451</x:v>
      </x:c>
      <x:c r="V1828" s="14" t="n">
        <x:f>IF(AND(ISNUMBER(G1828),G1828&gt;0),LOG10(G1828)*'Method'!$B$8,"")</x:f>
        <x:v>4.241288278965456</x:v>
      </x:c>
      <x:c r="W1828" s="14" t="n">
        <x:f>IF(AND(ISNUMBER(I1828),I1828&gt;0),LOG10(I1828)*'Method'!$B$9,"")</x:f>
        <x:v>3.493810171827392</x:v>
      </x:c>
      <x:c r="X1828" s="10" t="str">
        <x:f>IF(ISNUMBER(J1828),SUM(G1828,I1828),"")</x:f>
      </x:c>
      <x:c r="Y1828" s="10" t="str">
        <x:f>IF(ISNUMBER(K1828),COUNTIFS($K$7:$K$1929,"&gt;"&amp;K1828)+1,"")</x:f>
      </x:c>
      <x:c r="Z1828" s="9" t="str"/>
      <x:c r="AA1828" s="15" t="n">
        <x:v>46108</x:v>
      </x:c>
      <x:c r="AB1828" s="9" t="str">
        <x:v>Unknown</x:v>
      </x:c>
    </x:row>
    <x:row r="1829" ht="50" customHeight="1">
      <x:c r="A1829" s="10" t="n">
        <x:f>IF(ISNUMBER(F1829),RANK(F1829,$F$7:$F$1929,0),"")</x:f>
        <x:v>1821</x:v>
      </x:c>
      <x:c r="B1829" s="9" t="str">
        <x:v>Calvin Klein</x:v>
      </x:c>
      <x:c r="C1829" s="9" t="str">
        <x:v>CK One</x:v>
      </x:c>
      <x:c r="D1829" s="9" t="str">
        <x:v>Eau de Toilette</x:v>
      </x:c>
      <x:c r="E1829" s="11" t="n">
        <x:v>1994</x:v>
      </x:c>
      <x:c r="F1829" s="13" t="n">
        <x:v>6.8</x:v>
      </x:c>
      <x:c r="G1829" s="10" t="n">
        <x:v>2542</x:v>
      </x:c>
      <x:c r="H1829" s="12" t="n">
        <x:v>3.82</x:v>
      </x:c>
      <x:c r="I1829" s="10" t="n">
        <x:v>21482</x:v>
      </x:c>
      <x:c r="J1829" s="12" t="str">
        <x:f>IF(AND(M1829="URL identity aligns",ISNUMBER(F1829),ISNUMBER(H1829),G1829&gt;0,I1829&gt;0,SUM(V1829:W1829)&gt;0),(F1829*V1829+((H1829-1)/4*10)*W1829)/SUM(V1829:W1829),"")</x:f>
      </x:c>
      <x:c r="K1829" s="12" t="str">
        <x:f>IF(ISNUMBER(J1829),(X1829*J1829+'Method'!$B$10*'Method'!$B$11)/(X1829+'Method'!$B$10),"")</x:f>
      </x:c>
      <x:c r="L1829" s="10" t="str">
        <x:f>IF(ISNUMBER(J1829),COUNTIFS($J$7:$J$1929,"&gt;"&amp;J1829)+1,"")</x:f>
      </x:c>
      <x:c r="M1829" s="9" t="str">
        <x:v>Review required</x:v>
      </x:c>
      <x:c r="N1829" s="9" t="str">
        <x:v>Concentration not explicit on both saved identities</x:v>
      </x:c>
      <x:c r="O1829" s="9" t="str">
        <x:v>https://www.parfumo.com/Perfumes/Calvin_Klein/CK_One</x:v>
      </x:c>
      <x:c r="P1829" s="9" t="str">
        <x:v>https://www.fragrantica.com/perfume/Calvin-Klein/CK-One-276.html</x:v>
      </x:c>
      <x:c r="Q1829" s="9" t="str">
        <x:v>https://media.parfumo.com/perfumes/10/104003-ck-one-eau-de-toilette-calvin-klein_1200.jpg?width=720&amp;aspect_ratio=1:1</x:v>
      </x:c>
      <x:c r="R1829" s="9" t="str">
        <x:v>https://fimgs.net/mdimg/perfume-thumbs/375x500.276.jpg</x:v>
      </x:c>
      <x:c r="S1829" s="9" t="str">
        <x:v>CK One</x:v>
      </x:c>
      <x:c r="T1829" s="11" t="str">
        <x:v>1994</x:v>
      </x:c>
      <x:c r="U1829" s="10" t="n">
        <x:v>619</x:v>
      </x:c>
      <x:c r="V1829" s="14" t="n">
        <x:f>IF(AND(ISNUMBER(G1829),G1829&gt;0),LOG10(G1829)*'Method'!$B$8,"")</x:f>
        <x:v>4.086210655461588</x:v>
      </x:c>
      <x:c r="W1829" s="14" t="n">
        <x:f>IF(AND(ISNUMBER(I1829),I1829&gt;0),LOG10(I1829)*'Method'!$B$9,"")</x:f>
        <x:v>3.465659769798152</x:v>
      </x:c>
      <x:c r="X1829" s="10" t="str">
        <x:f>IF(ISNUMBER(J1829),SUM(G1829,I1829),"")</x:f>
      </x:c>
      <x:c r="Y1829" s="10" t="str">
        <x:f>IF(ISNUMBER(K1829),COUNTIFS($K$7:$K$1929,"&gt;"&amp;K1829)+1,"")</x:f>
      </x:c>
      <x:c r="Z1829" s="9" t="str"/>
      <x:c r="AA1829" s="15" t="n">
        <x:v>46108</x:v>
      </x:c>
      <x:c r="AB1829" s="9" t="str">
        <x:v>Unknown</x:v>
      </x:c>
    </x:row>
    <x:row r="1830" ht="50" customHeight="1">
      <x:c r="A1830" s="10" t="n">
        <x:f>IF(ISNUMBER(F1830),RANK(F1830,$F$7:$F$1929,0),"")</x:f>
        <x:v>1821</x:v>
      </x:c>
      <x:c r="B1830" s="9" t="str">
        <x:v>Hugo Boss</x:v>
      </x:c>
      <x:c r="C1830" s="9" t="str">
        <x:v>The Scent for Him</x:v>
      </x:c>
      <x:c r="D1830" s="9" t="str">
        <x:v>Eau de Toilette</x:v>
      </x:c>
      <x:c r="E1830" s="11" t="n">
        <x:v>2015</x:v>
      </x:c>
      <x:c r="F1830" s="13" t="n">
        <x:v>6.8</x:v>
      </x:c>
      <x:c r="G1830" s="10" t="n">
        <x:v>1364</x:v>
      </x:c>
      <x:c r="H1830" s="12" t="n">
        <x:v>3.76</x:v>
      </x:c>
      <x:c r="I1830" s="10" t="n">
        <x:v>4308</x:v>
      </x:c>
      <x:c r="J1830" s="12" t="str">
        <x:f>IF(AND(M1830="URL identity aligns",ISNUMBER(F1830),ISNUMBER(H1830),G1830&gt;0,I1830&gt;0,SUM(V1830:W1830)&gt;0),(F1830*V1830+((H1830-1)/4*10)*W1830)/SUM(V1830:W1830),"")</x:f>
      </x:c>
      <x:c r="K1830" s="12" t="str">
        <x:f>IF(ISNUMBER(J1830),(X1830*J1830+'Method'!$B$10*'Method'!$B$11)/(X1830+'Method'!$B$10),"")</x:f>
      </x:c>
      <x:c r="L1830" s="10" t="str">
        <x:f>IF(ISNUMBER(J1830),COUNTIFS($J$7:$J$1929,"&gt;"&amp;J1830)+1,"")</x:f>
      </x:c>
      <x:c r="M1830" s="9" t="str">
        <x:v>Review required</x:v>
      </x:c>
      <x:c r="N1830" s="9" t="str">
        <x:v>Product, variant, gender or year terms differ between URLs; Concentration not explicit on both saved identities</x:v>
      </x:c>
      <x:c r="O1830" s="9" t="str">
        <x:v>https://www.parfumo.com/Perfumes/Hugo_Boss/The_Scent_Eau_de_Toilette</x:v>
      </x:c>
      <x:c r="P1830" s="9" t="str">
        <x:v>https://www.fragrantica.com/perfume/Hugo-Boss/Boss-The-Scent-31445.html</x:v>
      </x:c>
      <x:c r="Q1830" s="9" t="str">
        <x:v>https://media.parfumo.com/perfumes/58/585405_the-scent-for-him-eau-de-toilette-hugo-boss_1200.jpg?width=720&amp;aspect_ratio=1:1</x:v>
      </x:c>
      <x:c r="R1830" s="9" t="str">
        <x:v>https://fimgs.net/mdimg/perfume-thumbs/375x500.31445.jpg</x:v>
      </x:c>
      <x:c r="S1830" s="9" t="str">
        <x:v>The Scent for Him</x:v>
      </x:c>
      <x:c r="T1830" s="11" t="str">
        <x:v>2015</x:v>
      </x:c>
      <x:c r="U1830" s="10" t="n">
        <x:v>352</x:v>
      </x:c>
      <x:c r="V1830" s="14" t="n">
        <x:f>IF(AND(ISNUMBER(G1830),G1830&gt;0),LOG10(G1830)*'Method'!$B$8,"")</x:f>
        <x:v>3.761777244384552</x:v>
      </x:c>
      <x:c r="W1830" s="14" t="n">
        <x:f>IF(AND(ISNUMBER(I1830),I1830&gt;0),LOG10(I1830)*'Method'!$B$9,"")</x:f>
        <x:v>2.907420555700752</x:v>
      </x:c>
      <x:c r="X1830" s="10" t="str">
        <x:f>IF(ISNUMBER(J1830),SUM(G1830,I1830),"")</x:f>
      </x:c>
      <x:c r="Y1830" s="10" t="str">
        <x:f>IF(ISNUMBER(K1830),COUNTIFS($K$7:$K$1929,"&gt;"&amp;K1830)+1,"")</x:f>
      </x:c>
      <x:c r="Z1830" s="9" t="str"/>
      <x:c r="AA1830" s="15" t="n">
        <x:v>46108</x:v>
      </x:c>
      <x:c r="AB1830" s="9" t="str">
        <x:v>Unknown</x:v>
      </x:c>
    </x:row>
    <x:row r="1831" ht="50" customHeight="1">
      <x:c r="A1831" s="10" t="n">
        <x:f>IF(ISNUMBER(F1831),RANK(F1831,$F$7:$F$1929,0),"")</x:f>
        <x:v>1821</x:v>
      </x:c>
      <x:c r="B1831" s="9" t="str">
        <x:v>Jean Paul Gaultier</x:v>
      </x:c>
      <x:c r="C1831" s="9" t="str">
        <x:v>Scandal pour Homme</x:v>
      </x:c>
      <x:c r="D1831" s="9" t="str">
        <x:v>Not recorded</x:v>
      </x:c>
      <x:c r="E1831" s="11" t="n">
        <x:v>2021</x:v>
      </x:c>
      <x:c r="F1831" s="13" t="n">
        <x:v>6.8</x:v>
      </x:c>
      <x:c r="G1831" s="10" t="n">
        <x:v>1090</x:v>
      </x:c>
      <x:c r="H1831" s="12" t="n">
        <x:v>4.27</x:v>
      </x:c>
      <x:c r="I1831" s="10" t="n">
        <x:v>6927</x:v>
      </x:c>
      <x:c r="J1831" s="12" t="str">
        <x:f>IF(AND(M1831="URL identity aligns",ISNUMBER(F1831),ISNUMBER(H1831),G1831&gt;0,I1831&gt;0,SUM(V1831:W1831)&gt;0),(F1831*V1831+((H1831-1)/4*10)*W1831)/SUM(V1831:W1831),"")</x:f>
      </x:c>
      <x:c r="K1831" s="12" t="str">
        <x:f>IF(ISNUMBER(J1831),(X1831*J1831+'Method'!$B$10*'Method'!$B$11)/(X1831+'Method'!$B$10),"")</x:f>
      </x:c>
      <x:c r="L1831" s="10" t="str">
        <x:f>IF(ISNUMBER(J1831),COUNTIFS($J$7:$J$1929,"&gt;"&amp;J1831)+1,"")</x:f>
      </x:c>
      <x:c r="M1831" s="9" t="str">
        <x:v>Review required</x:v>
      </x:c>
      <x:c r="N1831" s="9" t="str">
        <x:v>Concentration not explicit on both saved identities</x:v>
      </x:c>
      <x:c r="O1831" s="9" t="str">
        <x:v>https://www.parfumo.com/Perfumes/Jean_Paul_Gaultier/scandal-pour-homme</x:v>
      </x:c>
      <x:c r="P1831" s="9" t="str">
        <x:v>https://www.fragrantica.com/perfume/Jean-Paul-Gaultier/Scandal-Pour-Homme-68074.html</x:v>
      </x:c>
      <x:c r="Q1831" s="9" t="str">
        <x:v>https://media.parfumo.com/perfumes/f5/f58826-scandal-pour-homme-jean-paul-gaultier_1200.jpg?width=480&amp;aspect_ratio=1:1</x:v>
      </x:c>
      <x:c r="R1831" s="9" t="str">
        <x:v>https://fimgs.net/mdimg/perfume-thumbs/375x500.68074.jpg</x:v>
      </x:c>
      <x:c r="S1831" s="9" t="str">
        <x:v>Scandal pour Homme</x:v>
      </x:c>
      <x:c r="T1831" s="11" t="str">
        <x:v>2021</x:v>
      </x:c>
      <x:c r="U1831" s="10" t="n">
        <x:v>1336</x:v>
      </x:c>
      <x:c r="V1831" s="14" t="n">
        <x:f>IF(AND(ISNUMBER(G1831),G1831&gt;0),LOG10(G1831)*'Method'!$B$8,"")</x:f>
        <x:v>3.6449117975287435</x:v>
      </x:c>
      <x:c r="W1831" s="14" t="n">
        <x:f>IF(AND(ISNUMBER(I1831),I1831&gt;0),LOG10(I1831)*'Method'!$B$9,"")</x:f>
        <x:v>3.072436150109472</x:v>
      </x:c>
      <x:c r="X1831" s="10" t="str">
        <x:f>IF(ISNUMBER(J1831),SUM(G1831,I1831),"")</x:f>
      </x:c>
      <x:c r="Y1831" s="10" t="str">
        <x:f>IF(ISNUMBER(K1831),COUNTIFS($K$7:$K$1929,"&gt;"&amp;K1831)+1,"")</x:f>
      </x:c>
      <x:c r="Z1831" s="9" t="str"/>
      <x:c r="AA1831" s="15" t="n">
        <x:v>46108</x:v>
      </x:c>
      <x:c r="AB1831" s="9" t="str">
        <x:v>Unknown</x:v>
      </x:c>
    </x:row>
    <x:row r="1832" ht="50" customHeight="1">
      <x:c r="A1832" s="10" t="n">
        <x:f>IF(ISNUMBER(F1832),RANK(F1832,$F$7:$F$1929,0),"")</x:f>
        <x:v>1821</x:v>
      </x:c>
      <x:c r="B1832" s="9" t="str">
        <x:v>Azzaro</x:v>
      </x:c>
      <x:c r="C1832" s="9" t="str">
        <x:v>Chrome</x:v>
      </x:c>
      <x:c r="D1832" s="9" t="str">
        <x:v>Eau de Toilette</x:v>
      </x:c>
      <x:c r="E1832" s="11" t="n">
        <x:v>1996</x:v>
      </x:c>
      <x:c r="F1832" s="13" t="n">
        <x:v>6.8</x:v>
      </x:c>
      <x:c r="G1832" s="10" t="n">
        <x:v>742</x:v>
      </x:c>
      <x:c r="H1832" s="12" t="n">
        <x:v>3.94</x:v>
      </x:c>
      <x:c r="I1832" s="10" t="n">
        <x:v>7880</x:v>
      </x:c>
      <x:c r="J1832" s="12" t="str">
        <x:f>IF(AND(M1832="URL identity aligns",ISNUMBER(F1832),ISNUMBER(H1832),G1832&gt;0,I1832&gt;0,SUM(V1832:W1832)&gt;0),(F1832*V1832+((H1832-1)/4*10)*W1832)/SUM(V1832:W1832),"")</x:f>
      </x:c>
      <x:c r="K1832" s="12" t="str">
        <x:f>IF(ISNUMBER(J1832),(X1832*J1832+'Method'!$B$10*'Method'!$B$11)/(X1832+'Method'!$B$10),"")</x:f>
      </x:c>
      <x:c r="L1832" s="10" t="str">
        <x:f>IF(ISNUMBER(J1832),COUNTIFS($J$7:$J$1929,"&gt;"&amp;J1832)+1,"")</x:f>
      </x:c>
      <x:c r="M1832" s="9" t="str">
        <x:v>Review required</x:v>
      </x:c>
      <x:c r="N1832" s="9" t="str">
        <x:v>Concentration not explicit on both saved identities</x:v>
      </x:c>
      <x:c r="O1832" s="9" t="str">
        <x:v>https://www.parfumo.com/Perfumes/Azzaro/Chrome_Eau_de_Toilette</x:v>
      </x:c>
      <x:c r="P1832" s="9" t="str">
        <x:v>https://www.fragrantica.com/perfume/Azzaro/Chrome-788.html</x:v>
      </x:c>
      <x:c r="Q1832" s="9" t="str">
        <x:v>https://media.parfumo.com/perfumes/2c/2cab35-chrome-eau-de-toilette-azzaro_1200.jpg?width=720&amp;aspect_ratio=1:1</x:v>
      </x:c>
      <x:c r="R1832" s="9" t="str">
        <x:v>https://fimgs.net/mdimg/perfume-thumbs/375x500.788.jpg</x:v>
      </x:c>
      <x:c r="S1832" s="9" t="str">
        <x:v>Chrome</x:v>
      </x:c>
      <x:c r="T1832" s="11" t="str">
        <x:v>1996</x:v>
      </x:c>
      <x:c r="U1832" s="10" t="n">
        <x:v>604</x:v>
      </x:c>
      <x:c r="V1832" s="14" t="n">
        <x:f>IF(AND(ISNUMBER(G1832),G1832&gt;0),LOG10(G1832)*'Method'!$B$8,"")</x:f>
        <x:v>3.4444846863348357</x:v>
      </x:c>
      <x:c r="W1832" s="14" t="n">
        <x:f>IF(AND(ISNUMBER(I1832),I1832&gt;0),LOG10(I1832)*'Method'!$B$9,"")</x:f>
        <x:v>3.1172209739916403</x:v>
      </x:c>
      <x:c r="X1832" s="10" t="str">
        <x:f>IF(ISNUMBER(J1832),SUM(G1832,I1832),"")</x:f>
      </x:c>
      <x:c r="Y1832" s="10" t="str">
        <x:f>IF(ISNUMBER(K1832),COUNTIFS($K$7:$K$1929,"&gt;"&amp;K1832)+1,"")</x:f>
      </x:c>
      <x:c r="Z1832" s="9" t="str"/>
      <x:c r="AA1832" s="15" t="n">
        <x:v>46108</x:v>
      </x:c>
      <x:c r="AB1832" s="9" t="str">
        <x:v>Unknown</x:v>
      </x:c>
    </x:row>
    <x:row r="1833" ht="50" customHeight="1">
      <x:c r="A1833" s="10" t="n">
        <x:f>IF(ISNUMBER(F1833),RANK(F1833,$F$7:$F$1929,0),"")</x:f>
        <x:v>1821</x:v>
      </x:c>
      <x:c r="B1833" s="9" t="str">
        <x:v>Maison Margiela</x:v>
      </x:c>
      <x:c r="C1833" s="9" t="str">
        <x:v>Autumn Vibes</x:v>
      </x:c>
      <x:c r="D1833" s="9" t="str">
        <x:v>Not recorded</x:v>
      </x:c>
      <x:c r="E1833" s="11" t="n">
        <x:v>2021</x:v>
      </x:c>
      <x:c r="F1833" s="13" t="n">
        <x:v>6.8</x:v>
      </x:c>
      <x:c r="G1833" s="10" t="n">
        <x:v>573</x:v>
      </x:c>
      <x:c r="H1833" s="12" t="n">
        <x:v>3.52</x:v>
      </x:c>
      <x:c r="I1833" s="10" t="n">
        <x:v>4490</x:v>
      </x:c>
      <x:c r="J1833" s="12" t="str">
        <x:f>IF(AND(M1833="URL identity aligns",ISNUMBER(F1833),ISNUMBER(H1833),G1833&gt;0,I1833&gt;0,SUM(V1833:W1833)&gt;0),(F1833*V1833+((H1833-1)/4*10)*W1833)/SUM(V1833:W1833),"")</x:f>
      </x:c>
      <x:c r="K1833" s="12" t="str">
        <x:f>IF(ISNUMBER(J1833),(X1833*J1833+'Method'!$B$10*'Method'!$B$11)/(X1833+'Method'!$B$10),"")</x:f>
      </x:c>
      <x:c r="L1833" s="10" t="str">
        <x:f>IF(ISNUMBER(J1833),COUNTIFS($J$7:$J$1929,"&gt;"&amp;J1833)+1,"")</x:f>
      </x:c>
      <x:c r="M1833" s="9" t="str">
        <x:v>Review required</x:v>
      </x:c>
      <x:c r="N1833" s="9" t="str">
        <x:v>Brand differs between product URLs; Concentration not explicit on both saved identities</x:v>
      </x:c>
      <x:c r="O1833" s="9" t="str">
        <x:v>https://www.parfumo.com/Perfumes/Maison_Margiela/autumn-vibes</x:v>
      </x:c>
      <x:c r="P1833" s="9" t="str">
        <x:v>https://www.fragrantica.com/perfume/Maison-Martin-Margiela/Autumn-Vibes-67789.html</x:v>
      </x:c>
      <x:c r="Q1833" s="9" t="str">
        <x:v>https://media.parfumo.com/perfumes/88/88fa27-autumn-vibes-maison-margiela_1200.jpg?width=720&amp;aspect_ratio=1:1</x:v>
      </x:c>
      <x:c r="R1833" s="9" t="str">
        <x:v>https://fimgs.net/mdimg/perfume-thumbs/375x500.67789.jpg</x:v>
      </x:c>
      <x:c r="S1833" s="9" t="str">
        <x:v>Autumn Vibes</x:v>
      </x:c>
      <x:c r="T1833" s="11" t="str">
        <x:v>2021</x:v>
      </x:c>
      <x:c r="U1833" s="10" t="n">
        <x:v>1527</x:v>
      </x:c>
      <x:c r="V1833" s="14" t="n">
        <x:f>IF(AND(ISNUMBER(G1833),G1833&gt;0),LOG10(G1833)*'Method'!$B$8,"")</x:f>
        <x:v>3.309785546360868</x:v>
      </x:c>
      <x:c r="W1833" s="14" t="n">
        <x:f>IF(AND(ISNUMBER(I1833),I1833&gt;0),LOG10(I1833)*'Method'!$B$9,"")</x:f>
        <x:v>2.921797072802656</x:v>
      </x:c>
      <x:c r="X1833" s="10" t="str">
        <x:f>IF(ISNUMBER(J1833),SUM(G1833,I1833),"")</x:f>
      </x:c>
      <x:c r="Y1833" s="10" t="str">
        <x:f>IF(ISNUMBER(K1833),COUNTIFS($K$7:$K$1929,"&gt;"&amp;K1833)+1,"")</x:f>
      </x:c>
      <x:c r="Z1833" s="9" t="str"/>
      <x:c r="AA1833" s="15" t="n">
        <x:v>46108</x:v>
      </x:c>
      <x:c r="AB1833" s="9" t="str">
        <x:v>Unknown</x:v>
      </x:c>
    </x:row>
    <x:row r="1834" ht="50" customHeight="1">
      <x:c r="A1834" s="10" t="n">
        <x:f>IF(ISNUMBER(F1834),RANK(F1834,$F$7:$F$1929,0),"")</x:f>
        <x:v>1821</x:v>
      </x:c>
      <x:c r="B1834" s="9" t="str">
        <x:v>Maison Margiela</x:v>
      </x:c>
      <x:c r="C1834" s="9" t="str">
        <x:v>Bubble Bath</x:v>
      </x:c>
      <x:c r="D1834" s="9" t="str">
        <x:v>Not recorded</x:v>
      </x:c>
      <x:c r="E1834" s="11" t="n">
        <x:v>2020</x:v>
      </x:c>
      <x:c r="F1834" s="13" t="n">
        <x:v>6.8</x:v>
      </x:c>
      <x:c r="G1834" s="10" t="n">
        <x:v>551</x:v>
      </x:c>
      <x:c r="H1834" s="12" t="n">
        <x:v>3.71</x:v>
      </x:c>
      <x:c r="I1834" s="10" t="n">
        <x:v>5394</x:v>
      </x:c>
      <x:c r="J1834" s="12" t="str">
        <x:f>IF(AND(M1834="URL identity aligns",ISNUMBER(F1834),ISNUMBER(H1834),G1834&gt;0,I1834&gt;0,SUM(V1834:W1834)&gt;0),(F1834*V1834+((H1834-1)/4*10)*W1834)/SUM(V1834:W1834),"")</x:f>
      </x:c>
      <x:c r="K1834" s="12" t="str">
        <x:f>IF(ISNUMBER(J1834),(X1834*J1834+'Method'!$B$10*'Method'!$B$11)/(X1834+'Method'!$B$10),"")</x:f>
      </x:c>
      <x:c r="L1834" s="10" t="str">
        <x:f>IF(ISNUMBER(J1834),COUNTIFS($J$7:$J$1929,"&gt;"&amp;J1834)+1,"")</x:f>
      </x:c>
      <x:c r="M1834" s="9" t="str">
        <x:v>Review required</x:v>
      </x:c>
      <x:c r="N1834" s="9" t="str">
        <x:v>Brand differs between product URLs; Concentration not explicit on both saved identities</x:v>
      </x:c>
      <x:c r="O1834" s="9" t="str">
        <x:v>https://www.parfumo.com/Perfumes/Maison_Margiela/bubble-bath</x:v>
      </x:c>
      <x:c r="P1834" s="9" t="str">
        <x:v>https://www.fragrantica.com/perfume/Maison-Martin-Margiela/Bubble-Bath-60105.html</x:v>
      </x:c>
      <x:c r="Q1834" s="9" t="str">
        <x:v>https://media.parfumo.com/perfumes/c8/c8449d-bubble-bath-maison-margiela_1200.jpg?width=720&amp;aspect_ratio=1:1</x:v>
      </x:c>
      <x:c r="R1834" s="9" t="str">
        <x:v>https://fimgs.net/mdimg/perfume-thumbs/375x500.60105.jpg</x:v>
      </x:c>
      <x:c r="S1834" s="9" t="str">
        <x:v>Bubble Bath</x:v>
      </x:c>
      <x:c r="T1834" s="11" t="str">
        <x:v>2020</x:v>
      </x:c>
      <x:c r="U1834" s="10" t="n">
        <x:v>510</x:v>
      </x:c>
      <x:c r="V1834" s="14" t="n">
        <x:f>IF(AND(ISNUMBER(G1834),G1834&gt;0),LOG10(G1834)*'Method'!$B$8,"")</x:f>
        <x:v>3.289381918622136</x:v>
      </x:c>
      <x:c r="W1834" s="14" t="n">
        <x:f>IF(AND(ISNUMBER(I1834),I1834&gt;0),LOG10(I1834)*'Method'!$B$9,"")</x:f>
        <x:v>2.985528753693496</x:v>
      </x:c>
      <x:c r="X1834" s="10" t="str">
        <x:f>IF(ISNUMBER(J1834),SUM(G1834,I1834),"")</x:f>
      </x:c>
      <x:c r="Y1834" s="10" t="str">
        <x:f>IF(ISNUMBER(K1834),COUNTIFS($K$7:$K$1929,"&gt;"&amp;K1834)+1,"")</x:f>
      </x:c>
      <x:c r="Z1834" s="9" t="str"/>
      <x:c r="AA1834" s="15" t="n">
        <x:v>46108</x:v>
      </x:c>
      <x:c r="AB1834" s="9" t="str">
        <x:v>Unknown</x:v>
      </x:c>
    </x:row>
    <x:row r="1835" ht="50" customHeight="1">
      <x:c r="A1835" s="10" t="n">
        <x:f>IF(ISNUMBER(F1835),RANK(F1835,$F$7:$F$1929,0),"")</x:f>
        <x:v>1821</x:v>
      </x:c>
      <x:c r="B1835" s="9" t="str">
        <x:v>Hugo Boss</x:v>
      </x:c>
      <x:c r="C1835" s="9" t="str">
        <x:v>Boss Man Boss Orange Man</x:v>
      </x:c>
      <x:c r="D1835" s="9" t="str">
        <x:v>Eau de Toilette</x:v>
      </x:c>
      <x:c r="E1835" s="11" t="n">
        <x:v>2011</x:v>
      </x:c>
      <x:c r="F1835" s="13" t="n">
        <x:v>6.8</x:v>
      </x:c>
      <x:c r="G1835" s="10" t="n">
        <x:v>527</x:v>
      </x:c>
      <x:c r="H1835" s="12" t="n">
        <x:v>3.94</x:v>
      </x:c>
      <x:c r="I1835" s="10" t="n">
        <x:v>1997</x:v>
      </x:c>
      <x:c r="J1835" s="12" t="str">
        <x:f>IF(AND(M1835="URL identity aligns",ISNUMBER(F1835),ISNUMBER(H1835),G1835&gt;0,I1835&gt;0,SUM(V1835:W1835)&gt;0),(F1835*V1835+((H1835-1)/4*10)*W1835)/SUM(V1835:W1835),"")</x:f>
      </x:c>
      <x:c r="K1835" s="12" t="str">
        <x:f>IF(ISNUMBER(J1835),(X1835*J1835+'Method'!$B$10*'Method'!$B$11)/(X1835+'Method'!$B$10),"")</x:f>
      </x:c>
      <x:c r="L1835" s="10" t="str">
        <x:f>IF(ISNUMBER(J1835),COUNTIFS($J$7:$J$1929,"&gt;"&amp;J1835)+1,"")</x:f>
      </x:c>
      <x:c r="M1835" s="9" t="str">
        <x:v>Review required</x:v>
      </x:c>
      <x:c r="N1835" s="9" t="str">
        <x:v>Product, variant, gender or year terms differ between URLs; Concentration not explicit on both saved identities</x:v>
      </x:c>
      <x:c r="O1835" s="9" t="str">
        <x:v>https://www.parfumo.com/Perfumes/Hugo_Boss/boss-man-boss-orange-man-eau-de-toilette</x:v>
      </x:c>
      <x:c r="P1835" s="9" t="str">
        <x:v>https://www.fragrantica.com/perfume/Hugo-Boss/Boss-Orange-for-Men-11070.html</x:v>
      </x:c>
      <x:c r="Q1835" s="9" t="str">
        <x:v>https://media.parfumo.com/perfumes/b0/b08212-boss-man-boss-orange-man-eau-de-toilette-hugo-boss_1200.jpg?width=720&amp;aspect_ratio=1:1</x:v>
      </x:c>
      <x:c r="R1835" s="9" t="str">
        <x:v>https://fimgs.net/mdimg/perfume-thumbs/375x500.11070.jpg</x:v>
      </x:c>
      <x:c r="S1835" s="9" t="str">
        <x:v>Boss Man Boss Orange Man</x:v>
      </x:c>
      <x:c r="T1835" s="11" t="str">
        <x:v>2011</x:v>
      </x:c>
      <x:c r="U1835" s="10" t="n">
        <x:v>1297</x:v>
      </x:c>
      <x:c r="V1835" s="14" t="n">
        <x:f>IF(AND(ISNUMBER(G1835),G1835&gt;0),LOG10(G1835)*'Method'!$B$8,"")</x:f>
        <x:v>3.26617273825506</x:v>
      </x:c>
      <x:c r="W1835" s="14" t="n">
        <x:f>IF(AND(ISNUMBER(I1835),I1835&gt;0),LOG10(I1835)*'Method'!$B$9,"")</x:f>
        <x:v>2.6403024518965603</x:v>
      </x:c>
      <x:c r="X1835" s="10" t="str">
        <x:f>IF(ISNUMBER(J1835),SUM(G1835,I1835),"")</x:f>
      </x:c>
      <x:c r="Y1835" s="10" t="str">
        <x:f>IF(ISNUMBER(K1835),COUNTIFS($K$7:$K$1929,"&gt;"&amp;K1835)+1,"")</x:f>
      </x:c>
      <x:c r="Z1835" s="9" t="str"/>
      <x:c r="AA1835" s="15" t="n">
        <x:v>46108</x:v>
      </x:c>
      <x:c r="AB1835" s="9" t="str">
        <x:v>Unknown</x:v>
      </x:c>
    </x:row>
    <x:row r="1836" ht="50" customHeight="1">
      <x:c r="A1836" s="10" t="n">
        <x:f>IF(ISNUMBER(F1836),RANK(F1836,$F$7:$F$1929,0),"")</x:f>
        <x:v>1821</x:v>
      </x:c>
      <x:c r="B1836" s="9" t="str">
        <x:v>Maison Margiela</x:v>
      </x:c>
      <x:c r="C1836" s="9" t="str">
        <x:v>When the Rain Stops</x:v>
      </x:c>
      <x:c r="D1836" s="9" t="str">
        <x:v>Not recorded</x:v>
      </x:c>
      <x:c r="E1836" s="11" t="n">
        <x:v>2022</x:v>
      </x:c>
      <x:c r="F1836" s="13" t="n">
        <x:v>6.8</x:v>
      </x:c>
      <x:c r="G1836" s="10" t="n">
        <x:v>492</x:v>
      </x:c>
      <x:c r="H1836" s="12" t="n">
        <x:v>3.69</x:v>
      </x:c>
      <x:c r="I1836" s="10" t="n">
        <x:v>3884</x:v>
      </x:c>
      <x:c r="J1836" s="12" t="str">
        <x:f>IF(AND(M1836="URL identity aligns",ISNUMBER(F1836),ISNUMBER(H1836),G1836&gt;0,I1836&gt;0,SUM(V1836:W1836)&gt;0),(F1836*V1836+((H1836-1)/4*10)*W1836)/SUM(V1836:W1836),"")</x:f>
      </x:c>
      <x:c r="K1836" s="12" t="str">
        <x:f>IF(ISNUMBER(J1836),(X1836*J1836+'Method'!$B$10*'Method'!$B$11)/(X1836+'Method'!$B$10),"")</x:f>
      </x:c>
      <x:c r="L1836" s="10" t="str">
        <x:f>IF(ISNUMBER(J1836),COUNTIFS($J$7:$J$1929,"&gt;"&amp;J1836)+1,"")</x:f>
      </x:c>
      <x:c r="M1836" s="9" t="str">
        <x:v>Review required</x:v>
      </x:c>
      <x:c r="N1836" s="9" t="str">
        <x:v>Brand differs between product URLs; Product, variant, gender or year terms differ between URLs; Concentration not explicit on both saved identities</x:v>
      </x:c>
      <x:c r="O1836" s="9" t="str">
        <x:v>https://www.parfumo.com/Perfumes/Maison_Margiela/when-the-rain-stops-1</x:v>
      </x:c>
      <x:c r="P1836" s="9" t="str">
        <x:v>https://www.fragrantica.com/perfume/Maison-Martin-Margiela/When-the-Rain-Stops-70985.html</x:v>
      </x:c>
      <x:c r="Q1836" s="9" t="str">
        <x:v>https://media.parfumo.com/perfumes/c4/c4bca1-when-the-rain-stops-maison-margiela_1200.jpg?width=720&amp;aspect_ratio=1:1</x:v>
      </x:c>
      <x:c r="R1836" s="9" t="str">
        <x:v>https://fimgs.net/mdimg/perfume-thumbs/375x500.70985.jpg</x:v>
      </x:c>
      <x:c r="S1836" s="9" t="str">
        <x:v>When the Rain Stops</x:v>
      </x:c>
      <x:c r="T1836" s="11" t="str">
        <x:v>2022</x:v>
      </x:c>
      <x:c r="U1836" s="10" t="n">
        <x:v>1228</x:v>
      </x:c>
      <x:c r="V1836" s="14" t="n">
        <x:f>IF(AND(ISNUMBER(G1836),G1836&gt;0),LOG10(G1836)*'Method'!$B$8,"")</x:f>
        <x:v>3.230358123320832</x:v>
      </x:c>
      <x:c r="W1836" s="14" t="n">
        <x:f>IF(AND(ISNUMBER(I1836),I1836&gt;0),LOG10(I1836)*'Method'!$B$9,"")</x:f>
        <x:v>2.8714233769887763</x:v>
      </x:c>
      <x:c r="X1836" s="10" t="str">
        <x:f>IF(ISNUMBER(J1836),SUM(G1836,I1836),"")</x:f>
      </x:c>
      <x:c r="Y1836" s="10" t="str">
        <x:f>IF(ISNUMBER(K1836),COUNTIFS($K$7:$K$1929,"&gt;"&amp;K1836)+1,"")</x:f>
      </x:c>
      <x:c r="Z1836" s="9" t="str"/>
      <x:c r="AA1836" s="15" t="n">
        <x:v>46108</x:v>
      </x:c>
      <x:c r="AB1836" s="9" t="str">
        <x:v>Unknown</x:v>
      </x:c>
    </x:row>
    <x:row r="1837" ht="50" customHeight="1">
      <x:c r="A1837" s="10" t="n">
        <x:f>IF(ISNUMBER(F1837),RANK(F1837,$F$7:$F$1929,0),"")</x:f>
        <x:v>1821</x:v>
      </x:c>
      <x:c r="B1837" s="9" t="str">
        <x:v>Maison Margiela</x:v>
      </x:c>
      <x:c r="C1837" s="9" t="str">
        <x:v>Matcha Meditation</x:v>
      </x:c>
      <x:c r="D1837" s="9" t="str">
        <x:v>Not recorded</x:v>
      </x:c>
      <x:c r="E1837" s="11" t="n">
        <x:v>2021</x:v>
      </x:c>
      <x:c r="F1837" s="13" t="n">
        <x:v>6.8</x:v>
      </x:c>
      <x:c r="G1837" s="10" t="n">
        <x:v>385</x:v>
      </x:c>
      <x:c r="H1837" s="12" t="n">
        <x:v>3.92</x:v>
      </x:c>
      <x:c r="I1837" s="10" t="n">
        <x:v>3592</x:v>
      </x:c>
      <x:c r="J1837" s="12" t="str">
        <x:f>IF(AND(M1837="URL identity aligns",ISNUMBER(F1837),ISNUMBER(H1837),G1837&gt;0,I1837&gt;0,SUM(V1837:W1837)&gt;0),(F1837*V1837+((H1837-1)/4*10)*W1837)/SUM(V1837:W1837),"")</x:f>
      </x:c>
      <x:c r="K1837" s="12" t="str">
        <x:f>IF(ISNUMBER(J1837),(X1837*J1837+'Method'!$B$10*'Method'!$B$11)/(X1837+'Method'!$B$10),"")</x:f>
      </x:c>
      <x:c r="L1837" s="10" t="str">
        <x:f>IF(ISNUMBER(J1837),COUNTIFS($J$7:$J$1929,"&gt;"&amp;J1837)+1,"")</x:f>
      </x:c>
      <x:c r="M1837" s="9" t="str">
        <x:v>Review required</x:v>
      </x:c>
      <x:c r="N1837" s="9" t="str">
        <x:v>Brand differs between product URLs; Concentration not explicit on both saved identities</x:v>
      </x:c>
      <x:c r="O1837" s="9" t="str">
        <x:v>https://www.parfumo.com/Perfumes/Maison_Margiela/matcha-meditation</x:v>
      </x:c>
      <x:c r="P1837" s="9" t="str">
        <x:v>https://www.fragrantica.com/perfume/Maison-Martin-Margiela/Matcha-Meditation-64805.html</x:v>
      </x:c>
      <x:c r="Q1837" s="9" t="str">
        <x:v>https://media.parfumo.com/perfumes/9e/9e1e11-matcha-meditation-maison-margiela_1200.jpg?width=720&amp;aspect_ratio=1:1</x:v>
      </x:c>
      <x:c r="R1837" s="9" t="str">
        <x:v>https://fimgs.net/mdimg/perfume-thumbs/375x500.64805.jpg</x:v>
      </x:c>
      <x:c r="S1837" s="9" t="str">
        <x:v>Matcha Meditation</x:v>
      </x:c>
      <x:c r="T1837" s="11" t="str">
        <x:v>2021</x:v>
      </x:c>
      <x:c r="U1837" s="10" t="n">
        <x:v>19</x:v>
      </x:c>
      <x:c r="V1837" s="14" t="n">
        <x:f>IF(AND(ISNUMBER(G1837),G1837&gt;0),LOG10(G1837)*'Method'!$B$8,"")</x:f>
        <x:v>3.1025528754102</x:v>
      </x:c>
      <x:c r="W1837" s="14" t="n">
        <x:f>IF(AND(ISNUMBER(I1837),I1837&gt;0),LOG10(I1837)*'Method'!$B$9,"")</x:f>
        <x:v>2.8442690623962164</x:v>
      </x:c>
      <x:c r="X1837" s="10" t="str">
        <x:f>IF(ISNUMBER(J1837),SUM(G1837,I1837),"")</x:f>
      </x:c>
      <x:c r="Y1837" s="10" t="str">
        <x:f>IF(ISNUMBER(K1837),COUNTIFS($K$7:$K$1929,"&gt;"&amp;K1837)+1,"")</x:f>
      </x:c>
      <x:c r="Z1837" s="9" t="str"/>
      <x:c r="AA1837" s="15" t="n">
        <x:v>46108</x:v>
      </x:c>
      <x:c r="AB1837" s="9" t="str">
        <x:v>Unknown</x:v>
      </x:c>
    </x:row>
    <x:row r="1838" ht="50" customHeight="1">
      <x:c r="A1838" s="10" t="n">
        <x:f>IF(ISNUMBER(F1838),RANK(F1838,$F$7:$F$1929,0),"")</x:f>
        <x:v>1821</x:v>
      </x:c>
      <x:c r="B1838" s="9" t="str">
        <x:v>Bvlgari</x:v>
      </x:c>
      <x:c r="C1838" s="9" t="str">
        <x:v>Man</x:v>
      </x:c>
      <x:c r="D1838" s="9" t="str">
        <x:v>Eau de Toilette</x:v>
      </x:c>
      <x:c r="E1838" s="11" t="n">
        <x:v>2010</x:v>
      </x:c>
      <x:c r="F1838" s="13" t="n">
        <x:v>6.8</x:v>
      </x:c>
      <x:c r="G1838" s="10" t="n">
        <x:v>323</x:v>
      </x:c>
      <x:c r="H1838" s="12" t="n">
        <x:v>4.01</x:v>
      </x:c>
      <x:c r="I1838" s="10" t="n">
        <x:v>2464</x:v>
      </x:c>
      <x:c r="J1838" s="12" t="str">
        <x:f>IF(AND(M1838="URL identity aligns",ISNUMBER(F1838),ISNUMBER(H1838),G1838&gt;0,I1838&gt;0,SUM(V1838:W1838)&gt;0),(F1838*V1838+((H1838-1)/4*10)*W1838)/SUM(V1838:W1838),"")</x:f>
      </x:c>
      <x:c r="K1838" s="12" t="str">
        <x:f>IF(ISNUMBER(J1838),(X1838*J1838+'Method'!$B$10*'Method'!$B$11)/(X1838+'Method'!$B$10),"")</x:f>
      </x:c>
      <x:c r="L1838" s="10" t="str">
        <x:f>IF(ISNUMBER(J1838),COUNTIFS($J$7:$J$1929,"&gt;"&amp;J1838)+1,"")</x:f>
      </x:c>
      <x:c r="M1838" s="9" t="str">
        <x:v>Review required</x:v>
      </x:c>
      <x:c r="N1838" s="9" t="str">
        <x:v>Concentration not explicit on both saved identities</x:v>
      </x:c>
      <x:c r="O1838" s="9" t="str">
        <x:v>https://www.parfumo.com/Perfumes/Bvlgari/Bvlgari_Man_Eau_de_Toilette</x:v>
      </x:c>
      <x:c r="P1838" s="9" t="str">
        <x:v>https://www.fragrantica.com/perfume/Bvlgari/Bvlgari-Man-9403.html</x:v>
      </x:c>
      <x:c r="Q1838" s="9" t="str">
        <x:v>https://media.parfumo.com/perfumes/e7/e75847-bvlgari-man-eau-de-toilette-bvlgari_1200.jpg?width=720&amp;aspect_ratio=1:1</x:v>
      </x:c>
      <x:c r="R1838" s="9" t="str">
        <x:v>https://fimgs.net/mdimg/perfume-thumbs/375x500.9403.jpg</x:v>
      </x:c>
      <x:c r="S1838" s="9" t="str">
        <x:v>Man</x:v>
      </x:c>
      <x:c r="T1838" s="11" t="str">
        <x:v>2010</x:v>
      </x:c>
      <x:c r="U1838" s="10" t="n">
        <x:v>1063</x:v>
      </x:c>
      <x:c r="V1838" s="14" t="n">
        <x:f>IF(AND(ISNUMBER(G1838),G1838&gt;0),LOG10(G1838)*'Method'!$B$8,"")</x:f>
        <x:v>3.01104302679732</x:v>
      </x:c>
      <x:c r="W1838" s="14" t="n">
        <x:f>IF(AND(ISNUMBER(I1838),I1838&gt;0),LOG10(I1838)*'Method'!$B$9,"")</x:f>
        <x:v>2.713312562793912</x:v>
      </x:c>
      <x:c r="X1838" s="10" t="str">
        <x:f>IF(ISNUMBER(J1838),SUM(G1838,I1838),"")</x:f>
      </x:c>
      <x:c r="Y1838" s="10" t="str">
        <x:f>IF(ISNUMBER(K1838),COUNTIFS($K$7:$K$1929,"&gt;"&amp;K1838)+1,"")</x:f>
      </x:c>
      <x:c r="Z1838" s="9" t="str"/>
      <x:c r="AA1838" s="15" t="n">
        <x:v>46108</x:v>
      </x:c>
      <x:c r="AB1838" s="9" t="str">
        <x:v>Unknown</x:v>
      </x:c>
    </x:row>
    <x:row r="1839" ht="50" customHeight="1">
      <x:c r="A1839" s="10" t="n">
        <x:f>IF(ISNUMBER(F1839),RANK(F1839,$F$7:$F$1929,0),"")</x:f>
        <x:v>1821</x:v>
      </x:c>
      <x:c r="B1839" s="9" t="str">
        <x:v>Hugo Boss</x:v>
      </x:c>
      <x:c r="C1839" s="9" t="str">
        <x:v>Boss in Motion</x:v>
      </x:c>
      <x:c r="D1839" s="9" t="str">
        <x:v>Eau de Toilette</x:v>
      </x:c>
      <x:c r="E1839" s="11" t="n">
        <x:v>2002</x:v>
      </x:c>
      <x:c r="F1839" s="13" t="n">
        <x:v>6.8</x:v>
      </x:c>
      <x:c r="G1839" s="10" t="n">
        <x:v>305</x:v>
      </x:c>
      <x:c r="H1839" s="12" t="n">
        <x:v>4.03</x:v>
      </x:c>
      <x:c r="I1839" s="10" t="n">
        <x:v>2441</x:v>
      </x:c>
      <x:c r="J1839" s="12" t="str">
        <x:f>IF(AND(M1839="URL identity aligns",ISNUMBER(F1839),ISNUMBER(H1839),G1839&gt;0,I1839&gt;0,SUM(V1839:W1839)&gt;0),(F1839*V1839+((H1839-1)/4*10)*W1839)/SUM(V1839:W1839),"")</x:f>
      </x:c>
      <x:c r="K1839" s="12" t="str">
        <x:f>IF(ISNUMBER(J1839),(X1839*J1839+'Method'!$B$10*'Method'!$B$11)/(X1839+'Method'!$B$10),"")</x:f>
      </x:c>
      <x:c r="L1839" s="10" t="str">
        <x:f>IF(ISNUMBER(J1839),COUNTIFS($J$7:$J$1929,"&gt;"&amp;J1839)+1,"")</x:f>
      </x:c>
      <x:c r="M1839" s="9" t="str">
        <x:v>Review required</x:v>
      </x:c>
      <x:c r="N1839" s="9" t="str">
        <x:v>Concentration not explicit on both saved identities</x:v>
      </x:c>
      <x:c r="O1839" s="9" t="str">
        <x:v>https://www.parfumo.com/Perfumes/Hugo_Boss/Boss_in_Motion_Eau_de_Toilette</x:v>
      </x:c>
      <x:c r="P1839" s="9" t="str">
        <x:v>https://www.fragrantica.com/perfume/Hugo-Boss/Boss-in-Motion-382.html</x:v>
      </x:c>
      <x:c r="Q1839" s="9" t="str">
        <x:v>https://media.parfumo.com/perfumes/cc/cce5b4-boss-in-motion-eau-de-toilette-hugo-boss_1200.jpg?width=720&amp;aspect_ratio=1:1</x:v>
      </x:c>
      <x:c r="R1839" s="9" t="str">
        <x:v>https://fimgs.net/mdimg/perfume-thumbs/375x500.382.jpg</x:v>
      </x:c>
      <x:c r="S1839" s="9" t="str">
        <x:v>Boss in Motion</x:v>
      </x:c>
      <x:c r="T1839" s="11" t="str">
        <x:v>2002</x:v>
      </x:c>
      <x:c r="U1839" s="10" t="n">
        <x:v>543</x:v>
      </x:c>
      <x:c r="V1839" s="14" t="n">
        <x:f>IF(AND(ISNUMBER(G1839),G1839&gt;0),LOG10(G1839)*'Method'!$B$8,"")</x:f>
        <x:v>2.9811598072161476</x:v>
      </x:c>
      <x:c r="W1839" s="14" t="n">
        <x:f>IF(AND(ISNUMBER(I1839),I1839&gt;0),LOG10(I1839)*'Method'!$B$9,"")</x:f>
        <x:v>2.7100542235337524</x:v>
      </x:c>
      <x:c r="X1839" s="10" t="str">
        <x:f>IF(ISNUMBER(J1839),SUM(G1839,I1839),"")</x:f>
      </x:c>
      <x:c r="Y1839" s="10" t="str">
        <x:f>IF(ISNUMBER(K1839),COUNTIFS($K$7:$K$1929,"&gt;"&amp;K1839)+1,"")</x:f>
      </x:c>
      <x:c r="Z1839" s="9" t="str"/>
      <x:c r="AA1839" s="15" t="n">
        <x:v>46108</x:v>
      </x:c>
      <x:c r="AB1839" s="9" t="str">
        <x:v>Unknown</x:v>
      </x:c>
    </x:row>
    <x:row r="1840" ht="50" customHeight="1">
      <x:c r="A1840" s="10" t="n">
        <x:f>IF(ISNUMBER(F1840),RANK(F1840,$F$7:$F$1929,0),"")</x:f>
        <x:v>1821</x:v>
      </x:c>
      <x:c r="B1840" s="9" t="str">
        <x:v>Paco Rabanne</x:v>
      </x:c>
      <x:c r="C1840" s="9" t="str">
        <x:v>Invictus Legend Rabanne</x:v>
      </x:c>
      <x:c r="D1840" s="9" t="str">
        <x:v>Not recorded</x:v>
      </x:c>
      <x:c r="E1840" s="11" t="n">
        <x:v>2019</x:v>
      </x:c>
      <x:c r="F1840" s="13" t="n">
        <x:v>6.8</x:v>
      </x:c>
      <x:c r="G1840" s="10" t="n">
        <x:v>296</x:v>
      </x:c>
      <x:c r="H1840" s="12" t="n">
        <x:v>4.13</x:v>
      </x:c>
      <x:c r="I1840" s="10" t="n">
        <x:v>2168</x:v>
      </x:c>
      <x:c r="J1840" s="12" t="str">
        <x:f>IF(AND(M1840="URL identity aligns",ISNUMBER(F1840),ISNUMBER(H1840),G1840&gt;0,I1840&gt;0,SUM(V1840:W1840)&gt;0),(F1840*V1840+((H1840-1)/4*10)*W1840)/SUM(V1840:W1840),"")</x:f>
      </x:c>
      <x:c r="K1840" s="12" t="str">
        <x:f>IF(ISNUMBER(J1840),(X1840*J1840+'Method'!$B$10*'Method'!$B$11)/(X1840+'Method'!$B$10),"")</x:f>
      </x:c>
      <x:c r="L1840" s="10" t="str">
        <x:f>IF(ISNUMBER(J1840),COUNTIFS($J$7:$J$1929,"&gt;"&amp;J1840)+1,"")</x:f>
      </x:c>
      <x:c r="M1840" s="9" t="str">
        <x:v>Review required</x:v>
      </x:c>
      <x:c r="N1840" s="9" t="str">
        <x:v>Concentration not explicit on both saved identities</x:v>
      </x:c>
      <x:c r="O1840" s="9" t="str">
        <x:v>https://www.parfumo.com/Perfumes/Rabanne/Invictus_Legend</x:v>
      </x:c>
      <x:c r="P1840" s="9" t="str">
        <x:v>https://www.fragrantica.com/perfume/Rabanne/Invictus-Legend-54323.html</x:v>
      </x:c>
      <x:c r="Q1840" s="9" t="str">
        <x:v>https://media.parfumo.com/perfumes/28/286155-invictus-legend-rabanne_1200.jpg?width=480&amp;aspect_ratio=1:1</x:v>
      </x:c>
      <x:c r="R1840" s="9" t="str">
        <x:v>https://fimgs.net/mdimg/perfume-thumbs/375x500.54323.jpg</x:v>
      </x:c>
      <x:c r="S1840" s="9" t="str">
        <x:v>Invictus Legend Rabanne</x:v>
      </x:c>
      <x:c r="T1840" s="11" t="str">
        <x:v>2019</x:v>
      </x:c>
      <x:c r="U1840" s="10" t="n">
        <x:v>151</x:v>
      </x:c>
      <x:c r="V1840" s="14" t="n">
        <x:f>IF(AND(ISNUMBER(G1840),G1840&gt;0),LOG10(G1840)*'Method'!$B$8,"")</x:f>
        <x:v>2.965550053270728</x:v>
      </x:c>
      <x:c r="W1840" s="14" t="n">
        <x:f>IF(AND(ISNUMBER(I1840),I1840&gt;0),LOG10(I1840)*'Method'!$B$9,"")</x:f>
        <x:v>2.66884742229308</x:v>
      </x:c>
      <x:c r="X1840" s="10" t="str">
        <x:f>IF(ISNUMBER(J1840),SUM(G1840,I1840),"")</x:f>
      </x:c>
      <x:c r="Y1840" s="10" t="str">
        <x:f>IF(ISNUMBER(K1840),COUNTIFS($K$7:$K$1929,"&gt;"&amp;K1840)+1,"")</x:f>
      </x:c>
      <x:c r="Z1840" s="9" t="str"/>
      <x:c r="AA1840" s="15" t="n">
        <x:v>46108</x:v>
      </x:c>
      <x:c r="AB1840" s="9" t="str">
        <x:v>Unknown</x:v>
      </x:c>
    </x:row>
    <x:row r="1841" ht="50" customHeight="1">
      <x:c r="A1841" s="10" t="n">
        <x:f>IF(ISNUMBER(F1841),RANK(F1841,$F$7:$F$1929,0),"")</x:f>
        <x:v>1821</x:v>
      </x:c>
      <x:c r="B1841" s="9" t="str">
        <x:v>Initio</x:v>
      </x:c>
      <x:c r="C1841" s="9" t="str">
        <x:v>Power Self</x:v>
      </x:c>
      <x:c r="D1841" s="9" t="str">
        <x:v>Parfum</x:v>
      </x:c>
      <x:c r="E1841" s="11" t="n">
        <x:v>2025</x:v>
      </x:c>
      <x:c r="F1841" s="13" t="n">
        <x:v>6.8</x:v>
      </x:c>
      <x:c r="G1841" s="10" t="n">
        <x:v>290</x:v>
      </x:c>
      <x:c r="H1841" s="12" t="n">
        <x:v>3.68</x:v>
      </x:c>
      <x:c r="I1841" s="10" t="n">
        <x:v>746</x:v>
      </x:c>
      <x:c r="J1841" s="12" t="str">
        <x:f>IF(AND(M1841="URL identity aligns",ISNUMBER(F1841),ISNUMBER(H1841),G1841&gt;0,I1841&gt;0,SUM(V1841:W1841)&gt;0),(F1841*V1841+((H1841-1)/4*10)*W1841)/SUM(V1841:W1841),"")</x:f>
      </x:c>
      <x:c r="K1841" s="12" t="str">
        <x:f>IF(ISNUMBER(J1841),(X1841*J1841+'Method'!$B$10*'Method'!$B$11)/(X1841+'Method'!$B$10),"")</x:f>
      </x:c>
      <x:c r="L1841" s="10" t="str">
        <x:f>IF(ISNUMBER(J1841),COUNTIFS($J$7:$J$1929,"&gt;"&amp;J1841)+1,"")</x:f>
      </x:c>
      <x:c r="M1841" s="9" t="str">
        <x:v>Review required</x:v>
      </x:c>
      <x:c r="N1841" s="9" t="str">
        <x:v>Concentration not explicit on both saved identities</x:v>
      </x:c>
      <x:c r="O1841" s="9" t="str">
        <x:v>https://www.parfumo.com/Perfumes/Initio/power-self</x:v>
      </x:c>
      <x:c r="P1841" s="9" t="str">
        <x:v>https://www.fragrantica.com/perfume/Initio-Parfums-Prives/Power-Self-103778.html</x:v>
      </x:c>
      <x:c r="Q1841" s="9" t="str">
        <x:v>https://media.parfumo.com/perfumes/f1/f17035_power-self-initio_1200.jpg?width=720&amp;aspect_ratio=1:1</x:v>
      </x:c>
      <x:c r="R1841" s="9" t="str">
        <x:v>https://fimgs.net/mdimg/perfume-thumbs/375x500.103778.jpg</x:v>
      </x:c>
      <x:c r="S1841" s="9" t="str">
        <x:v>Power Self</x:v>
      </x:c>
      <x:c r="T1841" s="11" t="str">
        <x:v>2025</x:v>
      </x:c>
      <x:c r="U1841" s="10" t="n">
        <x:v>1046</x:v>
      </x:c>
      <x:c r="V1841" s="14" t="n">
        <x:f>IF(AND(ISNUMBER(G1841),G1841&gt;0),LOG10(G1841)*'Method'!$B$8,"")</x:f>
        <x:v>2.954877597478752</x:v>
      </x:c>
      <x:c r="W1841" s="14" t="n">
        <x:f>IF(AND(ISNUMBER(I1841),I1841&gt;0),LOG10(I1841)*'Method'!$B$9,"")</x:f>
        <x:v>2.298191061978136</x:v>
      </x:c>
      <x:c r="X1841" s="10" t="str">
        <x:f>IF(ISNUMBER(J1841),SUM(G1841,I1841),"")</x:f>
      </x:c>
      <x:c r="Y1841" s="10" t="str">
        <x:f>IF(ISNUMBER(K1841),COUNTIFS($K$7:$K$1929,"&gt;"&amp;K1841)+1,"")</x:f>
      </x:c>
      <x:c r="Z1841" s="9" t="str"/>
      <x:c r="AA1841" s="15" t="n">
        <x:v>46108</x:v>
      </x:c>
      <x:c r="AB1841" s="9" t="str">
        <x:v>Unknown</x:v>
      </x:c>
    </x:row>
    <x:row r="1842" ht="50" customHeight="1">
      <x:c r="A1842" s="10" t="n">
        <x:f>IF(ISNUMBER(F1842),RANK(F1842,$F$7:$F$1929,0),"")</x:f>
        <x:v>1821</x:v>
      </x:c>
      <x:c r="B1842" s="9" t="str">
        <x:v>Maison Margiela</x:v>
      </x:c>
      <x:c r="C1842" s="9" t="str">
        <x:v>Springtime in a Park</x:v>
      </x:c>
      <x:c r="D1842" s="9" t="str">
        <x:v>Not recorded</x:v>
      </x:c>
      <x:c r="E1842" s="11" t="n">
        <x:v>2019</x:v>
      </x:c>
      <x:c r="F1842" s="13" t="n">
        <x:v>6.8</x:v>
      </x:c>
      <x:c r="G1842" s="10" t="n">
        <x:v>277</x:v>
      </x:c>
      <x:c r="H1842" s="12" t="n">
        <x:v>3.75</x:v>
      </x:c>
      <x:c r="I1842" s="10" t="n">
        <x:v>2506</x:v>
      </x:c>
      <x:c r="J1842" s="12" t="str">
        <x:f>IF(AND(M1842="URL identity aligns",ISNUMBER(F1842),ISNUMBER(H1842),G1842&gt;0,I1842&gt;0,SUM(V1842:W1842)&gt;0),(F1842*V1842+((H1842-1)/4*10)*W1842)/SUM(V1842:W1842),"")</x:f>
      </x:c>
      <x:c r="K1842" s="12" t="str">
        <x:f>IF(ISNUMBER(J1842),(X1842*J1842+'Method'!$B$10*'Method'!$B$11)/(X1842+'Method'!$B$10),"")</x:f>
      </x:c>
      <x:c r="L1842" s="10" t="str">
        <x:f>IF(ISNUMBER(J1842),COUNTIFS($J$7:$J$1929,"&gt;"&amp;J1842)+1,"")</x:f>
      </x:c>
      <x:c r="M1842" s="9" t="str">
        <x:v>Review required</x:v>
      </x:c>
      <x:c r="N1842" s="9" t="str">
        <x:v>Brand differs between product URLs; Concentration not explicit on both saved identities</x:v>
      </x:c>
      <x:c r="O1842" s="9" t="str">
        <x:v>https://www.parfumo.com/Perfumes/Maison_Margiela/springtime-in-a-park</x:v>
      </x:c>
      <x:c r="P1842" s="9" t="str">
        <x:v>https://www.fragrantica.com/perfume/Maison-Martin-Margiela/Springtime-in-a-Park-55927.html</x:v>
      </x:c>
      <x:c r="Q1842" s="9" t="str">
        <x:v>https://media.parfumo.com/perfumes/e8/e8dbae-springtime-in-a-park-maison-margiela_1200.jpg?width=720&amp;aspect_ratio=1:1</x:v>
      </x:c>
      <x:c r="R1842" s="9" t="str">
        <x:v>https://fimgs.net/mdimg/perfume-thumbs/375x500.55927.jpg</x:v>
      </x:c>
      <x:c r="S1842" s="9" t="str">
        <x:v>Springtime in a Park</x:v>
      </x:c>
      <x:c r="T1842" s="11" t="str">
        <x:v>2019</x:v>
      </x:c>
      <x:c r="U1842" s="10" t="n">
        <x:v>1119</x:v>
      </x:c>
      <x:c r="V1842" s="14" t="n">
        <x:f>IF(AND(ISNUMBER(G1842),G1842&gt;0),LOG10(G1842)*'Method'!$B$8,"")</x:f>
        <x:v>2.93097572287734</x:v>
      </x:c>
      <x:c r="W1842" s="14" t="n">
        <x:f>IF(AND(ISNUMBER(I1842),I1842&gt;0),LOG10(I1842)*'Method'!$B$9,"")</x:f>
        <x:v>2.7191848533265044</x:v>
      </x:c>
      <x:c r="X1842" s="10" t="str">
        <x:f>IF(ISNUMBER(J1842),SUM(G1842,I1842),"")</x:f>
      </x:c>
      <x:c r="Y1842" s="10" t="str">
        <x:f>IF(ISNUMBER(K1842),COUNTIFS($K$7:$K$1929,"&gt;"&amp;K1842)+1,"")</x:f>
      </x:c>
      <x:c r="Z1842" s="9" t="str"/>
      <x:c r="AA1842" s="15" t="n">
        <x:v>46108</x:v>
      </x:c>
      <x:c r="AB1842" s="9" t="str">
        <x:v>Unknown</x:v>
      </x:c>
    </x:row>
    <x:row r="1843" ht="50" customHeight="1">
      <x:c r="A1843" s="10" t="n">
        <x:f>IF(ISNUMBER(F1843),RANK(F1843,$F$7:$F$1929,0),"")</x:f>
        <x:v>1821</x:v>
      </x:c>
      <x:c r="B1843" s="9" t="str">
        <x:v>Diptyque</x:v>
      </x:c>
      <x:c r="C1843" s="9" t="str">
        <x:v>Oyédo</x:v>
      </x:c>
      <x:c r="D1843" s="9" t="str">
        <x:v>Eau de Toilette</x:v>
      </x:c>
      <x:c r="E1843" s="11" t="n">
        <x:v>2000</x:v>
      </x:c>
      <x:c r="F1843" s="13" t="n">
        <x:v>6.8</x:v>
      </x:c>
      <x:c r="G1843" s="10" t="n">
        <x:v>275</x:v>
      </x:c>
      <x:c r="H1843" s="12" t="n">
        <x:v>3.81</x:v>
      </x:c>
      <x:c r="I1843" s="10" t="n">
        <x:v>2483</x:v>
      </x:c>
      <x:c r="J1843" s="12" t="n">
        <x:f>IF(AND(M1843="URL identity aligns",ISNUMBER(F1843),ISNUMBER(H1843),G1843&gt;0,I1843&gt;0,SUM(V1843:W1843)&gt;0),(F1843*V1843+((H1843-1)/4*10)*W1843)/SUM(V1843:W1843),"")</x:f>
        <x:v>6.9082892524523345</x:v>
      </x:c>
      <x:c r="K1843" s="12" t="n">
        <x:f>IF(ISNUMBER(J1843),(X1843*J1843+'Method'!$B$10*'Method'!$B$11)/(X1843+'Method'!$B$10),"")</x:f>
        <x:v>7.337690975219206</x:v>
      </x:c>
      <x:c r="L1843" s="10" t="n">
        <x:f>IF(ISNUMBER(J1843),COUNTIFS($J$7:$J$1929,"&gt;"&amp;J1843)+1,"")</x:f>
        <x:v>155</x:v>
      </x:c>
      <x:c r="M1843" s="9" t="str">
        <x:v>URL identity aligns</x:v>
      </x:c>
      <x:c r="N1843" s="9" t="str">
        <x:v>Brand, name tokens and concentration agree in saved URLs</x:v>
      </x:c>
      <x:c r="O1843" s="9" t="str">
        <x:v>https://www.parfumo.com/Perfumes/Diptyque/Oyedo</x:v>
      </x:c>
      <x:c r="P1843" s="9" t="str">
        <x:v>https://www.fragrantica.com/perfume/Diptyque/Oyedo-Eau-de-Toilette-3958.html</x:v>
      </x:c>
      <x:c r="Q1843" s="9" t="str">
        <x:v>https://media.parfumo.com/perfumes/7b/7b8a93-oyedo-diptyque_1200.jpg?width=720&amp;aspect_ratio=1:1</x:v>
      </x:c>
      <x:c r="R1843" s="9" t="str">
        <x:v>https://fimgs.net/mdimg/perfume-thumbs/375x500.3958.jpg</x:v>
      </x:c>
      <x:c r="S1843" s="9" t="str">
        <x:v>Oyédo</x:v>
      </x:c>
      <x:c r="T1843" s="11" t="str">
        <x:v>2000</x:v>
      </x:c>
      <x:c r="U1843" s="10" t="n">
        <x:v>1007</x:v>
      </x:c>
      <x:c r="V1843" s="14" t="n">
        <x:f>IF(AND(ISNUMBER(G1843),G1843&gt;0),LOG10(G1843)*'Method'!$B$8,"")</x:f>
        <x:v>2.9271992325963123</x:v>
      </x:c>
      <x:c r="W1843" s="14" t="n">
        <x:f>IF(AND(ISNUMBER(I1843),I1843&gt;0),LOG10(I1843)*'Method'!$B$9,"")</x:f>
        <x:v>2.7159813756436484</x:v>
      </x:c>
      <x:c r="X1843" s="10" t="n">
        <x:f>IF(ISNUMBER(J1843),SUM(G1843,I1843),"")</x:f>
        <x:v>2758</x:v>
      </x:c>
      <x:c r="Y1843" s="10" t="n">
        <x:f>IF(ISNUMBER(K1843),COUNTIFS($K$7:$K$1929,"&gt;"&amp;K1843)+1,"")</x:f>
        <x:v>156</x:v>
      </x:c>
      <x:c r="Z1843" s="9" t="str"/>
      <x:c r="AA1843" s="15" t="n">
        <x:v>46108</x:v>
      </x:c>
      <x:c r="AB1843" s="9" t="str">
        <x:v>Unknown</x:v>
      </x:c>
    </x:row>
    <x:row r="1844" ht="50" customHeight="1">
      <x:c r="A1844" s="10" t="n">
        <x:f>IF(ISNUMBER(F1844),RANK(F1844,$F$7:$F$1929,0),"")</x:f>
        <x:v>1821</x:v>
      </x:c>
      <x:c r="B1844" s="9" t="str">
        <x:v>Yves Saint Laurent</x:v>
      </x:c>
      <x:c r="C1844" s="9" t="str">
        <x:v>Y L'Elixir</x:v>
      </x:c>
      <x:c r="D1844" s="9" t="str">
        <x:v>Elixir</x:v>
      </x:c>
      <x:c r="E1844" s="11" t="n">
        <x:v>2024</x:v>
      </x:c>
      <x:c r="F1844" s="13" t="n">
        <x:v>6.8</x:v>
      </x:c>
      <x:c r="G1844" s="10" t="n">
        <x:v>262</x:v>
      </x:c>
      <x:c r="H1844" s="12" t="n">
        <x:v>3.75</x:v>
      </x:c>
      <x:c r="I1844" s="10" t="n">
        <x:v>1838</x:v>
      </x:c>
      <x:c r="J1844" s="12" t="str">
        <x:f>IF(AND(M1844="URL identity aligns",ISNUMBER(F1844),ISNUMBER(H1844),G1844&gt;0,I1844&gt;0,SUM(V1844:W1844)&gt;0),(F1844*V1844+((H1844-1)/4*10)*W1844)/SUM(V1844:W1844),"")</x:f>
      </x:c>
      <x:c r="K1844" s="12" t="str">
        <x:f>IF(ISNUMBER(J1844),(X1844*J1844+'Method'!$B$10*'Method'!$B$11)/(X1844+'Method'!$B$10),"")</x:f>
      </x:c>
      <x:c r="L1844" s="10" t="str">
        <x:f>IF(ISNUMBER(J1844),COUNTIFS($J$7:$J$1929,"&gt;"&amp;J1844)+1,"")</x:f>
      </x:c>
      <x:c r="M1844" s="9" t="str">
        <x:v>Review required</x:v>
      </x:c>
      <x:c r="N1844" s="9" t="str">
        <x:v>Product, variant, gender or year terms differ between URLs; Concentration not explicit on both saved identities</x:v>
      </x:c>
      <x:c r="O1844" s="9" t="str">
        <x:v>https://www.parfumo.com/Perfumes/Yves_Saint_Laurent/y-l-elixir</x:v>
      </x:c>
      <x:c r="P1844" s="9" t="str">
        <x:v>https://www.fragrantica.com/perfume/Yves-Saint-Laurent/Y-Elixir-90024.html</x:v>
      </x:c>
      <x:c r="Q1844" s="9" t="str">
        <x:v>https://media.parfumo.com/perfumes/72/723124-y-l-elixir-yves-saint-laurent_1200.jpg?width=720&amp;aspect_ratio=1:1</x:v>
      </x:c>
      <x:c r="R1844" s="9" t="str">
        <x:v>https://fimgs.net/mdimg/perfume-thumbs/375x500.90024.jpg</x:v>
      </x:c>
      <x:c r="S1844" s="9" t="str">
        <x:v>Y L'Elixir</x:v>
      </x:c>
      <x:c r="T1844" s="11" t="str">
        <x:v>2024</x:v>
      </x:c>
      <x:c r="U1844" s="10" t="n">
        <x:v>1021</x:v>
      </x:c>
      <x:c r="V1844" s="14" t="n">
        <x:f>IF(AND(ISNUMBER(G1844),G1844&gt;0),LOG10(G1844)*'Method'!$B$8,"")</x:f>
        <x:v>2.9019615495837</x:v>
      </x:c>
      <x:c r="W1844" s="14" t="n">
        <x:f>IF(AND(ISNUMBER(I1844),I1844&gt;0),LOG10(I1844)*'Method'!$B$9,"")</x:f>
        <x:v>2.6114764056400723</x:v>
      </x:c>
      <x:c r="X1844" s="10" t="str">
        <x:f>IF(ISNUMBER(J1844),SUM(G1844,I1844),"")</x:f>
      </x:c>
      <x:c r="Y1844" s="10" t="str">
        <x:f>IF(ISNUMBER(K1844),COUNTIFS($K$7:$K$1929,"&gt;"&amp;K1844)+1,"")</x:f>
      </x:c>
      <x:c r="Z1844" s="9" t="str"/>
      <x:c r="AA1844" s="15" t="n">
        <x:v>46108</x:v>
      </x:c>
      <x:c r="AB1844" s="9" t="str">
        <x:v>Unknown</x:v>
      </x:c>
    </x:row>
    <x:row r="1845" ht="50" customHeight="1">
      <x:c r="A1845" s="10" t="n">
        <x:f>IF(ISNUMBER(F1845),RANK(F1845,$F$7:$F$1929,0),"")</x:f>
        <x:v>1821</x:v>
      </x:c>
      <x:c r="B1845" s="9" t="str">
        <x:v>Dolce &amp; Gabbana</x:v>
      </x:c>
      <x:c r="C1845" s="9" t="str">
        <x:v>Light Blue pour Homme Summer Vibes</x:v>
      </x:c>
      <x:c r="D1845" s="9" t="str">
        <x:v>Not recorded</x:v>
      </x:c>
      <x:c r="E1845" s="11" t="n">
        <x:v>2023</x:v>
      </x:c>
      <x:c r="F1845" s="13" t="n">
        <x:v>6.8</x:v>
      </x:c>
      <x:c r="G1845" s="10" t="n">
        <x:v>245</x:v>
      </x:c>
      <x:c r="H1845" s="12" t="n">
        <x:v>3.92</x:v>
      </x:c>
      <x:c r="I1845" s="10" t="n">
        <x:v>1525</x:v>
      </x:c>
      <x:c r="J1845" s="12" t="str">
        <x:f>IF(AND(M1845="URL identity aligns",ISNUMBER(F1845),ISNUMBER(H1845),G1845&gt;0,I1845&gt;0,SUM(V1845:W1845)&gt;0),(F1845*V1845+((H1845-1)/4*10)*W1845)/SUM(V1845:W1845),"")</x:f>
      </x:c>
      <x:c r="K1845" s="12" t="str">
        <x:f>IF(ISNUMBER(J1845),(X1845*J1845+'Method'!$B$10*'Method'!$B$11)/(X1845+'Method'!$B$10),"")</x:f>
      </x:c>
      <x:c r="L1845" s="10" t="str">
        <x:f>IF(ISNUMBER(J1845),COUNTIFS($J$7:$J$1929,"&gt;"&amp;J1845)+1,"")</x:f>
      </x:c>
      <x:c r="M1845" s="9" t="str">
        <x:v>Review required</x:v>
      </x:c>
      <x:c r="N1845" s="9" t="str">
        <x:v>Concentration not explicit on both saved identities</x:v>
      </x:c>
      <x:c r="O1845" s="9" t="str">
        <x:v>https://www.parfumo.com/Perfumes/Dolce_Gabbana/light-blue-pour-homme-summer-vibes</x:v>
      </x:c>
      <x:c r="P1845" s="9" t="str">
        <x:v>https://www.fragrantica.com/perfume/Dolce-Gabbana/Light-Blue-Pour-Homme-Summer-Vibes-80377.html</x:v>
      </x:c>
      <x:c r="Q1845" s="9" t="str">
        <x:v>https://media.parfumo.com/perfumes/be/be5440-light-blue-pour-homme-summer-vibes-dolce-gabbana_1200.jpg?width=720&amp;aspect_ratio=1:1</x:v>
      </x:c>
      <x:c r="R1845" s="9" t="str">
        <x:v>https://fimgs.net/mdimg/perfume-thumbs/375x500.80377.jpg</x:v>
      </x:c>
      <x:c r="S1845" s="9" t="str">
        <x:v>Light Blue pour Homme Summer Vibes</x:v>
      </x:c>
      <x:c r="T1845" s="11" t="str">
        <x:v>2023</x:v>
      </x:c>
      <x:c r="U1845" s="10" t="n">
        <x:v>787</x:v>
      </x:c>
      <x:c r="V1845" s="14" t="n">
        <x:f>IF(AND(ISNUMBER(G1845),G1845&gt;0),LOG10(G1845)*'Method'!$B$8,"")</x:f>
        <x:v>2.8669993012374357</x:v>
      </x:c>
      <x:c r="W1845" s="14" t="n">
        <x:f>IF(AND(ISNUMBER(I1845),I1845&gt;0),LOG10(I1845)*'Method'!$B$9,"")</x:f>
        <x:v>2.5466158749462404</x:v>
      </x:c>
      <x:c r="X1845" s="10" t="str">
        <x:f>IF(ISNUMBER(J1845),SUM(G1845,I1845),"")</x:f>
      </x:c>
      <x:c r="Y1845" s="10" t="str">
        <x:f>IF(ISNUMBER(K1845),COUNTIFS($K$7:$K$1929,"&gt;"&amp;K1845)+1,"")</x:f>
      </x:c>
      <x:c r="Z1845" s="9" t="str"/>
      <x:c r="AA1845" s="15" t="n">
        <x:v>46108</x:v>
      </x:c>
      <x:c r="AB1845" s="9" t="str">
        <x:v>Unknown</x:v>
      </x:c>
    </x:row>
    <x:row r="1846" ht="50" customHeight="1">
      <x:c r="A1846" s="10" t="n">
        <x:f>IF(ISNUMBER(F1846),RANK(F1846,$F$7:$F$1929,0),"")</x:f>
        <x:v>1821</x:v>
      </x:c>
      <x:c r="B1846" s="9" t="str">
        <x:v>Etat Libre d'Orange</x:v>
      </x:c>
      <x:c r="C1846" s="9" t="str">
        <x:v>Sous Le Pont Mirabeau</x:v>
      </x:c>
      <x:c r="D1846" s="9" t="str">
        <x:v>Not recorded</x:v>
      </x:c>
      <x:c r="E1846" s="11" t="n">
        <x:v>2023</x:v>
      </x:c>
      <x:c r="F1846" s="13" t="n">
        <x:v>6.8</x:v>
      </x:c>
      <x:c r="G1846" s="10" t="n">
        <x:v>204</x:v>
      </x:c>
      <x:c r="H1846" s="12" t="n">
        <x:v>3.66</x:v>
      </x:c>
      <x:c r="I1846" s="10" t="n">
        <x:v>1210</x:v>
      </x:c>
      <x:c r="J1846" s="12" t="str">
        <x:f>IF(AND(M1846="URL identity aligns",ISNUMBER(F1846),ISNUMBER(H1846),G1846&gt;0,I1846&gt;0,SUM(V1846:W1846)&gt;0),(F1846*V1846+((H1846-1)/4*10)*W1846)/SUM(V1846:W1846),"")</x:f>
      </x:c>
      <x:c r="K1846" s="12" t="str">
        <x:f>IF(ISNUMBER(J1846),(X1846*J1846+'Method'!$B$10*'Method'!$B$11)/(X1846+'Method'!$B$10),"")</x:f>
      </x:c>
      <x:c r="L1846" s="10" t="str">
        <x:f>IF(ISNUMBER(J1846),COUNTIFS($J$7:$J$1929,"&gt;"&amp;J1846)+1,"")</x:f>
      </x:c>
      <x:c r="M1846" s="9" t="str">
        <x:v>Review required</x:v>
      </x:c>
      <x:c r="N1846" s="9" t="str">
        <x:v>Concentration not explicit on both saved identities</x:v>
      </x:c>
      <x:c r="O1846" s="9" t="str">
        <x:v>https://www.parfumo.com/Perfumes/Etat_Libre_d_Orange/sous-le-pont-mirabeau</x:v>
      </x:c>
      <x:c r="P1846" s="9" t="str">
        <x:v>https://www.fragrantica.com/perfume/Etat-Libre-d-Orange/Sous-Le-Pont-Mirabeau-80360.html</x:v>
      </x:c>
      <x:c r="Q1846" s="9" t="str">
        <x:v>https://media.parfumo.com/perfumes/d9/d9a362-sous-le-pont-mirabeau-etat-libre-d-orange_1200.jpg?width=480&amp;aspect_ratio=1:1</x:v>
      </x:c>
      <x:c r="R1846" s="9" t="str">
        <x:v>https://fimgs.net/mdimg/perfume-thumbs/375x500.80360.jpg</x:v>
      </x:c>
      <x:c r="S1846" s="9" t="str">
        <x:v>Sous Le Pont Mirabeau</x:v>
      </x:c>
      <x:c r="T1846" s="11" t="str">
        <x:v>2023</x:v>
      </x:c>
      <x:c r="U1846" s="10" t="n">
        <x:v>1600</x:v>
      </x:c>
      <x:c r="V1846" s="14" t="n">
        <x:f>IF(AND(ISNUMBER(G1846),G1846&gt;0),LOG10(G1846)*'Method'!$B$8,"")</x:f>
        <x:v>2.77155620091108</x:v>
      </x:c>
      <x:c r="W1846" s="14" t="n">
        <x:f>IF(AND(ISNUMBER(I1846),I1846&gt;0),LOG10(I1846)*'Method'!$B$9,"")</x:f>
        <x:v>2.46622829625316</x:v>
      </x:c>
      <x:c r="X1846" s="10" t="str">
        <x:f>IF(ISNUMBER(J1846),SUM(G1846,I1846),"")</x:f>
      </x:c>
      <x:c r="Y1846" s="10" t="str">
        <x:f>IF(ISNUMBER(K1846),COUNTIFS($K$7:$K$1929,"&gt;"&amp;K1846)+1,"")</x:f>
      </x:c>
      <x:c r="Z1846" s="9" t="str"/>
      <x:c r="AA1846" s="15" t="n">
        <x:v>46108</x:v>
      </x:c>
      <x:c r="AB1846" s="9" t="str">
        <x:v>Unknown</x:v>
      </x:c>
    </x:row>
    <x:row r="1847" ht="50" customHeight="1">
      <x:c r="A1847" s="10" t="n">
        <x:f>IF(ISNUMBER(F1847),RANK(F1847,$F$7:$F$1929,0),"")</x:f>
        <x:v>1821</x:v>
      </x:c>
      <x:c r="B1847" s="9" t="str">
        <x:v>Paco Rabanne</x:v>
      </x:c>
      <x:c r="C1847" s="9" t="str">
        <x:v>Million Gold Rabanne</x:v>
      </x:c>
      <x:c r="D1847" s="9" t="str">
        <x:v>Not recorded</x:v>
      </x:c>
      <x:c r="E1847" s="11" t="n">
        <x:v>2024</x:v>
      </x:c>
      <x:c r="F1847" s="13" t="n">
        <x:v>6.8</x:v>
      </x:c>
      <x:c r="G1847" s="10" t="n">
        <x:v>190</x:v>
      </x:c>
      <x:c r="H1847" s="12" t="n">
        <x:v>3.58</x:v>
      </x:c>
      <x:c r="I1847" s="10" t="n">
        <x:v>1398</x:v>
      </x:c>
      <x:c r="J1847" s="12" t="str">
        <x:f>IF(AND(M1847="URL identity aligns",ISNUMBER(F1847),ISNUMBER(H1847),G1847&gt;0,I1847&gt;0,SUM(V1847:W1847)&gt;0),(F1847*V1847+((H1847-1)/4*10)*W1847)/SUM(V1847:W1847),"")</x:f>
      </x:c>
      <x:c r="K1847" s="12" t="str">
        <x:f>IF(ISNUMBER(J1847),(X1847*J1847+'Method'!$B$10*'Method'!$B$11)/(X1847+'Method'!$B$10),"")</x:f>
      </x:c>
      <x:c r="L1847" s="10" t="str">
        <x:f>IF(ISNUMBER(J1847),COUNTIFS($J$7:$J$1929,"&gt;"&amp;J1847)+1,"")</x:f>
      </x:c>
      <x:c r="M1847" s="9" t="str">
        <x:v>Review required</x:v>
      </x:c>
      <x:c r="N1847" s="9" t="str">
        <x:v>Concentration not explicit on both saved identities</x:v>
      </x:c>
      <x:c r="O1847" s="9" t="str">
        <x:v>https://www.parfumo.com/Perfumes/Rabanne/million-gold</x:v>
      </x:c>
      <x:c r="P1847" s="9" t="str">
        <x:v>https://www.fragrantica.com/perfume/Rabanne/Million-Gold-95641.html</x:v>
      </x:c>
      <x:c r="Q1847" s="9" t="str">
        <x:v>https://media.parfumo.com/perfumes/fe/fefce7-million-gold-rabanne_1200.jpg?width=720&amp;aspect_ratio=1:1</x:v>
      </x:c>
      <x:c r="R1847" s="9" t="str">
        <x:v>https://fimgs.net/mdimg/perfume-thumbs/375x500.95641.jpg</x:v>
      </x:c>
      <x:c r="S1847" s="9" t="str">
        <x:v>Million Gold Rabanne</x:v>
      </x:c>
      <x:c r="T1847" s="11" t="str">
        <x:v>2024</x:v>
      </x:c>
      <x:c r="U1847" s="10" t="n">
        <x:v>638</x:v>
      </x:c>
      <x:c r="V1847" s="14" t="n">
        <x:f>IF(AND(ISNUMBER(G1847),G1847&gt;0),LOG10(G1847)*'Method'!$B$8,"")</x:f>
        <x:v>2.734504321143396</x:v>
      </x:c>
      <x:c r="W1847" s="14" t="n">
        <x:f>IF(AND(ISNUMBER(I1847),I1847&gt;0),LOG10(I1847)*'Method'!$B$9,"")</x:f>
        <x:v>2.5164057371277284</x:v>
      </x:c>
      <x:c r="X1847" s="10" t="str">
        <x:f>IF(ISNUMBER(J1847),SUM(G1847,I1847),"")</x:f>
      </x:c>
      <x:c r="Y1847" s="10" t="str">
        <x:f>IF(ISNUMBER(K1847),COUNTIFS($K$7:$K$1929,"&gt;"&amp;K1847)+1,"")</x:f>
      </x:c>
      <x:c r="Z1847" s="9" t="str"/>
      <x:c r="AA1847" s="15" t="n">
        <x:v>46108</x:v>
      </x:c>
      <x:c r="AB1847" s="9" t="str">
        <x:v>Unknown</x:v>
      </x:c>
    </x:row>
    <x:row r="1848" ht="50" customHeight="1">
      <x:c r="A1848" s="10" t="n">
        <x:f>IF(ISNUMBER(F1848),RANK(F1848,$F$7:$F$1929,0),"")</x:f>
        <x:v>1821</x:v>
      </x:c>
      <x:c r="B1848" s="9" t="str">
        <x:v>Stephane Humbert Lucas</x:v>
      </x:c>
      <x:c r="C1848" s="9" t="str">
        <x:v>Sea my Love</x:v>
      </x:c>
      <x:c r="D1848" s="9" t="str">
        <x:v>Not recorded</x:v>
      </x:c>
      <x:c r="E1848" s="11" t="n">
        <x:v>2024</x:v>
      </x:c>
      <x:c r="F1848" s="13" t="n">
        <x:v>6.8</x:v>
      </x:c>
      <x:c r="G1848" s="10" t="n">
        <x:v>128</x:v>
      </x:c>
      <x:c r="H1848" s="12" t="n">
        <x:v>3.76</x:v>
      </x:c>
      <x:c r="I1848" s="10" t="n">
        <x:v>287</x:v>
      </x:c>
      <x:c r="J1848" s="12" t="str">
        <x:f>IF(AND(M1848="URL identity aligns",ISNUMBER(F1848),ISNUMBER(H1848),G1848&gt;0,I1848&gt;0,SUM(V1848:W1848)&gt;0),(F1848*V1848+((H1848-1)/4*10)*W1848)/SUM(V1848:W1848),"")</x:f>
      </x:c>
      <x:c r="K1848" s="12" t="str">
        <x:f>IF(ISNUMBER(J1848),(X1848*J1848+'Method'!$B$10*'Method'!$B$11)/(X1848+'Method'!$B$10),"")</x:f>
      </x:c>
      <x:c r="L1848" s="10" t="str">
        <x:f>IF(ISNUMBER(J1848),COUNTIFS($J$7:$J$1929,"&gt;"&amp;J1848)+1,"")</x:f>
      </x:c>
      <x:c r="M1848" s="9" t="str">
        <x:v>Review required</x:v>
      </x:c>
      <x:c r="N1848" s="9" t="str">
        <x:v>Concentration not explicit on both saved identities</x:v>
      </x:c>
      <x:c r="O1848" s="9" t="str">
        <x:v>https://www.parfumo.com/Perfumes/Stephane_Humbert_Lucas/sea-my-love</x:v>
      </x:c>
      <x:c r="P1848" s="9" t="str">
        <x:v>https://www.fragrantica.com/perfume/Stephane-Humbert-Lucas-777/Sea-My-Love-95809.html</x:v>
      </x:c>
      <x:c r="Q1848" s="9" t="str">
        <x:v>https://media.parfumo.com/perfumes/5c/5c0e5c-sea-my-love-stephane-humbert-lucas_1200.jpg?width=720&amp;aspect_ratio=1:1</x:v>
      </x:c>
      <x:c r="R1848" s="9" t="str">
        <x:v>https://fimgs.net/mdimg/perfume-thumbs/375x500.95809.jpg</x:v>
      </x:c>
      <x:c r="S1848" s="9" t="str">
        <x:v>Sea my Love Stéphane Humbert Lucas</x:v>
      </x:c>
      <x:c r="T1848" s="11" t="str">
        <x:v>2024</x:v>
      </x:c>
      <x:c r="U1848" s="10" t="n">
        <x:v>1922</x:v>
      </x:c>
      <x:c r="V1848" s="14" t="n">
        <x:f>IF(AND(ISNUMBER(G1848),G1848&gt;0),LOG10(G1848)*'Method'!$B$8,"")</x:f>
        <x:v>2.528651963577444</x:v>
      </x:c>
      <x:c r="W1848" s="14" t="n">
        <x:f>IF(AND(ISNUMBER(I1848),I1848&gt;0),LOG10(I1848)*'Method'!$B$9,"")</x:f>
        <x:v>1.9663055173871922</x:v>
      </x:c>
      <x:c r="X1848" s="10" t="str">
        <x:f>IF(ISNUMBER(J1848),SUM(G1848,I1848),"")</x:f>
      </x:c>
      <x:c r="Y1848" s="10" t="str">
        <x:f>IF(ISNUMBER(K1848),COUNTIFS($K$7:$K$1929,"&gt;"&amp;K1848)+1,"")</x:f>
      </x:c>
      <x:c r="Z1848" s="9" t="str">
        <x:v>Removed repeated brand suffix from display name</x:v>
      </x:c>
      <x:c r="AA1848" s="15" t="n">
        <x:v>46108</x:v>
      </x:c>
      <x:c r="AB1848" s="9" t="str">
        <x:v>Unknown</x:v>
      </x:c>
    </x:row>
    <x:row r="1849" ht="50" customHeight="1">
      <x:c r="A1849" s="10" t="n">
        <x:f>IF(ISNUMBER(F1849),RANK(F1849,$F$7:$F$1929,0),"")</x:f>
        <x:v>1821</x:v>
      </x:c>
      <x:c r="B1849" s="9" t="str">
        <x:v>Calvin Klein</x:v>
      </x:c>
      <x:c r="C1849" s="9" t="str">
        <x:v>Eternity for Men Aromatic Essence</x:v>
      </x:c>
      <x:c r="D1849" s="9" t="str">
        <x:v>Not recorded</x:v>
      </x:c>
      <x:c r="E1849" s="11" t="n">
        <x:v>2024</x:v>
      </x:c>
      <x:c r="F1849" s="13" t="n">
        <x:v>6.8</x:v>
      </x:c>
      <x:c r="G1849" s="10" t="n">
        <x:v>127</x:v>
      </x:c>
      <x:c r="H1849" s="12" t="n">
        <x:v>4.11</x:v>
      </x:c>
      <x:c r="I1849" s="10" t="n">
        <x:v>664</x:v>
      </x:c>
      <x:c r="J1849" s="12" t="str">
        <x:f>IF(AND(M1849="URL identity aligns",ISNUMBER(F1849),ISNUMBER(H1849),G1849&gt;0,I1849&gt;0,SUM(V1849:W1849)&gt;0),(F1849*V1849+((H1849-1)/4*10)*W1849)/SUM(V1849:W1849),"")</x:f>
      </x:c>
      <x:c r="K1849" s="12" t="str">
        <x:f>IF(ISNUMBER(J1849),(X1849*J1849+'Method'!$B$10*'Method'!$B$11)/(X1849+'Method'!$B$10),"")</x:f>
      </x:c>
      <x:c r="L1849" s="10" t="str">
        <x:f>IF(ISNUMBER(J1849),COUNTIFS($J$7:$J$1929,"&gt;"&amp;J1849)+1,"")</x:f>
      </x:c>
      <x:c r="M1849" s="9" t="str">
        <x:v>Review required</x:v>
      </x:c>
      <x:c r="N1849" s="9" t="str">
        <x:v>Product, variant, gender or year terms differ between URLs; Concentration not explicit on both saved identities</x:v>
      </x:c>
      <x:c r="O1849" s="9" t="str">
        <x:v>https://www.parfumo.com/Perfumes/Calvin_Klein/eternity-for-men-aromatic-essence</x:v>
      </x:c>
      <x:c r="P1849" s="9" t="str">
        <x:v>https://www.fragrantica.com/perfume/Calvin-Klein/Eternity-Aromatic-Essence-for-Men-89705.html</x:v>
      </x:c>
      <x:c r="Q1849" s="9" t="str">
        <x:v>https://media.parfumo.com/perfumes/34/3484b4-eternity-for-men-aromatic-essence-calvin-klein_1200.jpg?width=720&amp;aspect_ratio=1:1</x:v>
      </x:c>
      <x:c r="R1849" s="9" t="str">
        <x:v>https://fimgs.net/mdimg/perfume-thumbs/375x500.89705.jpg</x:v>
      </x:c>
      <x:c r="S1849" s="9" t="str">
        <x:v>Eternity for Men Aromatic Essence</x:v>
      </x:c>
      <x:c r="T1849" s="11" t="str">
        <x:v>2024</x:v>
      </x:c>
      <x:c r="U1849" s="10" t="n">
        <x:v>1035</x:v>
      </x:c>
      <x:c r="V1849" s="14" t="n">
        <x:f>IF(AND(ISNUMBER(G1849),G1849&gt;0),LOG10(G1849)*'Method'!$B$8,"")</x:f>
        <x:v>2.5245644651471517</x:v>
      </x:c>
      <x:c r="W1849" s="14" t="n">
        <x:f>IF(AND(ISNUMBER(I1849),I1849&gt;0),LOG10(I1849)*'Method'!$B$9,"")</x:f>
        <x:v>2.2577344634944163</x:v>
      </x:c>
      <x:c r="X1849" s="10" t="str">
        <x:f>IF(ISNUMBER(J1849),SUM(G1849,I1849),"")</x:f>
      </x:c>
      <x:c r="Y1849" s="10" t="str">
        <x:f>IF(ISNUMBER(K1849),COUNTIFS($K$7:$K$1929,"&gt;"&amp;K1849)+1,"")</x:f>
      </x:c>
      <x:c r="Z1849" s="9" t="str"/>
      <x:c r="AA1849" s="15" t="n">
        <x:v>46108</x:v>
      </x:c>
      <x:c r="AB1849" s="9" t="str">
        <x:v>Unknown</x:v>
      </x:c>
    </x:row>
    <x:row r="1850" ht="50" customHeight="1">
      <x:c r="A1850" s="10" t="n">
        <x:f>IF(ISNUMBER(F1850),RANK(F1850,$F$7:$F$1929,0),"")</x:f>
        <x:v>1821</x:v>
      </x:c>
      <x:c r="B1850" s="9" t="str">
        <x:v>Brunello Cucinelli</x:v>
      </x:c>
      <x:c r="C1850" s="9" t="str">
        <x:v>Vento Ardente</x:v>
      </x:c>
      <x:c r="D1850" s="9" t="str">
        <x:v>Not recorded</x:v>
      </x:c>
      <x:c r="E1850" s="11" t="n">
        <x:v>2024</x:v>
      </x:c>
      <x:c r="F1850" s="13" t="n">
        <x:v>6.8</x:v>
      </x:c>
      <x:c r="G1850" s="10" t="n">
        <x:v>21</x:v>
      </x:c>
      <x:c r="H1850" s="12" t="n">
        <x:v>3.76</x:v>
      </x:c>
      <x:c r="I1850" s="10" t="n">
        <x:v>50</x:v>
      </x:c>
      <x:c r="J1850" s="12" t="str">
        <x:f>IF(AND(M1850="URL identity aligns",ISNUMBER(F1850),ISNUMBER(H1850),G1850&gt;0,I1850&gt;0,SUM(V1850:W1850)&gt;0),(F1850*V1850+((H1850-1)/4*10)*W1850)/SUM(V1850:W1850),"")</x:f>
      </x:c>
      <x:c r="K1850" s="12" t="str">
        <x:f>IF(ISNUMBER(J1850),(X1850*J1850+'Method'!$B$10*'Method'!$B$11)/(X1850+'Method'!$B$10),"")</x:f>
      </x:c>
      <x:c r="L1850" s="10" t="str">
        <x:f>IF(ISNUMBER(J1850),COUNTIFS($J$7:$J$1929,"&gt;"&amp;J1850)+1,"")</x:f>
      </x:c>
      <x:c r="M1850" s="9" t="str">
        <x:v>Review required</x:v>
      </x:c>
      <x:c r="N1850" s="9" t="str">
        <x:v>Concentration not explicit on both saved identities</x:v>
      </x:c>
      <x:c r="O1850" s="9" t="str">
        <x:v>https://www.parfumo.com/Perfumes/brunello-cucinelli/vento-ardente</x:v>
      </x:c>
      <x:c r="P1850" s="9" t="str">
        <x:v>https://www.fragrantica.com/perfume/Brunello-Cucinelli/Vento-Ardente-100538.html</x:v>
      </x:c>
      <x:c r="Q1850" s="9" t="str">
        <x:v>https://media.parfumo.com/perfumes/e9/e90022-vento-ardente-brunello-cucinelli_1200.jpg?width=720&amp;aspect_ratio=1:1</x:v>
      </x:c>
      <x:c r="R1850" s="9" t="str">
        <x:v>https://fimgs.net/mdimg/perfume-thumbs/375x500.100538.jpg</x:v>
      </x:c>
      <x:c r="S1850" s="9" t="str">
        <x:v>Vento Ardente</x:v>
      </x:c>
      <x:c r="T1850" s="11" t="str">
        <x:v>2024</x:v>
      </x:c>
      <x:c r="U1850" s="10" t="n">
        <x:v>1262</x:v>
      </x:c>
      <x:c r="V1850" s="14" t="n">
        <x:f>IF(AND(ISNUMBER(G1850),G1850&gt;0),LOG10(G1850)*'Method'!$B$8,"")</x:f>
        <x:v>1.5866631536807039</x:v>
      </x:c>
      <x:c r="W1850" s="14" t="n">
        <x:f>IF(AND(ISNUMBER(I1850),I1850&gt;0),LOG10(I1850)*'Method'!$B$9,"")</x:f>
        <x:v>1.359176003468816</x:v>
      </x:c>
      <x:c r="X1850" s="10" t="str">
        <x:f>IF(ISNUMBER(J1850),SUM(G1850,I1850),"")</x:f>
      </x:c>
      <x:c r="Y1850" s="10" t="str">
        <x:f>IF(ISNUMBER(K1850),COUNTIFS($K$7:$K$1929,"&gt;"&amp;K1850)+1,"")</x:f>
      </x:c>
      <x:c r="Z1850" s="9" t="str"/>
      <x:c r="AA1850" s="15" t="n">
        <x:v>46108</x:v>
      </x:c>
      <x:c r="AB1850" s="9" t="str">
        <x:v>Unknown</x:v>
      </x:c>
    </x:row>
    <x:row r="1851" ht="50" customHeight="1">
      <x:c r="A1851" s="10" t="n">
        <x:f>IF(ISNUMBER(F1851),RANK(F1851,$F$7:$F$1929,0),"")</x:f>
        <x:v>1821</x:v>
      </x:c>
      <x:c r="B1851" s="9" t="str">
        <x:v>Fragrance World</x:v>
      </x:c>
      <x:c r="C1851" s="9" t="str">
        <x:v>C.A.C.A.O</x:v>
      </x:c>
      <x:c r="D1851" s="9" t="str">
        <x:v>Not recorded</x:v>
      </x:c>
      <x:c r="E1851" s="11" t="n">
        <x:v>2023</x:v>
      </x:c>
      <x:c r="F1851" s="13" t="n">
        <x:v>6.8</x:v>
      </x:c>
      <x:c r="G1851" s="10" t="n">
        <x:v>9</x:v>
      </x:c>
      <x:c r="H1851" s="12" t="n">
        <x:v>3.68</x:v>
      </x:c>
      <x:c r="I1851" s="10" t="n">
        <x:v>62</x:v>
      </x:c>
      <x:c r="J1851" s="12" t="str">
        <x:f>IF(AND(M1851="URL identity aligns",ISNUMBER(F1851),ISNUMBER(H1851),G1851&gt;0,I1851&gt;0,SUM(V1851:W1851)&gt;0),(F1851*V1851+((H1851-1)/4*10)*W1851)/SUM(V1851:W1851),"")</x:f>
      </x:c>
      <x:c r="K1851" s="12" t="str">
        <x:f>IF(ISNUMBER(J1851),(X1851*J1851+'Method'!$B$10*'Method'!$B$11)/(X1851+'Method'!$B$10),"")</x:f>
      </x:c>
      <x:c r="L1851" s="10" t="str">
        <x:f>IF(ISNUMBER(J1851),COUNTIFS($J$7:$J$1929,"&gt;"&amp;J1851)+1,"")</x:f>
      </x:c>
      <x:c r="M1851" s="9" t="str">
        <x:v>Review required</x:v>
      </x:c>
      <x:c r="N1851" s="9" t="str">
        <x:v>Product, variant, gender or year terms differ between URLs; Concentration not explicit on both saved identities</x:v>
      </x:c>
      <x:c r="O1851" s="9" t="str">
        <x:v>https://www.parfumo.com/Perfumes/fragrance-world/c-a-c-a-o</x:v>
      </x:c>
      <x:c r="P1851" s="9" t="str">
        <x:v>https://www.fragrantica.com/perfume/Fragrance-World/Cacao-98904.html</x:v>
      </x:c>
      <x:c r="Q1851" s="9" t="str">
        <x:v>https://media.parfumo.com/perfumes/db/db0313_c-a-c-a-o-fragrance-world_1200.jpg?width=720&amp;aspect_ratio=1:1</x:v>
      </x:c>
      <x:c r="R1851" s="9" t="str">
        <x:v>https://fimgs.net/mdimg/perfume-thumbs/375x500.98904.jpg</x:v>
      </x:c>
      <x:c r="S1851" s="9" t="str">
        <x:v>C.A.C.A.O</x:v>
      </x:c>
      <x:c r="T1851" s="11" t="str">
        <x:v>2023</x:v>
      </x:c>
      <x:c r="U1851" s="10" t="n">
        <x:v>1759</x:v>
      </x:c>
      <x:c r="V1851" s="14" t="n">
        <x:f>IF(AND(ISNUMBER(G1851),G1851&gt;0),LOG10(G1851)*'Method'!$B$8,"")</x:f>
        <x:v>1.14509101132719</x:v>
      </x:c>
      <x:c r="W1851" s="14" t="n">
        <x:f>IF(AND(ISNUMBER(I1851),I1851&gt;0),LOG10(I1851)*'Method'!$B$9,"")</x:f>
        <x:v>1.4339133515986</x:v>
      </x:c>
      <x:c r="X1851" s="10" t="str">
        <x:f>IF(ISNUMBER(J1851),SUM(G1851,I1851),"")</x:f>
      </x:c>
      <x:c r="Y1851" s="10" t="str">
        <x:f>IF(ISNUMBER(K1851),COUNTIFS($K$7:$K$1929,"&gt;"&amp;K1851)+1,"")</x:f>
      </x:c>
      <x:c r="Z1851" s="9" t="str"/>
      <x:c r="AA1851" s="15" t="n">
        <x:v>46108</x:v>
      </x:c>
      <x:c r="AB1851" s="9" t="str">
        <x:v>Unknown</x:v>
      </x:c>
    </x:row>
    <x:row r="1852" ht="50" customHeight="1">
      <x:c r="A1852" s="10" t="n">
        <x:f>IF(ISNUMBER(F1852),RANK(F1852,$F$7:$F$1929,0),"")</x:f>
        <x:v>1846</x:v>
      </x:c>
      <x:c r="B1852" s="9" t="str">
        <x:v>Hugo Boss</x:v>
      </x:c>
      <x:c r="C1852" s="9" t="str">
        <x:v>Hugo</x:v>
      </x:c>
      <x:c r="D1852" s="9" t="str">
        <x:v>Eau de Toilette</x:v>
      </x:c>
      <x:c r="E1852" s="11" t="n">
        <x:v>1995</x:v>
      </x:c>
      <x:c r="F1852" s="13" t="n">
        <x:v>6.7</x:v>
      </x:c>
      <x:c r="G1852" s="10" t="n">
        <x:v>1132</x:v>
      </x:c>
      <x:c r="H1852" s="12" t="n">
        <x:v>3.85</x:v>
      </x:c>
      <x:c r="I1852" s="10" t="n">
        <x:v>5089</x:v>
      </x:c>
      <x:c r="J1852" s="12" t="str">
        <x:f>IF(AND(M1852="URL identity aligns",ISNUMBER(F1852),ISNUMBER(H1852),G1852&gt;0,I1852&gt;0,SUM(V1852:W1852)&gt;0),(F1852*V1852+((H1852-1)/4*10)*W1852)/SUM(V1852:W1852),"")</x:f>
      </x:c>
      <x:c r="K1852" s="12" t="str">
        <x:f>IF(ISNUMBER(J1852),(X1852*J1852+'Method'!$B$10*'Method'!$B$11)/(X1852+'Method'!$B$10),"")</x:f>
      </x:c>
      <x:c r="L1852" s="10" t="str">
        <x:f>IF(ISNUMBER(J1852),COUNTIFS($J$7:$J$1929,"&gt;"&amp;J1852)+1,"")</x:f>
      </x:c>
      <x:c r="M1852" s="9" t="str">
        <x:v>Review required</x:v>
      </x:c>
      <x:c r="N1852" s="9" t="str">
        <x:v>Concentration not explicit on both saved identities</x:v>
      </x:c>
      <x:c r="O1852" s="9" t="str">
        <x:v>https://www.parfumo.com/Perfumes/Hugo_Boss/Hugo_Eau_de_Toilette</x:v>
      </x:c>
      <x:c r="P1852" s="9" t="str">
        <x:v>https://www.fragrantica.com/perfume/Hugo-Boss/Hugo-570.html</x:v>
      </x:c>
      <x:c r="Q1852" s="9" t="str">
        <x:v>https://media.parfumo.com/perfumes/ce/cee015-hugo-eau-de-toilette-hugo-boss_1200.jpg?width=720&amp;aspect_ratio=1:1</x:v>
      </x:c>
      <x:c r="R1852" s="9" t="str">
        <x:v>https://fimgs.net/mdimg/perfume-thumbs/375x500.570.jpg</x:v>
      </x:c>
      <x:c r="S1852" s="9" t="str">
        <x:v>Hugo</x:v>
      </x:c>
      <x:c r="T1852" s="11" t="str">
        <x:v>1995</x:v>
      </x:c>
      <x:c r="U1852" s="10" t="n">
        <x:v>51</x:v>
      </x:c>
      <x:c r="V1852" s="14" t="n">
        <x:f>IF(AND(ISNUMBER(G1852),G1852&gt;0),LOG10(G1852)*'Method'!$B$8,"")</x:f>
        <x:v>3.6646157122227</x:v>
      </x:c>
      <x:c r="W1852" s="14" t="n">
        <x:f>IF(AND(ISNUMBER(I1852),I1852&gt;0),LOG10(I1852)*'Method'!$B$9,"")</x:f>
        <x:v>2.9653059606986325</x:v>
      </x:c>
      <x:c r="X1852" s="10" t="str">
        <x:f>IF(ISNUMBER(J1852),SUM(G1852,I1852),"")</x:f>
      </x:c>
      <x:c r="Y1852" s="10" t="str">
        <x:f>IF(ISNUMBER(K1852),COUNTIFS($K$7:$K$1929,"&gt;"&amp;K1852)+1,"")</x:f>
      </x:c>
      <x:c r="Z1852" s="9" t="str"/>
      <x:c r="AA1852" s="15" t="n">
        <x:v>46108</x:v>
      </x:c>
      <x:c r="AB1852" s="9" t="str">
        <x:v>Unknown</x:v>
      </x:c>
    </x:row>
    <x:row r="1853" ht="50" customHeight="1">
      <x:c r="A1853" s="10" t="n">
        <x:f>IF(ISNUMBER(F1853),RANK(F1853,$F$7:$F$1929,0),"")</x:f>
        <x:v>1846</x:v>
      </x:c>
      <x:c r="B1853" s="9" t="str">
        <x:v>Calvin Klein</x:v>
      </x:c>
      <x:c r="C1853" s="9" t="str">
        <x:v>Eternity for Men</x:v>
      </x:c>
      <x:c r="D1853" s="9" t="str">
        <x:v>Eau de Toilette</x:v>
      </x:c>
      <x:c r="E1853" s="11" t="n">
        <x:v>1989</x:v>
      </x:c>
      <x:c r="F1853" s="13" t="n">
        <x:v>6.7</x:v>
      </x:c>
      <x:c r="G1853" s="10" t="n">
        <x:v>677</x:v>
      </x:c>
      <x:c r="H1853" s="12" t="n">
        <x:v>3.77</x:v>
      </x:c>
      <x:c r="I1853" s="10" t="n">
        <x:v>6439</x:v>
      </x:c>
      <x:c r="J1853" s="12" t="str">
        <x:f>IF(AND(M1853="URL identity aligns",ISNUMBER(F1853),ISNUMBER(H1853),G1853&gt;0,I1853&gt;0,SUM(V1853:W1853)&gt;0),(F1853*V1853+((H1853-1)/4*10)*W1853)/SUM(V1853:W1853),"")</x:f>
      </x:c>
      <x:c r="K1853" s="12" t="str">
        <x:f>IF(ISNUMBER(J1853),(X1853*J1853+'Method'!$B$10*'Method'!$B$11)/(X1853+'Method'!$B$10),"")</x:f>
      </x:c>
      <x:c r="L1853" s="10" t="str">
        <x:f>IF(ISNUMBER(J1853),COUNTIFS($J$7:$J$1929,"&gt;"&amp;J1853)+1,"")</x:f>
      </x:c>
      <x:c r="M1853" s="9" t="str">
        <x:v>Review required</x:v>
      </x:c>
      <x:c r="N1853" s="9" t="str">
        <x:v>Concentration not explicit on both saved identities</x:v>
      </x:c>
      <x:c r="O1853" s="9" t="str">
        <x:v>https://www.parfumo.com/Perfumes/Calvin_Klein/Eternity_for_Men_Eau_de_Toilette</x:v>
      </x:c>
      <x:c r="P1853" s="9" t="str">
        <x:v>https://www.fragrantica.com/perfume/Calvin-Klein/Eternity-For-Men-258.html</x:v>
      </x:c>
      <x:c r="Q1853" s="9" t="str">
        <x:v>https://media.parfumo.com/perfumes/bd/bd1297-eternity-for-men-eau-de-toilette-calvin-klein_1200.jpg?width=720&amp;aspect_ratio=1:1</x:v>
      </x:c>
      <x:c r="R1853" s="9" t="str">
        <x:v>https://fimgs.net/mdimg/perfume-thumbs/375x500.258.jpg</x:v>
      </x:c>
      <x:c r="S1853" s="9" t="str">
        <x:v>Eternity for Men</x:v>
      </x:c>
      <x:c r="T1853" s="11" t="str">
        <x:v>1989</x:v>
      </x:c>
      <x:c r="U1853" s="10" t="n">
        <x:v>1208</x:v>
      </x:c>
      <x:c r="V1853" s="14" t="n">
        <x:f>IF(AND(ISNUMBER(G1853),G1853&gt;0),LOG10(G1853)*'Method'!$B$8,"")</x:f>
        <x:v>3.3967064024221676</x:v>
      </x:c>
      <x:c r="W1853" s="14" t="n">
        <x:f>IF(AND(ISNUMBER(I1853),I1853&gt;0),LOG10(I1853)*'Method'!$B$9,"")</x:f>
        <x:v>3.0470547400736963</x:v>
      </x:c>
      <x:c r="X1853" s="10" t="str">
        <x:f>IF(ISNUMBER(J1853),SUM(G1853,I1853),"")</x:f>
      </x:c>
      <x:c r="Y1853" s="10" t="str">
        <x:f>IF(ISNUMBER(K1853),COUNTIFS($K$7:$K$1929,"&gt;"&amp;K1853)+1,"")</x:f>
      </x:c>
      <x:c r="Z1853" s="9" t="str"/>
      <x:c r="AA1853" s="15" t="n">
        <x:v>46108</x:v>
      </x:c>
      <x:c r="AB1853" s="9" t="str">
        <x:v>Unknown</x:v>
      </x:c>
    </x:row>
    <x:row r="1854" ht="50" customHeight="1">
      <x:c r="A1854" s="10" t="n">
        <x:f>IF(ISNUMBER(F1854),RANK(F1854,$F$7:$F$1929,0),"")</x:f>
        <x:v>1846</x:v>
      </x:c>
      <x:c r="B1854" s="9" t="str">
        <x:v>Lattafa</x:v>
      </x:c>
      <x:c r="C1854" s="9" t="str">
        <x:v>Asad Zanzibar اسد</x:v>
      </x:c>
      <x:c r="D1854" s="9" t="str">
        <x:v>Parfum</x:v>
      </x:c>
      <x:c r="E1854" s="11" t="n">
        <x:v>2024</x:v>
      </x:c>
      <x:c r="F1854" s="13" t="n">
        <x:v>6.7</x:v>
      </x:c>
      <x:c r="G1854" s="10" t="n">
        <x:v>591</x:v>
      </x:c>
      <x:c r="H1854" s="12" t="n">
        <x:v>3.34</x:v>
      </x:c>
      <x:c r="I1854" s="10" t="n">
        <x:v>3174</x:v>
      </x:c>
      <x:c r="J1854" s="12" t="str">
        <x:f>IF(AND(M1854="URL identity aligns",ISNUMBER(F1854),ISNUMBER(H1854),G1854&gt;0,I1854&gt;0,SUM(V1854:W1854)&gt;0),(F1854*V1854+((H1854-1)/4*10)*W1854)/SUM(V1854:W1854),"")</x:f>
      </x:c>
      <x:c r="K1854" s="12" t="str">
        <x:f>IF(ISNUMBER(J1854),(X1854*J1854+'Method'!$B$10*'Method'!$B$11)/(X1854+'Method'!$B$10),"")</x:f>
      </x:c>
      <x:c r="L1854" s="10" t="str">
        <x:f>IF(ISNUMBER(J1854),COUNTIFS($J$7:$J$1929,"&gt;"&amp;J1854)+1,"")</x:f>
      </x:c>
      <x:c r="M1854" s="9" t="str">
        <x:v>Review required</x:v>
      </x:c>
      <x:c r="N1854" s="9" t="str">
        <x:v>Brand differs between product URLs; Concentration not explicit on both saved identities</x:v>
      </x:c>
      <x:c r="O1854" s="9" t="str">
        <x:v>https://www.parfumo.com/Perfumes/Lattafa/asad-zanzibar</x:v>
      </x:c>
      <x:c r="P1854" s="9" t="str">
        <x:v>https://www.fragrantica.com/perfume/Lattafa-Perfumes/Asad-Zanzibar-90713.html</x:v>
      </x:c>
      <x:c r="Q1854" s="9" t="str">
        <x:v>https://media.parfumo.com/perfumes/8e/8e4a3d-asad-zanzibar-lattafa_1200.jpg?width=720&amp;aspect_ratio=1:1</x:v>
      </x:c>
      <x:c r="R1854" s="9" t="str">
        <x:v>https://fimgs.net/mdimg/perfume-thumbs/375x500.90713.jpg</x:v>
      </x:c>
      <x:c r="S1854" s="9" t="str">
        <x:v>Asad Zanzibar اسد</x:v>
      </x:c>
      <x:c r="T1854" s="11" t="str">
        <x:v>2024</x:v>
      </x:c>
      <x:c r="U1854" s="10" t="n">
        <x:v>226</x:v>
      </x:c>
      <x:c r="V1854" s="14" t="n">
        <x:f>IF(AND(ISNUMBER(G1854),G1854&gt;0),LOG10(G1854)*'Method'!$B$8,"")</x:f>
        <x:v>3.3259049770575118</x:v>
      </x:c>
      <x:c r="W1854" s="14" t="n">
        <x:f>IF(AND(ISNUMBER(I1854),I1854&gt;0),LOG10(I1854)*'Method'!$B$9,"")</x:f>
        <x:v>2.801285537935064</x:v>
      </x:c>
      <x:c r="X1854" s="10" t="str">
        <x:f>IF(ISNUMBER(J1854),SUM(G1854,I1854),"")</x:f>
      </x:c>
      <x:c r="Y1854" s="10" t="str">
        <x:f>IF(ISNUMBER(K1854),COUNTIFS($K$7:$K$1929,"&gt;"&amp;K1854)+1,"")</x:f>
      </x:c>
      <x:c r="Z1854" s="9" t="str"/>
      <x:c r="AA1854" s="15" t="n">
        <x:v>46108</x:v>
      </x:c>
      <x:c r="AB1854" s="9" t="str">
        <x:v>Unknown</x:v>
      </x:c>
    </x:row>
    <x:row r="1855" ht="50" customHeight="1">
      <x:c r="A1855" s="10" t="n">
        <x:f>IF(ISNUMBER(F1855),RANK(F1855,$F$7:$F$1929,0),"")</x:f>
        <x:v>1846</x:v>
      </x:c>
      <x:c r="B1855" s="9" t="str">
        <x:v>Bvlgari</x:v>
      </x:c>
      <x:c r="C1855" s="9" t="str">
        <x:v>Man Wood Essence</x:v>
      </x:c>
      <x:c r="D1855" s="9" t="str">
        <x:v>Eau de Parfum</x:v>
      </x:c>
      <x:c r="E1855" s="11" t="n">
        <x:v>2018</x:v>
      </x:c>
      <x:c r="F1855" s="13" t="n">
        <x:v>6.7</x:v>
      </x:c>
      <x:c r="G1855" s="10" t="n">
        <x:v>587</x:v>
      </x:c>
      <x:c r="H1855" s="12" t="n">
        <x:v>3.92</x:v>
      </x:c>
      <x:c r="I1855" s="10" t="n">
        <x:v>2932</x:v>
      </x:c>
      <x:c r="J1855" s="12" t="str">
        <x:f>IF(AND(M1855="URL identity aligns",ISNUMBER(F1855),ISNUMBER(H1855),G1855&gt;0,I1855&gt;0,SUM(V1855:W1855)&gt;0),(F1855*V1855+((H1855-1)/4*10)*W1855)/SUM(V1855:W1855),"")</x:f>
      </x:c>
      <x:c r="K1855" s="12" t="str">
        <x:f>IF(ISNUMBER(J1855),(X1855*J1855+'Method'!$B$10*'Method'!$B$11)/(X1855+'Method'!$B$10),"")</x:f>
      </x:c>
      <x:c r="L1855" s="10" t="str">
        <x:f>IF(ISNUMBER(J1855),COUNTIFS($J$7:$J$1929,"&gt;"&amp;J1855)+1,"")</x:f>
      </x:c>
      <x:c r="M1855" s="9" t="str">
        <x:v>Review required</x:v>
      </x:c>
      <x:c r="N1855" s="9" t="str">
        <x:v>Concentration not explicit on both saved identities</x:v>
      </x:c>
      <x:c r="O1855" s="9" t="str">
        <x:v>https://www.parfumo.com/Perfumes/Bvlgari/bvlgari-man-wood-essence-eau-de-parfum</x:v>
      </x:c>
      <x:c r="P1855" s="9" t="str">
        <x:v>https://www.fragrantica.com/perfume/Bvlgari/Bvlgari-Man-Wood-Essence-50602.html</x:v>
      </x:c>
      <x:c r="Q1855" s="9" t="str">
        <x:v>https://media.parfumo.com/perfumes/35/351e41-bvlgari-man-wood-essence-bvlgari_1200.jpg?width=720&amp;aspect_ratio=1:1</x:v>
      </x:c>
      <x:c r="R1855" s="9" t="str">
        <x:v>https://fimgs.net/mdimg/perfume-thumbs/375x500.50602.jpg</x:v>
      </x:c>
      <x:c r="S1855" s="9" t="str">
        <x:v>Man Wood Essence</x:v>
      </x:c>
      <x:c r="T1855" s="11" t="str">
        <x:v>2018</x:v>
      </x:c>
      <x:c r="U1855" s="10" t="n">
        <x:v>1531</x:v>
      </x:c>
      <x:c r="V1855" s="14" t="n">
        <x:f>IF(AND(ISNUMBER(G1855),G1855&gt;0),LOG10(G1855)*'Method'!$B$8,"")</x:f>
        <x:v>3.322365721497132</x:v>
      </x:c>
      <x:c r="W1855" s="14" t="n">
        <x:f>IF(AND(ISNUMBER(I1855),I1855&gt;0),LOG10(I1855)*'Method'!$B$9,"")</x:f>
        <x:v>2.773731172775272</x:v>
      </x:c>
      <x:c r="X1855" s="10" t="str">
        <x:f>IF(ISNUMBER(J1855),SUM(G1855,I1855),"")</x:f>
      </x:c>
      <x:c r="Y1855" s="10" t="str">
        <x:f>IF(ISNUMBER(K1855),COUNTIFS($K$7:$K$1929,"&gt;"&amp;K1855)+1,"")</x:f>
      </x:c>
      <x:c r="Z1855" s="9" t="str"/>
      <x:c r="AA1855" s="15" t="n">
        <x:v>46108</x:v>
      </x:c>
      <x:c r="AB1855" s="9" t="str">
        <x:v>Unknown</x:v>
      </x:c>
    </x:row>
    <x:row r="1856" ht="50" customHeight="1">
      <x:c r="A1856" s="10" t="n">
        <x:f>IF(ISNUMBER(F1856),RANK(F1856,$F$7:$F$1929,0),"")</x:f>
        <x:v>1846</x:v>
      </x:c>
      <x:c r="B1856" s="9" t="str">
        <x:v>Paco Rabanne</x:v>
      </x:c>
      <x:c r="C1856" s="9" t="str">
        <x:v>Black XS Rabanne</x:v>
      </x:c>
      <x:c r="D1856" s="9" t="str">
        <x:v>Eau de Toilette</x:v>
      </x:c>
      <x:c r="E1856" s="11" t="n">
        <x:v>2005</x:v>
      </x:c>
      <x:c r="F1856" s="13" t="n">
        <x:v>6.7</x:v>
      </x:c>
      <x:c r="G1856" s="10" t="n">
        <x:v>424</x:v>
      </x:c>
      <x:c r="H1856" s="12" t="n">
        <x:v>4.07</x:v>
      </x:c>
      <x:c r="I1856" s="10" t="n">
        <x:v>6141</x:v>
      </x:c>
      <x:c r="J1856" s="12" t="str">
        <x:f>IF(AND(M1856="URL identity aligns",ISNUMBER(F1856),ISNUMBER(H1856),G1856&gt;0,I1856&gt;0,SUM(V1856:W1856)&gt;0),(F1856*V1856+((H1856-1)/4*10)*W1856)/SUM(V1856:W1856),"")</x:f>
      </x:c>
      <x:c r="K1856" s="12" t="str">
        <x:f>IF(ISNUMBER(J1856),(X1856*J1856+'Method'!$B$10*'Method'!$B$11)/(X1856+'Method'!$B$10),"")</x:f>
      </x:c>
      <x:c r="L1856" s="10" t="str">
        <x:f>IF(ISNUMBER(J1856),COUNTIFS($J$7:$J$1929,"&gt;"&amp;J1856)+1,"")</x:f>
      </x:c>
      <x:c r="M1856" s="9" t="str">
        <x:v>Review required</x:v>
      </x:c>
      <x:c r="N1856" s="9" t="str">
        <x:v>Concentration not explicit on both saved identities</x:v>
      </x:c>
      <x:c r="O1856" s="9" t="str">
        <x:v>https://www.parfumo.com/Perfumes/Rabanne/Black_XS_Eau_de_Toilette</x:v>
      </x:c>
      <x:c r="P1856" s="9" t="str">
        <x:v>https://www.fragrantica.com/perfume/Rabanne/Black-XS-514.html</x:v>
      </x:c>
      <x:c r="Q1856" s="9" t="str">
        <x:v>https://media.parfumo.com/perfumes/69/69ee03-black-xs-eau-de-toilette-rabanne_1200.jpg?width=480&amp;aspect_ratio=1:1</x:v>
      </x:c>
      <x:c r="R1856" s="9" t="str">
        <x:v>https://fimgs.net/mdimg/perfume-thumbs/375x500.514.jpg</x:v>
      </x:c>
      <x:c r="S1856" s="9" t="str">
        <x:v>Black XS Rabanne</x:v>
      </x:c>
      <x:c r="T1856" s="11" t="str">
        <x:v>2005</x:v>
      </x:c>
      <x:c r="U1856" s="10" t="n">
        <x:v>1397</x:v>
      </x:c>
      <x:c r="V1856" s="14" t="n">
        <x:f>IF(AND(ISNUMBER(G1856),G1856&gt;0),LOG10(G1856)*'Method'!$B$8,"")</x:f>
        <x:v>3.1528390279112757</x:v>
      </x:c>
      <x:c r="W1856" s="14" t="n">
        <x:f>IF(AND(ISNUMBER(I1856),I1856&gt;0),LOG10(I1856)*'Method'!$B$9,"")</x:f>
        <x:v>3.030591277905736</x:v>
      </x:c>
      <x:c r="X1856" s="10" t="str">
        <x:f>IF(ISNUMBER(J1856),SUM(G1856,I1856),"")</x:f>
      </x:c>
      <x:c r="Y1856" s="10" t="str">
        <x:f>IF(ISNUMBER(K1856),COUNTIFS($K$7:$K$1929,"&gt;"&amp;K1856)+1,"")</x:f>
      </x:c>
      <x:c r="Z1856" s="9" t="str"/>
      <x:c r="AA1856" s="15" t="n">
        <x:v>46108</x:v>
      </x:c>
      <x:c r="AB1856" s="9" t="str">
        <x:v>Unknown</x:v>
      </x:c>
    </x:row>
    <x:row r="1857" ht="50" customHeight="1">
      <x:c r="A1857" s="10" t="n">
        <x:f>IF(ISNUMBER(F1857),RANK(F1857,$F$7:$F$1929,0),"")</x:f>
        <x:v>1846</x:v>
      </x:c>
      <x:c r="B1857" s="9" t="str">
        <x:v>Hugo Boss</x:v>
      </x:c>
      <x:c r="C1857" s="9" t="str">
        <x:v>Hugo Dark Blue</x:v>
      </x:c>
      <x:c r="D1857" s="9" t="str">
        <x:v>Eau de Toilette</x:v>
      </x:c>
      <x:c r="E1857" s="11" t="n">
        <x:v>1999</x:v>
      </x:c>
      <x:c r="F1857" s="13" t="n">
        <x:v>6.7</x:v>
      </x:c>
      <x:c r="G1857" s="10" t="n">
        <x:v>388</x:v>
      </x:c>
      <x:c r="H1857" s="12" t="n">
        <x:v>3.82</x:v>
      </x:c>
      <x:c r="I1857" s="10" t="n">
        <x:v>2634</x:v>
      </x:c>
      <x:c r="J1857" s="12" t="str">
        <x:f>IF(AND(M1857="URL identity aligns",ISNUMBER(F1857),ISNUMBER(H1857),G1857&gt;0,I1857&gt;0,SUM(V1857:W1857)&gt;0),(F1857*V1857+((H1857-1)/4*10)*W1857)/SUM(V1857:W1857),"")</x:f>
      </x:c>
      <x:c r="K1857" s="12" t="str">
        <x:f>IF(ISNUMBER(J1857),(X1857*J1857+'Method'!$B$10*'Method'!$B$11)/(X1857+'Method'!$B$10),"")</x:f>
      </x:c>
      <x:c r="L1857" s="10" t="str">
        <x:f>IF(ISNUMBER(J1857),COUNTIFS($J$7:$J$1929,"&gt;"&amp;J1857)+1,"")</x:f>
      </x:c>
      <x:c r="M1857" s="9" t="str">
        <x:v>Review required</x:v>
      </x:c>
      <x:c r="N1857" s="9" t="str">
        <x:v>Concentration not explicit on both saved identities</x:v>
      </x:c>
      <x:c r="O1857" s="9" t="str">
        <x:v>https://www.parfumo.com/Perfumes/Hugo_Boss/Hugo_Dark_Blue_Eau_de_Toilette</x:v>
      </x:c>
      <x:c r="P1857" s="9" t="str">
        <x:v>https://www.fragrantica.com/perfume/Hugo-Boss/Hugo-Dark-Blue-564.html</x:v>
      </x:c>
      <x:c r="Q1857" s="9" t="str">
        <x:v>https://media.parfumo.com/perfumes/e4/e49701-hugo-dark-blue-eau-de-toilette-hugo-boss_1200.jpg?width=720&amp;aspect_ratio=1:1</x:v>
      </x:c>
      <x:c r="R1857" s="9" t="str">
        <x:v>https://fimgs.net/mdimg/perfume-thumbs/375x500.564.jpg</x:v>
      </x:c>
      <x:c r="S1857" s="9" t="str">
        <x:v>Hugo Dark Blue</x:v>
      </x:c>
      <x:c r="T1857" s="11" t="str">
        <x:v>1999</x:v>
      </x:c>
      <x:c r="U1857" s="10" t="n">
        <x:v>106</x:v>
      </x:c>
      <x:c r="V1857" s="14" t="n">
        <x:f>IF(AND(ISNUMBER(G1857),G1857&gt;0),LOG10(G1857)*'Method'!$B$8,"")</x:f>
        <x:v>3.106598070713052</x:v>
      </x:c>
      <x:c r="W1857" s="14" t="n">
        <x:f>IF(AND(ISNUMBER(I1857),I1857&gt;0),LOG10(I1857)*'Method'!$B$9,"")</x:f>
        <x:v>2.736492616500608</x:v>
      </x:c>
      <x:c r="X1857" s="10" t="str">
        <x:f>IF(ISNUMBER(J1857),SUM(G1857,I1857),"")</x:f>
      </x:c>
      <x:c r="Y1857" s="10" t="str">
        <x:f>IF(ISNUMBER(K1857),COUNTIFS($K$7:$K$1929,"&gt;"&amp;K1857)+1,"")</x:f>
      </x:c>
      <x:c r="Z1857" s="9" t="str"/>
      <x:c r="AA1857" s="15" t="n">
        <x:v>46108</x:v>
      </x:c>
      <x:c r="AB1857" s="9" t="str">
        <x:v>Unknown</x:v>
      </x:c>
    </x:row>
    <x:row r="1858" ht="50" customHeight="1">
      <x:c r="A1858" s="10" t="n">
        <x:f>IF(ISNUMBER(F1858),RANK(F1858,$F$7:$F$1929,0),"")</x:f>
        <x:v>1846</x:v>
      </x:c>
      <x:c r="B1858" s="9" t="str">
        <x:v>Hugo Boss</x:v>
      </x:c>
      <x:c r="C1858" s="9" t="str">
        <x:v>Boss Bottled Tonic</x:v>
      </x:c>
      <x:c r="D1858" s="9" t="str">
        <x:v>Not recorded</x:v>
      </x:c>
      <x:c r="E1858" s="11" t="n">
        <x:v>2017</x:v>
      </x:c>
      <x:c r="F1858" s="13" t="n">
        <x:v>6.7</x:v>
      </x:c>
      <x:c r="G1858" s="10" t="n">
        <x:v>350</x:v>
      </x:c>
      <x:c r="H1858" s="12" t="n">
        <x:v>3.8</x:v>
      </x:c>
      <x:c r="I1858" s="10" t="n">
        <x:v>1777</x:v>
      </x:c>
      <x:c r="J1858" s="12" t="str">
        <x:f>IF(AND(M1858="URL identity aligns",ISNUMBER(F1858),ISNUMBER(H1858),G1858&gt;0,I1858&gt;0,SUM(V1858:W1858)&gt;0),(F1858*V1858+((H1858-1)/4*10)*W1858)/SUM(V1858:W1858),"")</x:f>
      </x:c>
      <x:c r="K1858" s="12" t="str">
        <x:f>IF(ISNUMBER(J1858),(X1858*J1858+'Method'!$B$10*'Method'!$B$11)/(X1858+'Method'!$B$10),"")</x:f>
      </x:c>
      <x:c r="L1858" s="10" t="str">
        <x:f>IF(ISNUMBER(J1858),COUNTIFS($J$7:$J$1929,"&gt;"&amp;J1858)+1,"")</x:f>
      </x:c>
      <x:c r="M1858" s="9" t="str">
        <x:v>Review required</x:v>
      </x:c>
      <x:c r="N1858" s="9" t="str">
        <x:v>Concentration not explicit on both saved identities</x:v>
      </x:c>
      <x:c r="O1858" s="9" t="str">
        <x:v>https://www.parfumo.com/Perfumes/Hugo_Boss/Boss_Bottled_Tonic</x:v>
      </x:c>
      <x:c r="P1858" s="9" t="str">
        <x:v>https://www.fragrantica.com/perfume/Hugo-Boss/Boss-Bottled-Tonic-43331.html</x:v>
      </x:c>
      <x:c r="Q1858" s="9" t="str">
        <x:v>https://media.parfumo.com/perfumes/bb/bba54f-boss-bottled-tonic-hugo-boss_1200.jpg?width=720&amp;aspect_ratio=1:1</x:v>
      </x:c>
      <x:c r="R1858" s="9" t="str">
        <x:v>https://fimgs.net/mdimg/perfume-thumbs/375x500.43331.jpg</x:v>
      </x:c>
      <x:c r="S1858" s="9" t="str">
        <x:v>Boss Bottled Tonic</x:v>
      </x:c>
      <x:c r="T1858" s="11" t="str">
        <x:v>2017</x:v>
      </x:c>
      <x:c r="U1858" s="10" t="n">
        <x:v>778</x:v>
      </x:c>
      <x:c r="V1858" s="14" t="n">
        <x:f>IF(AND(ISNUMBER(G1858),G1858&gt;0),LOG10(G1858)*'Method'!$B$8,"")</x:f>
        <x:v>3.0528816532203362</x:v>
      </x:c>
      <x:c r="W1858" s="14" t="n">
        <x:f>IF(AND(ISNUMBER(I1858),I1858&gt;0),LOG10(I1858)*'Method'!$B$9,"")</x:f>
        <x:v>2.59974994224424</x:v>
      </x:c>
      <x:c r="X1858" s="10" t="str">
        <x:f>IF(ISNUMBER(J1858),SUM(G1858,I1858),"")</x:f>
      </x:c>
      <x:c r="Y1858" s="10" t="str">
        <x:f>IF(ISNUMBER(K1858),COUNTIFS($K$7:$K$1929,"&gt;"&amp;K1858)+1,"")</x:f>
      </x:c>
      <x:c r="Z1858" s="9" t="str"/>
      <x:c r="AA1858" s="15" t="n">
        <x:v>46108</x:v>
      </x:c>
      <x:c r="AB1858" s="9" t="str">
        <x:v>Unknown</x:v>
      </x:c>
    </x:row>
    <x:row r="1859" ht="50" customHeight="1">
      <x:c r="A1859" s="10" t="n">
        <x:f>IF(ISNUMBER(F1859),RANK(F1859,$F$7:$F$1929,0),"")</x:f>
        <x:v>1846</x:v>
      </x:c>
      <x:c r="B1859" s="9" t="str">
        <x:v>Xerjoff</x:v>
      </x:c>
      <x:c r="C1859" s="9" t="str">
        <x:v>Groove Xcape</x:v>
      </x:c>
      <x:c r="D1859" s="9" t="str">
        <x:v>Not recorded</x:v>
      </x:c>
      <x:c r="E1859" s="11" t="n">
        <x:v>2023</x:v>
      </x:c>
      <x:c r="F1859" s="13" t="n">
        <x:v>6.7</x:v>
      </x:c>
      <x:c r="G1859" s="10" t="n">
        <x:v>344</x:v>
      </x:c>
      <x:c r="H1859" s="12" t="n">
        <x:v>3.87</x:v>
      </x:c>
      <x:c r="I1859" s="10" t="n">
        <x:v>309</x:v>
      </x:c>
      <x:c r="J1859" s="12" t="str">
        <x:f>IF(AND(M1859="URL identity aligns",ISNUMBER(F1859),ISNUMBER(H1859),G1859&gt;0,I1859&gt;0,SUM(V1859:W1859)&gt;0),(F1859*V1859+((H1859-1)/4*10)*W1859)/SUM(V1859:W1859),"")</x:f>
      </x:c>
      <x:c r="K1859" s="12" t="str">
        <x:f>IF(ISNUMBER(J1859),(X1859*J1859+'Method'!$B$10*'Method'!$B$11)/(X1859+'Method'!$B$10),"")</x:f>
      </x:c>
      <x:c r="L1859" s="10" t="str">
        <x:f>IF(ISNUMBER(J1859),COUNTIFS($J$7:$J$1929,"&gt;"&amp;J1859)+1,"")</x:f>
      </x:c>
      <x:c r="M1859" s="9" t="str">
        <x:v>Review required</x:v>
      </x:c>
      <x:c r="N1859" s="9" t="str">
        <x:v>Concentration not explicit on both saved identities</x:v>
      </x:c>
      <x:c r="O1859" s="9" t="str">
        <x:v>https://www.parfumo.com/Perfumes/Xerjoff/groove-xcape</x:v>
      </x:c>
      <x:c r="P1859" s="9" t="str">
        <x:v>https://www.fragrantica.com/perfume/Xerjoff/Groove-Xcape-79028.html</x:v>
      </x:c>
      <x:c r="Q1859" s="9" t="str">
        <x:v>https://media.parfumo.com/perfumes/72/724fae-groove-xcape-xerjoff_1200.jpg?width=720&amp;aspect_ratio=1:1</x:v>
      </x:c>
      <x:c r="R1859" s="9" t="str">
        <x:v>https://fimgs.net/mdimg/perfume-thumbs/375x500.79028.jpg</x:v>
      </x:c>
      <x:c r="S1859" s="9" t="str">
        <x:v>Groove Xcape</x:v>
      </x:c>
      <x:c r="T1859" s="11" t="str">
        <x:v>2023</x:v>
      </x:c>
      <x:c r="U1859" s="10" t="n">
        <x:v>112</x:v>
      </x:c>
      <x:c r="V1859" s="14" t="n">
        <x:f>IF(AND(ISNUMBER(G1859),G1859&gt;0),LOG10(G1859)*'Method'!$B$8,"")</x:f>
        <x:v>3.043870131085836</x:v>
      </x:c>
      <x:c r="W1859" s="14" t="n">
        <x:f>IF(AND(ISNUMBER(I1859),I1859&gt;0),LOG10(I1859)*'Method'!$B$9,"")</x:f>
        <x:v>1.9919667835398642</x:v>
      </x:c>
      <x:c r="X1859" s="10" t="str">
        <x:f>IF(ISNUMBER(J1859),SUM(G1859,I1859),"")</x:f>
      </x:c>
      <x:c r="Y1859" s="10" t="str">
        <x:f>IF(ISNUMBER(K1859),COUNTIFS($K$7:$K$1929,"&gt;"&amp;K1859)+1,"")</x:f>
      </x:c>
      <x:c r="Z1859" s="9" t="str"/>
      <x:c r="AA1859" s="15" t="n">
        <x:v>46108</x:v>
      </x:c>
      <x:c r="AB1859" s="9" t="str">
        <x:v>Unknown</x:v>
      </x:c>
    </x:row>
    <x:row r="1860" ht="50" customHeight="1">
      <x:c r="A1860" s="10" t="n">
        <x:f>IF(ISNUMBER(F1860),RANK(F1860,$F$7:$F$1929,0),"")</x:f>
        <x:v>1846</x:v>
      </x:c>
      <x:c r="B1860" s="9" t="str">
        <x:v>Gucci</x:v>
      </x:c>
      <x:c r="C1860" s="9" t="str">
        <x:v>Guilty Essence Guilty Black pour Homme</x:v>
      </x:c>
      <x:c r="D1860" s="9" t="str">
        <x:v>Eau de Toilette</x:v>
      </x:c>
      <x:c r="E1860" s="11" t="n">
        <x:v>2013</x:v>
      </x:c>
      <x:c r="F1860" s="13" t="n">
        <x:v>6.7</x:v>
      </x:c>
      <x:c r="G1860" s="10" t="n">
        <x:v>336</x:v>
      </x:c>
      <x:c r="H1860" s="12" t="n">
        <x:v>3.81</x:v>
      </x:c>
      <x:c r="I1860" s="10" t="n">
        <x:v>2451</x:v>
      </x:c>
      <x:c r="J1860" s="12" t="str">
        <x:f>IF(AND(M1860="URL identity aligns",ISNUMBER(F1860),ISNUMBER(H1860),G1860&gt;0,I1860&gt;0,SUM(V1860:W1860)&gt;0),(F1860*V1860+((H1860-1)/4*10)*W1860)/SUM(V1860:W1860),"")</x:f>
      </x:c>
      <x:c r="K1860" s="12" t="str">
        <x:f>IF(ISNUMBER(J1860),(X1860*J1860+'Method'!$B$10*'Method'!$B$11)/(X1860+'Method'!$B$10),"")</x:f>
      </x:c>
      <x:c r="L1860" s="10" t="str">
        <x:f>IF(ISNUMBER(J1860),COUNTIFS($J$7:$J$1929,"&gt;"&amp;J1860)+1,"")</x:f>
      </x:c>
      <x:c r="M1860" s="9" t="str">
        <x:v>Review required</x:v>
      </x:c>
      <x:c r="N1860" s="9" t="str">
        <x:v>Product, variant, gender or year terms differ between URLs; Concentration not explicit on both saved identities</x:v>
      </x:c>
      <x:c r="O1860" s="9" t="str">
        <x:v>https://www.parfumo.com/Perfumes/Gucci/guilty-essence-guilty-black-pour-homme-eau-de-toilette</x:v>
      </x:c>
      <x:c r="P1860" s="9" t="str">
        <x:v>https://www.fragrantica.com/perfume/Gucci/Gucci-Guilty-Black-Pour-Homme-17322.html</x:v>
      </x:c>
      <x:c r="Q1860" s="9" t="str">
        <x:v>https://media.parfumo.com/perfumes/ea/ea8c69-guilty-essence-guilty-black-pour-homme-eau-de-toilette-gucci_1200.jpg?width=720&amp;aspect_ratio=1:1</x:v>
      </x:c>
      <x:c r="R1860" s="9" t="str">
        <x:v>https://fimgs.net/mdimg/perfume-thumbs/375x500.17322.jpg</x:v>
      </x:c>
      <x:c r="S1860" s="9" t="str">
        <x:v>Guilty Essence Guilty Black pour Homme</x:v>
      </x:c>
      <x:c r="T1860" s="11" t="str">
        <x:v>2013</x:v>
      </x:c>
      <x:c r="U1860" s="10" t="n">
        <x:v>860</x:v>
      </x:c>
      <x:c r="V1860" s="14" t="n">
        <x:f>IF(AND(ISNUMBER(G1860),G1860&gt;0),LOG10(G1860)*'Method'!$B$8,"")</x:f>
        <x:v>3.031607132867808</x:v>
      </x:c>
      <x:c r="W1860" s="14" t="n">
        <x:f>IF(AND(ISNUMBER(I1860),I1860&gt;0),LOG10(I1860)*'Method'!$B$9,"")</x:f>
        <x:v>2.711474649001664</x:v>
      </x:c>
      <x:c r="X1860" s="10" t="str">
        <x:f>IF(ISNUMBER(J1860),SUM(G1860,I1860),"")</x:f>
      </x:c>
      <x:c r="Y1860" s="10" t="str">
        <x:f>IF(ISNUMBER(K1860),COUNTIFS($K$7:$K$1929,"&gt;"&amp;K1860)+1,"")</x:f>
      </x:c>
      <x:c r="Z1860" s="9" t="str"/>
      <x:c r="AA1860" s="15" t="n">
        <x:v>46108</x:v>
      </x:c>
      <x:c r="AB1860" s="9" t="str">
        <x:v>Unknown</x:v>
      </x:c>
    </x:row>
    <x:row r="1861" ht="50" customHeight="1">
      <x:c r="A1861" s="10" t="n">
        <x:f>IF(ISNUMBER(F1861),RANK(F1861,$F$7:$F$1929,0),"")</x:f>
        <x:v>1846</x:v>
      </x:c>
      <x:c r="B1861" s="9" t="str">
        <x:v>Essential Parfums</x:v>
      </x:c>
      <x:c r="C1861" s="9" t="str">
        <x:v>Patchouli Mania</x:v>
      </x:c>
      <x:c r="D1861" s="9" t="str">
        <x:v>Parfum</x:v>
      </x:c>
      <x:c r="E1861" s="11" t="n">
        <x:v>2023</x:v>
      </x:c>
      <x:c r="F1861" s="13" t="n">
        <x:v>6.7</x:v>
      </x:c>
      <x:c r="G1861" s="10" t="n">
        <x:v>321</x:v>
      </x:c>
      <x:c r="H1861" s="12" t="n">
        <x:v>3.64</x:v>
      </x:c>
      <x:c r="I1861" s="10" t="n">
        <x:v>1324</x:v>
      </x:c>
      <x:c r="J1861" s="12" t="str">
        <x:f>IF(AND(M1861="URL identity aligns",ISNUMBER(F1861),ISNUMBER(H1861),G1861&gt;0,I1861&gt;0,SUM(V1861:W1861)&gt;0),(F1861*V1861+((H1861-1)/4*10)*W1861)/SUM(V1861:W1861),"")</x:f>
      </x:c>
      <x:c r="K1861" s="12" t="str">
        <x:f>IF(ISNUMBER(J1861),(X1861*J1861+'Method'!$B$10*'Method'!$B$11)/(X1861+'Method'!$B$10),"")</x:f>
      </x:c>
      <x:c r="L1861" s="10" t="str">
        <x:f>IF(ISNUMBER(J1861),COUNTIFS($J$7:$J$1929,"&gt;"&amp;J1861)+1,"")</x:f>
      </x:c>
      <x:c r="M1861" s="9" t="str">
        <x:v>Review required</x:v>
      </x:c>
      <x:c r="N1861" s="9" t="str">
        <x:v>Concentration not explicit on both saved identities</x:v>
      </x:c>
      <x:c r="O1861" s="9" t="str">
        <x:v>https://www.parfumo.com/Perfumes/Essential_Parfums/patchouli-mania</x:v>
      </x:c>
      <x:c r="P1861" s="9" t="str">
        <x:v>https://www.fragrantica.com/perfume/Essential-Parfums/Patchouli-Mania-85144.html</x:v>
      </x:c>
      <x:c r="Q1861" s="9" t="str">
        <x:v>https://media.parfumo.com/perfumes/fe/fe6709-patchouli-mania-essential-parfums_1200.jpg?width=720&amp;aspect_ratio=1:1</x:v>
      </x:c>
      <x:c r="R1861" s="9" t="str">
        <x:v>https://fimgs.net/mdimg/perfume-thumbs/375x500.85144.jpg</x:v>
      </x:c>
      <x:c r="S1861" s="9" t="str">
        <x:v>Patchouli Mania</x:v>
      </x:c>
      <x:c r="T1861" s="11" t="str">
        <x:v>2023</x:v>
      </x:c>
      <x:c r="U1861" s="10" t="n">
        <x:v>1465</x:v>
      </x:c>
      <x:c r="V1861" s="14" t="n">
        <x:f>IF(AND(ISNUMBER(G1861),G1861&gt;0),LOG10(G1861)*'Method'!$B$8,"")</x:f>
        <x:v>3.007806038885844</x:v>
      </x:c>
      <x:c r="W1861" s="14" t="n">
        <x:f>IF(AND(ISNUMBER(I1861),I1861&gt;0),LOG10(I1861)*'Method'!$B$9,"")</x:f>
        <x:v>2.497510388082944</x:v>
      </x:c>
      <x:c r="X1861" s="10" t="str">
        <x:f>IF(ISNUMBER(J1861),SUM(G1861,I1861),"")</x:f>
      </x:c>
      <x:c r="Y1861" s="10" t="str">
        <x:f>IF(ISNUMBER(K1861),COUNTIFS($K$7:$K$1929,"&gt;"&amp;K1861)+1,"")</x:f>
      </x:c>
      <x:c r="Z1861" s="9" t="str"/>
      <x:c r="AA1861" s="15" t="n">
        <x:v>46108</x:v>
      </x:c>
      <x:c r="AB1861" s="9" t="str">
        <x:v>Unknown</x:v>
      </x:c>
    </x:row>
    <x:row r="1862" ht="50" customHeight="1">
      <x:c r="A1862" s="10" t="n">
        <x:f>IF(ISNUMBER(F1862),RANK(F1862,$F$7:$F$1929,0),"")</x:f>
        <x:v>1846</x:v>
      </x:c>
      <x:c r="B1862" s="9" t="str">
        <x:v>Ralph Lauren</x:v>
      </x:c>
      <x:c r="C1862" s="9" t="str">
        <x:v>Polo Black</x:v>
      </x:c>
      <x:c r="D1862" s="9" t="str">
        <x:v>Eau de Toilette</x:v>
      </x:c>
      <x:c r="E1862" s="11" t="n">
        <x:v>2005</x:v>
      </x:c>
      <x:c r="F1862" s="13" t="n">
        <x:v>6.7</x:v>
      </x:c>
      <x:c r="G1862" s="10" t="n">
        <x:v>253</x:v>
      </x:c>
      <x:c r="H1862" s="12" t="n">
        <x:v>4.01</x:v>
      </x:c>
      <x:c r="I1862" s="10" t="n">
        <x:v>3779</x:v>
      </x:c>
      <x:c r="J1862" s="12" t="str">
        <x:f>IF(AND(M1862="URL identity aligns",ISNUMBER(F1862),ISNUMBER(H1862),G1862&gt;0,I1862&gt;0,SUM(V1862:W1862)&gt;0),(F1862*V1862+((H1862-1)/4*10)*W1862)/SUM(V1862:W1862),"")</x:f>
      </x:c>
      <x:c r="K1862" s="12" t="str">
        <x:f>IF(ISNUMBER(J1862),(X1862*J1862+'Method'!$B$10*'Method'!$B$11)/(X1862+'Method'!$B$10),"")</x:f>
      </x:c>
      <x:c r="L1862" s="10" t="str">
        <x:f>IF(ISNUMBER(J1862),COUNTIFS($J$7:$J$1929,"&gt;"&amp;J1862)+1,"")</x:f>
      </x:c>
      <x:c r="M1862" s="9" t="str">
        <x:v>Review required</x:v>
      </x:c>
      <x:c r="N1862" s="9" t="str">
        <x:v>Concentration not explicit on both saved identities</x:v>
      </x:c>
      <x:c r="O1862" s="9" t="str">
        <x:v>https://www.parfumo.com/Perfumes/Ralph_Lauren/Polo_Black_Eau_de_Toilette</x:v>
      </x:c>
      <x:c r="P1862" s="9" t="str">
        <x:v>https://www.fragrantica.com/perfume/Ralph-Lauren/Polo-Black-1197.html</x:v>
      </x:c>
      <x:c r="Q1862" s="9" t="str">
        <x:v>https://media.parfumo.com/perfumes/48/483d81-polo-black-eau-de-toilette-ralph-lauren_1200.jpg?width=720&amp;aspect_ratio=1:1</x:v>
      </x:c>
      <x:c r="R1862" s="9" t="str">
        <x:v>https://fimgs.net/mdimg/perfume-thumbs/375x500.1197.jpg</x:v>
      </x:c>
      <x:c r="S1862" s="9" t="str">
        <x:v>Polo Black</x:v>
      </x:c>
      <x:c r="T1862" s="11" t="str">
        <x:v>2005</x:v>
      </x:c>
      <x:c r="U1862" s="10" t="n">
        <x:v>675</x:v>
      </x:c>
      <x:c r="V1862" s="14" t="n">
        <x:f>IF(AND(ISNUMBER(G1862),G1862&gt;0),LOG10(G1862)*'Method'!$B$8,"")</x:f>
        <x:v>2.883744625410984</x:v>
      </x:c>
      <x:c r="W1862" s="14" t="n">
        <x:f>IF(AND(ISNUMBER(I1862),I1862&gt;0),LOG10(I1862)*'Method'!$B$9,"")</x:f>
        <x:v>2.861901513533608</x:v>
      </x:c>
      <x:c r="X1862" s="10" t="str">
        <x:f>IF(ISNUMBER(J1862),SUM(G1862,I1862),"")</x:f>
      </x:c>
      <x:c r="Y1862" s="10" t="str">
        <x:f>IF(ISNUMBER(K1862),COUNTIFS($K$7:$K$1929,"&gt;"&amp;K1862)+1,"")</x:f>
      </x:c>
      <x:c r="Z1862" s="9" t="str"/>
      <x:c r="AA1862" s="15" t="n">
        <x:v>46108</x:v>
      </x:c>
      <x:c r="AB1862" s="9" t="str">
        <x:v>Unknown</x:v>
      </x:c>
    </x:row>
    <x:row r="1863" ht="50" customHeight="1">
      <x:c r="A1863" s="10" t="n">
        <x:f>IF(ISNUMBER(F1863),RANK(F1863,$F$7:$F$1929,0),"")</x:f>
        <x:v>1846</x:v>
      </x:c>
      <x:c r="B1863" s="9" t="str">
        <x:v>Dolce &amp; Gabbana</x:v>
      </x:c>
      <x:c r="C1863" s="9" t="str">
        <x:v>The One Grey</x:v>
      </x:c>
      <x:c r="D1863" s="9" t="str">
        <x:v>Not recorded</x:v>
      </x:c>
      <x:c r="E1863" s="11" t="n">
        <x:v>2018</x:v>
      </x:c>
      <x:c r="F1863" s="13" t="n">
        <x:v>6.7</x:v>
      </x:c>
      <x:c r="G1863" s="10" t="n">
        <x:v>231</x:v>
      </x:c>
      <x:c r="H1863" s="12" t="n">
        <x:v>3.79</x:v>
      </x:c>
      <x:c r="I1863" s="10" t="n">
        <x:v>1294</x:v>
      </x:c>
      <x:c r="J1863" s="12" t="str">
        <x:f>IF(AND(M1863="URL identity aligns",ISNUMBER(F1863),ISNUMBER(H1863),G1863&gt;0,I1863&gt;0,SUM(V1863:W1863)&gt;0),(F1863*V1863+((H1863-1)/4*10)*W1863)/SUM(V1863:W1863),"")</x:f>
      </x:c>
      <x:c r="K1863" s="12" t="str">
        <x:f>IF(ISNUMBER(J1863),(X1863*J1863+'Method'!$B$10*'Method'!$B$11)/(X1863+'Method'!$B$10),"")</x:f>
      </x:c>
      <x:c r="L1863" s="10" t="str">
        <x:f>IF(ISNUMBER(J1863),COUNTIFS($J$7:$J$1929,"&gt;"&amp;J1863)+1,"")</x:f>
      </x:c>
      <x:c r="M1863" s="9" t="str">
        <x:v>Review required</x:v>
      </x:c>
      <x:c r="N1863" s="9" t="str">
        <x:v>Concentration not explicit on both saved identities</x:v>
      </x:c>
      <x:c r="O1863" s="9" t="str">
        <x:v>https://www.parfumo.com/Perfumes/Dolce_Gabbana/The_One_Grey</x:v>
      </x:c>
      <x:c r="P1863" s="9" t="str">
        <x:v>https://www.fragrantica.com/perfume/Dolce-Gabbana/The-One-Grey-50611.html</x:v>
      </x:c>
      <x:c r="Q1863" s="9" t="str">
        <x:v>https://media.parfumo.com/perfumes/fd/fd2723-the-one-grey-dolce-gabbana_1200.jpg?width=720&amp;aspect_ratio=1:1</x:v>
      </x:c>
      <x:c r="R1863" s="9" t="str">
        <x:v>https://fimgs.net/mdimg/perfume-thumbs/375x500.50611.jpg</x:v>
      </x:c>
      <x:c r="S1863" s="9" t="str">
        <x:v>The One Grey</x:v>
      </x:c>
      <x:c r="T1863" s="11" t="str">
        <x:v>2018</x:v>
      </x:c>
      <x:c r="U1863" s="10" t="n">
        <x:v>630</x:v>
      </x:c>
      <x:c r="V1863" s="14" t="n">
        <x:f>IF(AND(ISNUMBER(G1863),G1863&gt;0),LOG10(G1863)*'Method'!$B$8,"")</x:f>
        <x:v>2.836334375870568</x:v>
      </x:c>
      <x:c r="W1863" s="14" t="n">
        <x:f>IF(AND(ISNUMBER(I1863),I1863&gt;0),LOG10(I1863)*'Method'!$B$9,"")</x:f>
        <x:v>2.489547421066144</x:v>
      </x:c>
      <x:c r="X1863" s="10" t="str">
        <x:f>IF(ISNUMBER(J1863),SUM(G1863,I1863),"")</x:f>
      </x:c>
      <x:c r="Y1863" s="10" t="str">
        <x:f>IF(ISNUMBER(K1863),COUNTIFS($K$7:$K$1929,"&gt;"&amp;K1863)+1,"")</x:f>
      </x:c>
      <x:c r="Z1863" s="9" t="str"/>
      <x:c r="AA1863" s="15" t="n">
        <x:v>46108</x:v>
      </x:c>
      <x:c r="AB1863" s="9" t="str">
        <x:v>Unknown</x:v>
      </x:c>
    </x:row>
    <x:row r="1864" ht="50" customHeight="1">
      <x:c r="A1864" s="10" t="n">
        <x:f>IF(ISNUMBER(F1864),RANK(F1864,$F$7:$F$1929,0),"")</x:f>
        <x:v>1846</x:v>
      </x:c>
      <x:c r="B1864" s="9" t="str">
        <x:v>Bvlgari</x:v>
      </x:c>
      <x:c r="C1864" s="9" t="str">
        <x:v>Man Glacial Essence</x:v>
      </x:c>
      <x:c r="D1864" s="9" t="str">
        <x:v>Not recorded</x:v>
      </x:c>
      <x:c r="E1864" s="11" t="n">
        <x:v>2020</x:v>
      </x:c>
      <x:c r="F1864" s="13" t="n">
        <x:v>6.7</x:v>
      </x:c>
      <x:c r="G1864" s="10" t="n">
        <x:v>216</x:v>
      </x:c>
      <x:c r="H1864" s="12" t="n">
        <x:v>3.79</x:v>
      </x:c>
      <x:c r="I1864" s="10" t="n">
        <x:v>1436</x:v>
      </x:c>
      <x:c r="J1864" s="12" t="str">
        <x:f>IF(AND(M1864="URL identity aligns",ISNUMBER(F1864),ISNUMBER(H1864),G1864&gt;0,I1864&gt;0,SUM(V1864:W1864)&gt;0),(F1864*V1864+((H1864-1)/4*10)*W1864)/SUM(V1864:W1864),"")</x:f>
      </x:c>
      <x:c r="K1864" s="12" t="str">
        <x:f>IF(ISNUMBER(J1864),(X1864*J1864+'Method'!$B$10*'Method'!$B$11)/(X1864+'Method'!$B$10),"")</x:f>
      </x:c>
      <x:c r="L1864" s="10" t="str">
        <x:f>IF(ISNUMBER(J1864),COUNTIFS($J$7:$J$1929,"&gt;"&amp;J1864)+1,"")</x:f>
      </x:c>
      <x:c r="M1864" s="9" t="str">
        <x:v>Review required</x:v>
      </x:c>
      <x:c r="N1864" s="9" t="str">
        <x:v>Concentration not explicit on both saved identities</x:v>
      </x:c>
      <x:c r="O1864" s="9" t="str">
        <x:v>https://www.parfumo.com/Perfumes/Bvlgari/bvlgari-man-glacial-essence</x:v>
      </x:c>
      <x:c r="P1864" s="9" t="str">
        <x:v>https://www.fragrantica.com/perfume/Bvlgari/Bvlgari-Man-Glacial-Essence-62569.html</x:v>
      </x:c>
      <x:c r="Q1864" s="9" t="str">
        <x:v>https://media.parfumo.com/perfumes/ba/ba9a15-bvlgari-man-glacial-essence-bvlgari_1200.jpg?width=720&amp;aspect_ratio=1:1</x:v>
      </x:c>
      <x:c r="R1864" s="9" t="str">
        <x:v>https://fimgs.net/mdimg/perfume-thumbs/375x500.62569.jpg</x:v>
      </x:c>
      <x:c r="S1864" s="9" t="str">
        <x:v>Man Glacial Essence</x:v>
      </x:c>
      <x:c r="T1864" s="11" t="str">
        <x:v>2020</x:v>
      </x:c>
      <x:c r="U1864" s="10" t="n">
        <x:v>1712</x:v>
      </x:c>
      <x:c r="V1864" s="14" t="n">
        <x:f>IF(AND(ISNUMBER(G1864),G1864&gt;0),LOG10(G1864)*'Method'!$B$8,"")</x:f>
        <x:v>2.8013445013811156</x:v>
      </x:c>
      <x:c r="W1864" s="14" t="n">
        <x:f>IF(AND(ISNUMBER(I1864),I1864&gt;0),LOG10(I1864)*'Method'!$B$9,"")</x:f>
        <x:v>2.525723551925024</x:v>
      </x:c>
      <x:c r="X1864" s="10" t="str">
        <x:f>IF(ISNUMBER(J1864),SUM(G1864,I1864),"")</x:f>
      </x:c>
      <x:c r="Y1864" s="10" t="str">
        <x:f>IF(ISNUMBER(K1864),COUNTIFS($K$7:$K$1929,"&gt;"&amp;K1864)+1,"")</x:f>
      </x:c>
      <x:c r="Z1864" s="9" t="str"/>
      <x:c r="AA1864" s="15" t="n">
        <x:v>46108</x:v>
      </x:c>
      <x:c r="AB1864" s="9" t="str">
        <x:v>Unknown</x:v>
      </x:c>
    </x:row>
    <x:row r="1865" ht="50" customHeight="1">
      <x:c r="A1865" s="10" t="n">
        <x:f>IF(ISNUMBER(F1865),RANK(F1865,$F$7:$F$1929,0),"")</x:f>
        <x:v>1846</x:v>
      </x:c>
      <x:c r="B1865" s="9" t="str">
        <x:v>Essential Parfums</x:v>
      </x:c>
      <x:c r="C1865" s="9" t="str">
        <x:v>Velvet Iris</x:v>
      </x:c>
      <x:c r="D1865" s="9" t="str">
        <x:v>Parfum</x:v>
      </x:c>
      <x:c r="E1865" s="11" t="n">
        <x:v>2025</x:v>
      </x:c>
      <x:c r="F1865" s="13" t="n">
        <x:v>6.7</x:v>
      </x:c>
      <x:c r="G1865" s="10" t="n">
        <x:v>216</x:v>
      </x:c>
      <x:c r="H1865" s="12" t="n">
        <x:v>3.64</x:v>
      </x:c>
      <x:c r="I1865" s="10" t="n">
        <x:v>865</x:v>
      </x:c>
      <x:c r="J1865" s="12" t="str">
        <x:f>IF(AND(M1865="URL identity aligns",ISNUMBER(F1865),ISNUMBER(H1865),G1865&gt;0,I1865&gt;0,SUM(V1865:W1865)&gt;0),(F1865*V1865+((H1865-1)/4*10)*W1865)/SUM(V1865:W1865),"")</x:f>
      </x:c>
      <x:c r="K1865" s="12" t="str">
        <x:f>IF(ISNUMBER(J1865),(X1865*J1865+'Method'!$B$10*'Method'!$B$11)/(X1865+'Method'!$B$10),"")</x:f>
      </x:c>
      <x:c r="L1865" s="10" t="str">
        <x:f>IF(ISNUMBER(J1865),COUNTIFS($J$7:$J$1929,"&gt;"&amp;J1865)+1,"")</x:f>
      </x:c>
      <x:c r="M1865" s="9" t="str">
        <x:v>Review required</x:v>
      </x:c>
      <x:c r="N1865" s="9" t="str">
        <x:v>Concentration not explicit on both saved identities</x:v>
      </x:c>
      <x:c r="O1865" s="9" t="str">
        <x:v>https://www.parfumo.com/Perfumes/Essential_Parfums/velvet-iris</x:v>
      </x:c>
      <x:c r="P1865" s="9" t="str">
        <x:v>https://www.fragrantica.com/perfume/Essential-Parfums/Velvet-Iris-103276.html</x:v>
      </x:c>
      <x:c r="Q1865" s="9" t="str">
        <x:v>https://media.parfumo.com/perfumes/98/98f4b9_velvet-iris-essential-parfums_1200.jpg?width=720&amp;aspect_ratio=1:1</x:v>
      </x:c>
      <x:c r="R1865" s="9" t="str">
        <x:v>https://fimgs.net/mdimg/perfume-thumbs/375x500.103276.jpg</x:v>
      </x:c>
      <x:c r="S1865" s="9" t="str">
        <x:v>Velvet Iris</x:v>
      </x:c>
      <x:c r="T1865" s="11" t="str">
        <x:v>2025</x:v>
      </x:c>
      <x:c r="U1865" s="10" t="n">
        <x:v>802</x:v>
      </x:c>
      <x:c r="V1865" s="14" t="n">
        <x:f>IF(AND(ISNUMBER(G1865),G1865&gt;0),LOG10(G1865)*'Method'!$B$8,"")</x:f>
        <x:v>2.8013445013811156</x:v>
      </x:c>
      <x:c r="W1865" s="14" t="n">
        <x:f>IF(AND(ISNUMBER(I1865),I1865&gt;0),LOG10(I1865)*'Method'!$B$9,"")</x:f>
        <x:v>2.349612885971848</x:v>
      </x:c>
      <x:c r="X1865" s="10" t="str">
        <x:f>IF(ISNUMBER(J1865),SUM(G1865,I1865),"")</x:f>
      </x:c>
      <x:c r="Y1865" s="10" t="str">
        <x:f>IF(ISNUMBER(K1865),COUNTIFS($K$7:$K$1929,"&gt;"&amp;K1865)+1,"")</x:f>
      </x:c>
      <x:c r="Z1865" s="9" t="str"/>
      <x:c r="AA1865" s="15" t="n">
        <x:v>46108</x:v>
      </x:c>
      <x:c r="AB1865" s="9" t="str">
        <x:v>Unknown</x:v>
      </x:c>
    </x:row>
    <x:row r="1866" ht="50" customHeight="1">
      <x:c r="A1866" s="10" t="n">
        <x:f>IF(ISNUMBER(F1866),RANK(F1866,$F$7:$F$1929,0),"")</x:f>
        <x:v>1846</x:v>
      </x:c>
      <x:c r="B1866" s="9" t="str">
        <x:v>Maison Margiela</x:v>
      </x:c>
      <x:c r="C1866" s="9" t="str">
        <x:v>Under the Stars</x:v>
      </x:c>
      <x:c r="D1866" s="9" t="str">
        <x:v>Not recorded</x:v>
      </x:c>
      <x:c r="E1866" s="11" t="n">
        <x:v>2023</x:v>
      </x:c>
      <x:c r="F1866" s="13" t="n">
        <x:v>6.7</x:v>
      </x:c>
      <x:c r="G1866" s="10" t="n">
        <x:v>199</x:v>
      </x:c>
      <x:c r="H1866" s="12" t="n">
        <x:v>3.48</x:v>
      </x:c>
      <x:c r="I1866" s="10" t="n">
        <x:v>1349</x:v>
      </x:c>
      <x:c r="J1866" s="12" t="str">
        <x:f>IF(AND(M1866="URL identity aligns",ISNUMBER(F1866),ISNUMBER(H1866),G1866&gt;0,I1866&gt;0,SUM(V1866:W1866)&gt;0),(F1866*V1866+((H1866-1)/4*10)*W1866)/SUM(V1866:W1866),"")</x:f>
      </x:c>
      <x:c r="K1866" s="12" t="str">
        <x:f>IF(ISNUMBER(J1866),(X1866*J1866+'Method'!$B$10*'Method'!$B$11)/(X1866+'Method'!$B$10),"")</x:f>
      </x:c>
      <x:c r="L1866" s="10" t="str">
        <x:f>IF(ISNUMBER(J1866),COUNTIFS($J$7:$J$1929,"&gt;"&amp;J1866)+1,"")</x:f>
      </x:c>
      <x:c r="M1866" s="9" t="str">
        <x:v>Review required</x:v>
      </x:c>
      <x:c r="N1866" s="9" t="str">
        <x:v>Brand differs between product URLs; Concentration not explicit on both saved identities</x:v>
      </x:c>
      <x:c r="O1866" s="9" t="str">
        <x:v>https://www.parfumo.com/Perfumes/Maison_Margiela/under-the-stars</x:v>
      </x:c>
      <x:c r="P1866" s="9" t="str">
        <x:v>https://www.fragrantica.com/perfume/Maison-Martin-Margiela/Under-the-Stars-83774.html</x:v>
      </x:c>
      <x:c r="Q1866" s="9" t="str">
        <x:v>https://media.parfumo.com/perfumes/f3/f3e546-under-the-stars-maison-margiela_1200.jpg?width=720&amp;aspect_ratio=1:1</x:v>
      </x:c>
      <x:c r="R1866" s="9" t="str">
        <x:v>https://fimgs.net/mdimg/perfume-thumbs/375x500.83774.jpg</x:v>
      </x:c>
      <x:c r="S1866" s="9" t="str">
        <x:v>Under the Stars</x:v>
      </x:c>
      <x:c r="T1866" s="11" t="str">
        <x:v>2023</x:v>
      </x:c>
      <x:c r="U1866" s="10" t="n">
        <x:v>947</x:v>
      </x:c>
      <x:c r="V1866" s="14" t="n">
        <x:f>IF(AND(ISNUMBER(G1866),G1866&gt;0),LOG10(G1866)*'Method'!$B$8,"")</x:f>
        <x:v>2.758623691691652</x:v>
      </x:c>
      <x:c r="W1866" s="14" t="n">
        <x:f>IF(AND(ISNUMBER(I1866),I1866&gt;0),LOG10(I1866)*'Method'!$B$9,"")</x:f>
        <x:v>2.5040095597375203</x:v>
      </x:c>
      <x:c r="X1866" s="10" t="str">
        <x:f>IF(ISNUMBER(J1866),SUM(G1866,I1866),"")</x:f>
      </x:c>
      <x:c r="Y1866" s="10" t="str">
        <x:f>IF(ISNUMBER(K1866),COUNTIFS($K$7:$K$1929,"&gt;"&amp;K1866)+1,"")</x:f>
      </x:c>
      <x:c r="Z1866" s="9" t="str"/>
      <x:c r="AA1866" s="15" t="n">
        <x:v>46108</x:v>
      </x:c>
      <x:c r="AB1866" s="9" t="str">
        <x:v>Unknown</x:v>
      </x:c>
    </x:row>
    <x:row r="1867" ht="50" customHeight="1">
      <x:c r="A1867" s="10" t="n">
        <x:f>IF(ISNUMBER(F1867),RANK(F1867,$F$7:$F$1929,0),"")</x:f>
        <x:v>1846</x:v>
      </x:c>
      <x:c r="B1867" s="9" t="str">
        <x:v>Lattafa</x:v>
      </x:c>
      <x:c r="C1867" s="9" t="str">
        <x:v>Pure Musk</x:v>
      </x:c>
      <x:c r="D1867" s="9" t="str">
        <x:v>Parfum</x:v>
      </x:c>
      <x:c r="E1867" s="11"/>
      <x:c r="F1867" s="13" t="n">
        <x:v>6.7</x:v>
      </x:c>
      <x:c r="G1867" s="10" t="n">
        <x:v>146</x:v>
      </x:c>
      <x:c r="H1867" s="12" t="n">
        <x:v>3.85</x:v>
      </x:c>
      <x:c r="I1867" s="10" t="n">
        <x:v>693</x:v>
      </x:c>
      <x:c r="J1867" s="12" t="str">
        <x:f>IF(AND(M1867="URL identity aligns",ISNUMBER(F1867),ISNUMBER(H1867),G1867&gt;0,I1867&gt;0,SUM(V1867:W1867)&gt;0),(F1867*V1867+((H1867-1)/4*10)*W1867)/SUM(V1867:W1867),"")</x:f>
      </x:c>
      <x:c r="K1867" s="12" t="str">
        <x:f>IF(ISNUMBER(J1867),(X1867*J1867+'Method'!$B$10*'Method'!$B$11)/(X1867+'Method'!$B$10),"")</x:f>
      </x:c>
      <x:c r="L1867" s="10" t="str">
        <x:f>IF(ISNUMBER(J1867),COUNTIFS($J$7:$J$1929,"&gt;"&amp;J1867)+1,"")</x:f>
      </x:c>
      <x:c r="M1867" s="9" t="str">
        <x:v>Review required</x:v>
      </x:c>
      <x:c r="N1867" s="9" t="str">
        <x:v>Brand differs between product URLs; Product, variant, gender or year terms differ between URLs; Concentration not explicit on both saved identities</x:v>
      </x:c>
      <x:c r="O1867" s="9" t="str">
        <x:v>https://www.parfumo.com/Perfumes/Lattafa/Pure_Musk</x:v>
      </x:c>
      <x:c r="P1867" s="9" t="str">
        <x:v>https://www.fragrantica.com/perfume/Lattafa-Perfumes/Khalis-Musk-Pure-Musk-25880.html</x:v>
      </x:c>
      <x:c r="Q1867" s="9" t="str">
        <x:v>https://media.parfumo.com/perfumes/62/62779d-pure-musk-lattafa_1200.jpg?width=480&amp;aspect_ratio=1:1</x:v>
      </x:c>
      <x:c r="R1867" s="9" t="str">
        <x:v>https://fimgs.net/mdimg/perfume-thumbs/375x500.25880.jpg</x:v>
      </x:c>
      <x:c r="S1867" s="9" t="str">
        <x:v>Pure Musk</x:v>
      </x:c>
      <x:c r="T1867" s="11" t="str"/>
      <x:c r="U1867" s="10" t="n">
        <x:v>1375</x:v>
      </x:c>
      <x:c r="V1867" s="14" t="n">
        <x:f>IF(AND(ISNUMBER(G1867),G1867&gt;0),LOG10(G1867)*'Method'!$B$8,"")</x:f>
        <x:v>2.5972234269413277</x:v>
      </x:c>
      <x:c r="W1867" s="14" t="n">
        <x:f>IF(AND(ISNUMBER(I1867),I1867&gt;0),LOG10(I1867)*'Method'!$B$9,"")</x:f>
        <x:v>2.272586587689448</x:v>
      </x:c>
      <x:c r="X1867" s="10" t="str">
        <x:f>IF(ISNUMBER(J1867),SUM(G1867,I1867),"")</x:f>
      </x:c>
      <x:c r="Y1867" s="10" t="str">
        <x:f>IF(ISNUMBER(K1867),COUNTIFS($K$7:$K$1929,"&gt;"&amp;K1867)+1,"")</x:f>
      </x:c>
      <x:c r="Z1867" s="9" t="str"/>
      <x:c r="AA1867" s="15" t="n">
        <x:v>46108</x:v>
      </x:c>
      <x:c r="AB1867" s="9" t="str">
        <x:v>Unknown</x:v>
      </x:c>
    </x:row>
    <x:row r="1868" ht="50" customHeight="1">
      <x:c r="A1868" s="10" t="n">
        <x:f>IF(ISNUMBER(F1868),RANK(F1868,$F$7:$F$1929,0),"")</x:f>
        <x:v>1846</x:v>
      </x:c>
      <x:c r="B1868" s="9" t="str">
        <x:v>Mancera</x:v>
      </x:c>
      <x:c r="C1868" s="9" t="str">
        <x:v>Fig Me Up</x:v>
      </x:c>
      <x:c r="D1868" s="9" t="str">
        <x:v>Not recorded</x:v>
      </x:c>
      <x:c r="E1868" s="11" t="n">
        <x:v>2024</x:v>
      </x:c>
      <x:c r="F1868" s="13" t="n">
        <x:v>6.7</x:v>
      </x:c>
      <x:c r="G1868" s="10" t="n">
        <x:v>97</x:v>
      </x:c>
      <x:c r="H1868" s="12" t="n">
        <x:v>3.72</x:v>
      </x:c>
      <x:c r="I1868" s="10" t="n">
        <x:v>361</x:v>
      </x:c>
      <x:c r="J1868" s="12" t="str">
        <x:f>IF(AND(M1868="URL identity aligns",ISNUMBER(F1868),ISNUMBER(H1868),G1868&gt;0,I1868&gt;0,SUM(V1868:W1868)&gt;0),(F1868*V1868+((H1868-1)/4*10)*W1868)/SUM(V1868:W1868),"")</x:f>
      </x:c>
      <x:c r="K1868" s="12" t="str">
        <x:f>IF(ISNUMBER(J1868),(X1868*J1868+'Method'!$B$10*'Method'!$B$11)/(X1868+'Method'!$B$10),"")</x:f>
      </x:c>
      <x:c r="L1868" s="10" t="str">
        <x:f>IF(ISNUMBER(J1868),COUNTIFS($J$7:$J$1929,"&gt;"&amp;J1868)+1,"")</x:f>
      </x:c>
      <x:c r="M1868" s="9" t="str">
        <x:v>Review required</x:v>
      </x:c>
      <x:c r="N1868" s="9" t="str">
        <x:v>Concentration not explicit on both saved identities</x:v>
      </x:c>
      <x:c r="O1868" s="9" t="str">
        <x:v>https://www.parfumo.com/Perfumes/Mancera/fig-me-up</x:v>
      </x:c>
      <x:c r="P1868" s="9" t="str">
        <x:v>https://www.fragrantica.com/perfume/Mancera/Fig-Me-Up-98362.html</x:v>
      </x:c>
      <x:c r="Q1868" s="9" t="str">
        <x:v>https://media.parfumo.com/perfumes/96/963883-fig-me-up-mancera_1200.jpg?width=720&amp;aspect_ratio=1:1</x:v>
      </x:c>
      <x:c r="R1868" s="9" t="str">
        <x:v>https://fimgs.net/mdimg/perfume-thumbs/375x500.98362.jpg</x:v>
      </x:c>
      <x:c r="S1868" s="9" t="str">
        <x:v>Fig Me Up</x:v>
      </x:c>
      <x:c r="T1868" s="11" t="str">
        <x:v>2024</x:v>
      </x:c>
      <x:c r="U1868" s="10" t="n">
        <x:v>22</x:v>
      </x:c>
      <x:c r="V1868" s="14" t="n">
        <x:f>IF(AND(ISNUMBER(G1868),G1868&gt;0),LOG10(G1868)*'Method'!$B$8,"")</x:f>
        <x:v>2.384126081119488</x:v>
      </x:c>
      <x:c r="W1868" s="14" t="n">
        <x:f>IF(AND(ISNUMBER(I1868),I1868&gt;0),LOG10(I1868)*'Method'!$B$9,"")</x:f>
        <x:v>2.046005761524528</x:v>
      </x:c>
      <x:c r="X1868" s="10" t="str">
        <x:f>IF(ISNUMBER(J1868),SUM(G1868,I1868),"")</x:f>
      </x:c>
      <x:c r="Y1868" s="10" t="str">
        <x:f>IF(ISNUMBER(K1868),COUNTIFS($K$7:$K$1929,"&gt;"&amp;K1868)+1,"")</x:f>
      </x:c>
      <x:c r="Z1868" s="9" t="str"/>
      <x:c r="AA1868" s="15" t="n">
        <x:v>46108</x:v>
      </x:c>
      <x:c r="AB1868" s="9" t="str">
        <x:v>Unknown</x:v>
      </x:c>
    </x:row>
    <x:row r="1869" ht="50" customHeight="1">
      <x:c r="A1869" s="10" t="n">
        <x:f>IF(ISNUMBER(F1869),RANK(F1869,$F$7:$F$1929,0),"")</x:f>
        <x:v>1846</x:v>
      </x:c>
      <x:c r="B1869" s="9" t="str">
        <x:v>French Avenue</x:v>
      </x:c>
      <x:c r="C1869" s="9" t="str">
        <x:v>8th Wonder</x:v>
      </x:c>
      <x:c r="D1869" s="9" t="str">
        <x:v>Not recorded</x:v>
      </x:c>
      <x:c r="E1869" s="11" t="n">
        <x:v>2026</x:v>
      </x:c>
      <x:c r="F1869" s="13" t="n">
        <x:v>6.7</x:v>
      </x:c>
      <x:c r="G1869" s="10" t="n">
        <x:v>9</x:v>
      </x:c>
      <x:c r="H1869" s="12" t="n">
        <x:v>3.22</x:v>
      </x:c>
      <x:c r="I1869" s="10" t="n">
        <x:v>18</x:v>
      </x:c>
      <x:c r="J1869" s="12" t="str">
        <x:f>IF(AND(M1869="URL identity aligns",ISNUMBER(F1869),ISNUMBER(H1869),G1869&gt;0,I1869&gt;0,SUM(V1869:W1869)&gt;0),(F1869*V1869+((H1869-1)/4*10)*W1869)/SUM(V1869:W1869),"")</x:f>
      </x:c>
      <x:c r="K1869" s="12" t="str">
        <x:f>IF(ISNUMBER(J1869),(X1869*J1869+'Method'!$B$10*'Method'!$B$11)/(X1869+'Method'!$B$10),"")</x:f>
      </x:c>
      <x:c r="L1869" s="10" t="str">
        <x:f>IF(ISNUMBER(J1869),COUNTIFS($J$7:$J$1929,"&gt;"&amp;J1869)+1,"")</x:f>
      </x:c>
      <x:c r="M1869" s="9" t="str">
        <x:v>Review required</x:v>
      </x:c>
      <x:c r="N1869" s="9" t="str">
        <x:v>Concentration not explicit on both saved identities</x:v>
      </x:c>
      <x:c r="O1869" s="9" t="str">
        <x:v>https://www.parfumo.com/Perfumes/french-avenue/8th-wonder</x:v>
      </x:c>
      <x:c r="P1869" s="9" t="str">
        <x:v>https://www.fragrantica.com/perfume/French-Avenue/8th-Wonder-122279.html</x:v>
      </x:c>
      <x:c r="Q1869" s="9" t="str">
        <x:v>https://media.parfumo.com/perfumes/7a/7aaa80_8th-wonder-french-avenue_1200.jpg?width=720&amp;aspect_ratio=1:1</x:v>
      </x:c>
      <x:c r="R1869" s="9" t="str">
        <x:v>https://fimgs.net/mdimg/perfume-thumbs/375x500.122279.jpg</x:v>
      </x:c>
      <x:c r="S1869" s="9" t="str">
        <x:v>8th Wonder</x:v>
      </x:c>
      <x:c r="T1869" s="11" t="str">
        <x:v>2026</x:v>
      </x:c>
      <x:c r="U1869" s="10" t="n">
        <x:v>1040</x:v>
      </x:c>
      <x:c r="V1869" s="14" t="n">
        <x:f>IF(AND(ISNUMBER(G1869),G1869&gt;0),LOG10(G1869)*'Method'!$B$8,"")</x:f>
        <x:v>1.14509101132719</x:v>
      </x:c>
      <x:c r="W1869" s="14" t="n">
        <x:f>IF(AND(ISNUMBER(I1869),I1869&gt;0),LOG10(I1869)*'Method'!$B$9,"")</x:f>
        <x:v>1.004218004082648</x:v>
      </x:c>
      <x:c r="X1869" s="10" t="str">
        <x:f>IF(ISNUMBER(J1869),SUM(G1869,I1869),"")</x:f>
      </x:c>
      <x:c r="Y1869" s="10" t="str">
        <x:f>IF(ISNUMBER(K1869),COUNTIFS($K$7:$K$1929,"&gt;"&amp;K1869)+1,"")</x:f>
      </x:c>
      <x:c r="Z1869" s="9" t="str"/>
      <x:c r="AA1869" s="15" t="n">
        <x:v>46108</x:v>
      </x:c>
      <x:c r="AB1869" s="9" t="str">
        <x:v>Unknown</x:v>
      </x:c>
    </x:row>
    <x:row r="1870" ht="50" customHeight="1">
      <x:c r="A1870" s="10" t="n">
        <x:f>IF(ISNUMBER(F1870),RANK(F1870,$F$7:$F$1929,0),"")</x:f>
        <x:v>1846</x:v>
      </x:c>
      <x:c r="B1870" s="9" t="str">
        <x:v>French Avenue</x:v>
      </x:c>
      <x:c r="C1870" s="9" t="str">
        <x:v>Cairo</x:v>
      </x:c>
      <x:c r="D1870" s="9" t="str">
        <x:v>Not recorded</x:v>
      </x:c>
      <x:c r="E1870" s="11" t="n">
        <x:v>2024</x:v>
      </x:c>
      <x:c r="F1870" s="13" t="n">
        <x:v>6.7</x:v>
      </x:c>
      <x:c r="G1870" s="10" t="n">
        <x:v>7</x:v>
      </x:c>
      <x:c r="H1870" s="12" t="n">
        <x:v>3.53</x:v>
      </x:c>
      <x:c r="I1870" s="10" t="n">
        <x:v>70</x:v>
      </x:c>
      <x:c r="J1870" s="12" t="str">
        <x:f>IF(AND(M1870="URL identity aligns",ISNUMBER(F1870),ISNUMBER(H1870),G1870&gt;0,I1870&gt;0,SUM(V1870:W1870)&gt;0),(F1870*V1870+((H1870-1)/4*10)*W1870)/SUM(V1870:W1870),"")</x:f>
      </x:c>
      <x:c r="K1870" s="12" t="str">
        <x:f>IF(ISNUMBER(J1870),(X1870*J1870+'Method'!$B$10*'Method'!$B$11)/(X1870+'Method'!$B$10),"")</x:f>
      </x:c>
      <x:c r="L1870" s="10" t="str">
        <x:f>IF(ISNUMBER(J1870),COUNTIFS($J$7:$J$1929,"&gt;"&amp;J1870)+1,"")</x:f>
      </x:c>
      <x:c r="M1870" s="9" t="str">
        <x:v>Review required</x:v>
      </x:c>
      <x:c r="N1870" s="9" t="str">
        <x:v>Product, variant, gender or year terms differ between URLs; Concentration not explicit on both saved identities</x:v>
      </x:c>
      <x:c r="O1870" s="9" t="str">
        <x:v>https://www.parfumo.com/Perfumes/french-avenue/cairo</x:v>
      </x:c>
      <x:c r="P1870" s="9" t="str">
        <x:v>https://www.fragrantica.com/perfume/French-Avenue/Diwani-Cairo-94717.html</x:v>
      </x:c>
      <x:c r="Q1870" s="9" t="str">
        <x:v>https://media.parfumo.com/perfumes/47/47094b_cairo-french-avenue_1200.jpg?width=720&amp;aspect_ratio=1:1</x:v>
      </x:c>
      <x:c r="R1870" s="9" t="str">
        <x:v>https://fimgs.net/mdimg/perfume-thumbs/375x500.94717.jpg</x:v>
      </x:c>
      <x:c r="S1870" s="9" t="str">
        <x:v>Cairo</x:v>
      </x:c>
      <x:c r="T1870" s="11" t="str">
        <x:v>2024</x:v>
      </x:c>
      <x:c r="U1870" s="10" t="n">
        <x:v>365</x:v>
      </x:c>
      <x:c r="V1870" s="14" t="n">
        <x:f>IF(AND(ISNUMBER(G1870),G1870&gt;0),LOG10(G1870)*'Method'!$B$8,"")</x:f>
        <x:v>1.0141176480171084</x:v>
      </x:c>
      <x:c r="W1870" s="14" t="n">
        <x:f>IF(AND(ISNUMBER(I1870),I1870&gt;0),LOG10(I1870)*'Method'!$B$9,"")</x:f>
        <x:v>1.4760784320114082</x:v>
      </x:c>
      <x:c r="X1870" s="10" t="str">
        <x:f>IF(ISNUMBER(J1870),SUM(G1870,I1870),"")</x:f>
      </x:c>
      <x:c r="Y1870" s="10" t="str">
        <x:f>IF(ISNUMBER(K1870),COUNTIFS($K$7:$K$1929,"&gt;"&amp;K1870)+1,"")</x:f>
      </x:c>
      <x:c r="Z1870" s="9" t="str"/>
      <x:c r="AA1870" s="15" t="n">
        <x:v>46108</x:v>
      </x:c>
      <x:c r="AB1870" s="9" t="str">
        <x:v>Unknown</x:v>
      </x:c>
    </x:row>
    <x:row r="1871" ht="50" customHeight="1">
      <x:c r="A1871" s="10" t="n">
        <x:f>IF(ISNUMBER(F1871),RANK(F1871,$F$7:$F$1929,0),"")</x:f>
        <x:v>1846</x:v>
      </x:c>
      <x:c r="B1871" s="9" t="str">
        <x:v>fragrance world</x:v>
      </x:c>
      <x:c r="C1871" s="9" t="str">
        <x:v>Grandeur</x:v>
      </x:c>
      <x:c r="D1871" s="9" t="str">
        <x:v>Not recorded</x:v>
      </x:c>
      <x:c r="E1871" s="11"/>
      <x:c r="F1871" s="13" t="n">
        <x:v>6.7</x:v>
      </x:c>
      <x:c r="G1871" s="10" t="n">
        <x:v>7</x:v>
      </x:c>
      <x:c r="H1871" s="12" t="n">
        <x:v>4.07</x:v>
      </x:c>
      <x:c r="I1871" s="10" t="n">
        <x:v>43</x:v>
      </x:c>
      <x:c r="J1871" s="12" t="str">
        <x:f>IF(AND(M1871="URL identity aligns",ISNUMBER(F1871),ISNUMBER(H1871),G1871&gt;0,I1871&gt;0,SUM(V1871:W1871)&gt;0),(F1871*V1871+((H1871-1)/4*10)*W1871)/SUM(V1871:W1871),"")</x:f>
      </x:c>
      <x:c r="K1871" s="12" t="str">
        <x:f>IF(ISNUMBER(J1871),(X1871*J1871+'Method'!$B$10*'Method'!$B$11)/(X1871+'Method'!$B$10),"")</x:f>
      </x:c>
      <x:c r="L1871" s="10" t="str">
        <x:f>IF(ISNUMBER(J1871),COUNTIFS($J$7:$J$1929,"&gt;"&amp;J1871)+1,"")</x:f>
      </x:c>
      <x:c r="M1871" s="9" t="str">
        <x:v>Review required</x:v>
      </x:c>
      <x:c r="N1871" s="9" t="str">
        <x:v>Concentration not explicit on both saved identities</x:v>
      </x:c>
      <x:c r="O1871" s="9" t="str">
        <x:v>https://www.parfumo.com/Perfumes/fragrance-world/grandeur</x:v>
      </x:c>
      <x:c r="P1871" s="9" t="str">
        <x:v>https://www.fragrantica.com/perfume/Fragrance-World/Grandeur-104878.html</x:v>
      </x:c>
      <x:c r="Q1871" s="9" t="str">
        <x:v>https://media.parfumo.com/perfumes/96/962d73_grandeur-fragrance-world_1200.jpg?width=720&amp;aspect_ratio=1:1</x:v>
      </x:c>
      <x:c r="R1871" s="9" t="str">
        <x:v>https://fimgs.net/mdimg/perfume-thumbs/375x500.104878.jpg</x:v>
      </x:c>
      <x:c r="S1871" s="9" t="str">
        <x:v>Grandeur</x:v>
      </x:c>
      <x:c r="T1871" s="11" t="str"/>
      <x:c r="U1871" s="10" t="n">
        <x:v>1923</x:v>
      </x:c>
      <x:c r="V1871" s="14" t="n">
        <x:f>IF(AND(ISNUMBER(G1871),G1871&gt;0),LOG10(G1871)*'Method'!$B$8,"")</x:f>
        <x:v>1.0141176480171084</x:v>
      </x:c>
      <x:c r="W1871" s="14" t="n">
        <x:f>IF(AND(ISNUMBER(I1871),I1871&gt;0),LOG10(I1871)*'Method'!$B$9,"")</x:f>
        <x:v>1.306774764463672</x:v>
      </x:c>
      <x:c r="X1871" s="10" t="str">
        <x:f>IF(ISNUMBER(J1871),SUM(G1871,I1871),"")</x:f>
      </x:c>
      <x:c r="Y1871" s="10" t="str">
        <x:f>IF(ISNUMBER(K1871),COUNTIFS($K$7:$K$1929,"&gt;"&amp;K1871)+1,"")</x:f>
      </x:c>
      <x:c r="Z1871" s="9" t="str"/>
      <x:c r="AA1871" s="15" t="n">
        <x:v>46108</x:v>
      </x:c>
      <x:c r="AB1871" s="9" t="str">
        <x:v>Unknown</x:v>
      </x:c>
    </x:row>
    <x:row r="1872" ht="50" customHeight="1">
      <x:c r="A1872" s="10" t="n">
        <x:f>IF(ISNUMBER(F1872),RANK(F1872,$F$7:$F$1929,0),"")</x:f>
        <x:v>1866</x:v>
      </x:c>
      <x:c r="B1872" s="9" t="str">
        <x:v>Tom Ford</x:v>
      </x:c>
      <x:c r="C1872" s="9" t="str">
        <x:v>Vanilla Sex Vanilla</x:v>
      </x:c>
      <x:c r="D1872" s="9" t="str">
        <x:v>Eau de Parfum</x:v>
      </x:c>
      <x:c r="E1872" s="11" t="n">
        <x:v>2023</x:v>
      </x:c>
      <x:c r="F1872" s="13" t="n">
        <x:v>6.6</x:v>
      </x:c>
      <x:c r="G1872" s="10" t="n">
        <x:v>684</x:v>
      </x:c>
      <x:c r="H1872" s="12" t="n">
        <x:v>3.06</x:v>
      </x:c>
      <x:c r="I1872" s="10" t="n">
        <x:v>4165</x:v>
      </x:c>
      <x:c r="J1872" s="12" t="str">
        <x:f>IF(AND(M1872="URL identity aligns",ISNUMBER(F1872),ISNUMBER(H1872),G1872&gt;0,I1872&gt;0,SUM(V1872:W1872)&gt;0),(F1872*V1872+((H1872-1)/4*10)*W1872)/SUM(V1872:W1872),"")</x:f>
      </x:c>
      <x:c r="K1872" s="12" t="str">
        <x:f>IF(ISNUMBER(J1872),(X1872*J1872+'Method'!$B$10*'Method'!$B$11)/(X1872+'Method'!$B$10),"")</x:f>
      </x:c>
      <x:c r="L1872" s="10" t="str">
        <x:f>IF(ISNUMBER(J1872),COUNTIFS($J$7:$J$1929,"&gt;"&amp;J1872)+1,"")</x:f>
      </x:c>
      <x:c r="M1872" s="9" t="str">
        <x:v>Review required</x:v>
      </x:c>
      <x:c r="N1872" s="9" t="str">
        <x:v>Product, variant, gender or year terms differ between URLs; Concentration not explicit on both saved identities</x:v>
      </x:c>
      <x:c r="O1872" s="9" t="str">
        <x:v>https://www.parfumo.com/Perfumes/Tom_Ford/vanilla-sex-vanilla-eau-de-parfum</x:v>
      </x:c>
      <x:c r="P1872" s="9" t="str">
        <x:v>https://www.fragrantica.com/perfume/Tom-Ford/Vanilla-88588.html</x:v>
      </x:c>
      <x:c r="Q1872" s="9" t="str">
        <x:v>https://media.parfumo.com/perfumes/a5/a5bd53-vanilla-sex-vanilla-tom-ford_1200.jpg?width=720&amp;aspect_ratio=1:1</x:v>
      </x:c>
      <x:c r="R1872" s="9" t="str">
        <x:v>https://fimgs.net/mdimg/perfume-thumbs/375x500.88588.jpg</x:v>
      </x:c>
      <x:c r="S1872" s="9" t="str">
        <x:v>Vanilla Sex Vanilla</x:v>
      </x:c>
      <x:c r="T1872" s="11" t="str">
        <x:v>2023</x:v>
      </x:c>
      <x:c r="U1872" s="10" t="n">
        <x:v>1058</x:v>
      </x:c>
      <x:c r="V1872" s="14" t="n">
        <x:f>IF(AND(ISNUMBER(G1872),G1872&gt;0),LOG10(G1872)*'Method'!$B$8,"")</x:f>
        <x:v>3.402067322064144</x:v>
      </x:c>
      <x:c r="W1872" s="14" t="n">
        <x:f>IF(AND(ISNUMBER(I1872),I1872&gt;0),LOG10(I1872)*'Method'!$B$9,"")</x:f>
        <x:v>2.895692004594248</x:v>
      </x:c>
      <x:c r="X1872" s="10" t="str">
        <x:f>IF(ISNUMBER(J1872),SUM(G1872,I1872),"")</x:f>
      </x:c>
      <x:c r="Y1872" s="10" t="str">
        <x:f>IF(ISNUMBER(K1872),COUNTIFS($K$7:$K$1929,"&gt;"&amp;K1872)+1,"")</x:f>
      </x:c>
      <x:c r="Z1872" s="9" t="str"/>
      <x:c r="AA1872" s="15" t="n">
        <x:v>46108</x:v>
      </x:c>
      <x:c r="AB1872" s="9" t="str">
        <x:v>Unknown</x:v>
      </x:c>
    </x:row>
    <x:row r="1873" ht="50" customHeight="1">
      <x:c r="A1873" s="10" t="n">
        <x:f>IF(ISNUMBER(F1873),RANK(F1873,$F$7:$F$1929,0),"")</x:f>
        <x:v>1866</x:v>
      </x:c>
      <x:c r="B1873" s="9" t="str">
        <x:v>Paco Rabanne</x:v>
      </x:c>
      <x:c r="C1873" s="9" t="str">
        <x:v>Pure XS Rabanne</x:v>
      </x:c>
      <x:c r="D1873" s="9" t="str">
        <x:v>Not recorded</x:v>
      </x:c>
      <x:c r="E1873" s="11" t="n">
        <x:v>2017</x:v>
      </x:c>
      <x:c r="F1873" s="13" t="n">
        <x:v>6.6</x:v>
      </x:c>
      <x:c r="G1873" s="10" t="n">
        <x:v>487</x:v>
      </x:c>
      <x:c r="H1873" s="12" t="n">
        <x:v>3.95</x:v>
      </x:c>
      <x:c r="I1873" s="10" t="n">
        <x:v>3542</x:v>
      </x:c>
      <x:c r="J1873" s="12" t="str">
        <x:f>IF(AND(M1873="URL identity aligns",ISNUMBER(F1873),ISNUMBER(H1873),G1873&gt;0,I1873&gt;0,SUM(V1873:W1873)&gt;0),(F1873*V1873+((H1873-1)/4*10)*W1873)/SUM(V1873:W1873),"")</x:f>
      </x:c>
      <x:c r="K1873" s="12" t="str">
        <x:f>IF(ISNUMBER(J1873),(X1873*J1873+'Method'!$B$10*'Method'!$B$11)/(X1873+'Method'!$B$10),"")</x:f>
      </x:c>
      <x:c r="L1873" s="10" t="str">
        <x:f>IF(ISNUMBER(J1873),COUNTIFS($J$7:$J$1929,"&gt;"&amp;J1873)+1,"")</x:f>
      </x:c>
      <x:c r="M1873" s="9" t="str">
        <x:v>Review required</x:v>
      </x:c>
      <x:c r="N1873" s="9" t="str">
        <x:v>Concentration not explicit on both saved identities</x:v>
      </x:c>
      <x:c r="O1873" s="9" t="str">
        <x:v>https://www.parfumo.com/Perfumes/Rabanne/Pure_XS</x:v>
      </x:c>
      <x:c r="P1873" s="9" t="str">
        <x:v>https://www.fragrantica.com/perfume/Rabanne/Pure-XS-46038.html</x:v>
      </x:c>
      <x:c r="Q1873" s="9" t="str">
        <x:v>https://media.parfumo.com/perfumes/f0/f00478-pure-xs-rabanne_1200.jpg?width=720&amp;aspect_ratio=1:1</x:v>
      </x:c>
      <x:c r="R1873" s="9" t="str">
        <x:v>https://fimgs.net/mdimg/perfume-thumbs/375x500.46038.jpg</x:v>
      </x:c>
      <x:c r="S1873" s="9" t="str">
        <x:v>Pure XS Rabanne</x:v>
      </x:c>
      <x:c r="T1873" s="11" t="str">
        <x:v>2017</x:v>
      </x:c>
      <x:c r="U1873" s="10" t="n">
        <x:v>1544</x:v>
      </x:c>
      <x:c r="V1873" s="14" t="n">
        <x:f>IF(AND(ISNUMBER(G1873),G1873&gt;0),LOG10(G1873)*'Method'!$B$8,"")</x:f>
        <x:v>3.225034753457556</x:v>
      </x:c>
      <x:c r="W1873" s="14" t="n">
        <x:f>IF(AND(ISNUMBER(I1873),I1873&gt;0),LOG10(I1873)*'Method'!$B$9,"")</x:f>
        <x:v>2.8393988454832484</x:v>
      </x:c>
      <x:c r="X1873" s="10" t="str">
        <x:f>IF(ISNUMBER(J1873),SUM(G1873,I1873),"")</x:f>
      </x:c>
      <x:c r="Y1873" s="10" t="str">
        <x:f>IF(ISNUMBER(K1873),COUNTIFS($K$7:$K$1929,"&gt;"&amp;K1873)+1,"")</x:f>
      </x:c>
      <x:c r="Z1873" s="9" t="str"/>
      <x:c r="AA1873" s="15" t="n">
        <x:v>46108</x:v>
      </x:c>
      <x:c r="AB1873" s="9" t="str">
        <x:v>Unknown</x:v>
      </x:c>
    </x:row>
    <x:row r="1874" ht="50" customHeight="1">
      <x:c r="A1874" s="10" t="n">
        <x:f>IF(ISNUMBER(F1874),RANK(F1874,$F$7:$F$1929,0),"")</x:f>
        <x:v>1866</x:v>
      </x:c>
      <x:c r="B1874" s="9" t="str">
        <x:v>Jean Paul Gaultier</x:v>
      </x:c>
      <x:c r="C1874" s="9" t="str">
        <x:v>Kokorico</x:v>
      </x:c>
      <x:c r="D1874" s="9" t="str">
        <x:v>Eau de Toilette</x:v>
      </x:c>
      <x:c r="E1874" s="11" t="n">
        <x:v>2011</x:v>
      </x:c>
      <x:c r="F1874" s="13" t="n">
        <x:v>6.6</x:v>
      </x:c>
      <x:c r="G1874" s="10" t="n">
        <x:v>410</x:v>
      </x:c>
      <x:c r="H1874" s="12" t="n">
        <x:v>3.84</x:v>
      </x:c>
      <x:c r="I1874" s="10" t="n">
        <x:v>2382</x:v>
      </x:c>
      <x:c r="J1874" s="12" t="str">
        <x:f>IF(AND(M1874="URL identity aligns",ISNUMBER(F1874),ISNUMBER(H1874),G1874&gt;0,I1874&gt;0,SUM(V1874:W1874)&gt;0),(F1874*V1874+((H1874-1)/4*10)*W1874)/SUM(V1874:W1874),"")</x:f>
      </x:c>
      <x:c r="K1874" s="12" t="str">
        <x:f>IF(ISNUMBER(J1874),(X1874*J1874+'Method'!$B$10*'Method'!$B$11)/(X1874+'Method'!$B$10),"")</x:f>
      </x:c>
      <x:c r="L1874" s="10" t="str">
        <x:f>IF(ISNUMBER(J1874),COUNTIFS($J$7:$J$1929,"&gt;"&amp;J1874)+1,"")</x:f>
      </x:c>
      <x:c r="M1874" s="9" t="str">
        <x:v>Review required</x:v>
      </x:c>
      <x:c r="N1874" s="9" t="str">
        <x:v>Concentration not explicit on both saved identities</x:v>
      </x:c>
      <x:c r="O1874" s="9" t="str">
        <x:v>https://www.parfumo.com/Perfumes/Jean_Paul_Gaultier/Kokorico_Eau_de_Toilette</x:v>
      </x:c>
      <x:c r="P1874" s="9" t="str">
        <x:v>https://www.fragrantica.com/perfume/Jean-Paul-Gaultier/Kokorico-12711.html</x:v>
      </x:c>
      <x:c r="Q1874" s="9" t="str">
        <x:v>https://media.parfumo.com/perfumes/3b/3bbdb5-kokorico-eau-de-toilette-jean-paul-gaultier_1200.jpg?width=720&amp;aspect_ratio=1:1</x:v>
      </x:c>
      <x:c r="R1874" s="9" t="str">
        <x:v>https://fimgs.net/mdimg/perfume-thumbs/375x500.12711.jpg</x:v>
      </x:c>
      <x:c r="S1874" s="9" t="str">
        <x:v>Kokorico</x:v>
      </x:c>
      <x:c r="T1874" s="11" t="str">
        <x:v>2011</x:v>
      </x:c>
      <x:c r="U1874" s="10" t="n">
        <x:v>801</x:v>
      </x:c>
      <x:c r="V1874" s="14" t="n">
        <x:f>IF(AND(ISNUMBER(G1874),G1874&gt;0),LOG10(G1874)*'Method'!$B$8,"")</x:f>
        <x:v>3.135340628063688</x:v>
      </x:c>
      <x:c r="W1874" s="14" t="n">
        <x:f>IF(AND(ISNUMBER(I1874),I1874&gt;0),LOG10(I1874)*'Method'!$B$9,"")</x:f>
        <x:v>2.701553405717408</x:v>
      </x:c>
      <x:c r="X1874" s="10" t="str">
        <x:f>IF(ISNUMBER(J1874),SUM(G1874,I1874),"")</x:f>
      </x:c>
      <x:c r="Y1874" s="10" t="str">
        <x:f>IF(ISNUMBER(K1874),COUNTIFS($K$7:$K$1929,"&gt;"&amp;K1874)+1,"")</x:f>
      </x:c>
      <x:c r="Z1874" s="9" t="str"/>
      <x:c r="AA1874" s="15" t="n">
        <x:v>46108</x:v>
      </x:c>
      <x:c r="AB1874" s="9" t="str">
        <x:v>Unknown</x:v>
      </x:c>
    </x:row>
    <x:row r="1875" ht="50" customHeight="1">
      <x:c r="A1875" s="10" t="n">
        <x:f>IF(ISNUMBER(F1875),RANK(F1875,$F$7:$F$1929,0),"")</x:f>
        <x:v>1866</x:v>
      </x:c>
      <x:c r="B1875" s="9" t="str">
        <x:v>Nasomatto</x:v>
      </x:c>
      <x:c r="C1875" s="9" t="str">
        <x:v>Sadonaso</x:v>
      </x:c>
      <x:c r="D1875" s="9" t="str">
        <x:v>Not recorded</x:v>
      </x:c>
      <x:c r="E1875" s="11" t="n">
        <x:v>2023</x:v>
      </x:c>
      <x:c r="F1875" s="13" t="n">
        <x:v>6.6</x:v>
      </x:c>
      <x:c r="G1875" s="10" t="n">
        <x:v>385</x:v>
      </x:c>
      <x:c r="H1875" s="12" t="n">
        <x:v>2.99</x:v>
      </x:c>
      <x:c r="I1875" s="10" t="n">
        <x:v>2470</x:v>
      </x:c>
      <x:c r="J1875" s="12" t="str">
        <x:f>IF(AND(M1875="URL identity aligns",ISNUMBER(F1875),ISNUMBER(H1875),G1875&gt;0,I1875&gt;0,SUM(V1875:W1875)&gt;0),(F1875*V1875+((H1875-1)/4*10)*W1875)/SUM(V1875:W1875),"")</x:f>
      </x:c>
      <x:c r="K1875" s="12" t="str">
        <x:f>IF(ISNUMBER(J1875),(X1875*J1875+'Method'!$B$10*'Method'!$B$11)/(X1875+'Method'!$B$10),"")</x:f>
      </x:c>
      <x:c r="L1875" s="10" t="str">
        <x:f>IF(ISNUMBER(J1875),COUNTIFS($J$7:$J$1929,"&gt;"&amp;J1875)+1,"")</x:f>
      </x:c>
      <x:c r="M1875" s="9" t="str">
        <x:v>Review required</x:v>
      </x:c>
      <x:c r="N1875" s="9" t="str">
        <x:v>Concentration not explicit on both saved identities</x:v>
      </x:c>
      <x:c r="O1875" s="9" t="str">
        <x:v>https://www.parfumo.com/Perfumes/Nasomatto/sadonaso</x:v>
      </x:c>
      <x:c r="P1875" s="9" t="str">
        <x:v>https://www.fragrantica.com/perfume/Nasomatto/Sadonaso-80076.html</x:v>
      </x:c>
      <x:c r="Q1875" s="9" t="str">
        <x:v>https://media.parfumo.com/perfumes/d2/d27eea-sadonaso-nasomatto_1200.jpg?width=720&amp;aspect_ratio=1:1</x:v>
      </x:c>
      <x:c r="R1875" s="9" t="str">
        <x:v>https://fimgs.net/mdimg/perfume-thumbs/375x500.80076.jpg</x:v>
      </x:c>
      <x:c r="S1875" s="9" t="str">
        <x:v>Sadonaso</x:v>
      </x:c>
      <x:c r="T1875" s="11" t="str">
        <x:v>2023</x:v>
      </x:c>
      <x:c r="U1875" s="10" t="n">
        <x:v>353</x:v>
      </x:c>
      <x:c r="V1875" s="14" t="n">
        <x:f>IF(AND(ISNUMBER(G1875),G1875&gt;0),LOG10(G1875)*'Method'!$B$8,"")</x:f>
        <x:v>3.1025528754102</x:v>
      </x:c>
      <x:c r="W1875" s="14" t="n">
        <x:f>IF(AND(ISNUMBER(I1875),I1875&gt;0),LOG10(I1875)*'Method'!$B$9,"")</x:f>
        <x:v>2.714157562607736</x:v>
      </x:c>
      <x:c r="X1875" s="10" t="str">
        <x:f>IF(ISNUMBER(J1875),SUM(G1875,I1875),"")</x:f>
      </x:c>
      <x:c r="Y1875" s="10" t="str">
        <x:f>IF(ISNUMBER(K1875),COUNTIFS($K$7:$K$1929,"&gt;"&amp;K1875)+1,"")</x:f>
      </x:c>
      <x:c r="Z1875" s="9" t="str"/>
      <x:c r="AA1875" s="15" t="n">
        <x:v>46108</x:v>
      </x:c>
      <x:c r="AB1875" s="9" t="str">
        <x:v>Unknown</x:v>
      </x:c>
    </x:row>
    <x:row r="1876" ht="50" customHeight="1">
      <x:c r="A1876" s="10" t="n">
        <x:f>IF(ISNUMBER(F1876),RANK(F1876,$F$7:$F$1929,0),"")</x:f>
        <x:v>1866</x:v>
      </x:c>
      <x:c r="B1876" s="9" t="str">
        <x:v>Ralph Lauren</x:v>
      </x:c>
      <x:c r="C1876" s="9" t="str">
        <x:v>Ralph's Club</x:v>
      </x:c>
      <x:c r="D1876" s="9" t="str">
        <x:v>Eau de Parfum</x:v>
      </x:c>
      <x:c r="E1876" s="11" t="n">
        <x:v>2021</x:v>
      </x:c>
      <x:c r="F1876" s="13" t="n">
        <x:v>6.6</x:v>
      </x:c>
      <x:c r="G1876" s="10" t="n">
        <x:v>346</x:v>
      </x:c>
      <x:c r="H1876" s="12" t="n">
        <x:v>3.94</x:v>
      </x:c>
      <x:c r="I1876" s="10" t="n">
        <x:v>2125</x:v>
      </x:c>
      <x:c r="J1876" s="12" t="str">
        <x:f>IF(AND(M1876="URL identity aligns",ISNUMBER(F1876),ISNUMBER(H1876),G1876&gt;0,I1876&gt;0,SUM(V1876:W1876)&gt;0),(F1876*V1876+((H1876-1)/4*10)*W1876)/SUM(V1876:W1876),"")</x:f>
      </x:c>
      <x:c r="K1876" s="12" t="str">
        <x:f>IF(ISNUMBER(J1876),(X1876*J1876+'Method'!$B$10*'Method'!$B$11)/(X1876+'Method'!$B$10),"")</x:f>
      </x:c>
      <x:c r="L1876" s="10" t="str">
        <x:f>IF(ISNUMBER(J1876),COUNTIFS($J$7:$J$1929,"&gt;"&amp;J1876)+1,"")</x:f>
      </x:c>
      <x:c r="M1876" s="9" t="str">
        <x:v>Review required</x:v>
      </x:c>
      <x:c r="N1876" s="9" t="str">
        <x:v>Concentration not explicit on both saved identities</x:v>
      </x:c>
      <x:c r="O1876" s="9" t="str">
        <x:v>https://www.parfumo.com/Perfumes/Ralph_Lauren/ralph-s-club-eau-de-parfum</x:v>
      </x:c>
      <x:c r="P1876" s="9" t="str">
        <x:v>https://www.fragrantica.com/perfume/Ralph-Lauren/Ralph-s-Club-68282.html</x:v>
      </x:c>
      <x:c r="Q1876" s="9" t="str">
        <x:v>https://media.parfumo.com/perfumes/d0/d0dd2d-ralph-s-club-eau-de-parfum-ralph-lauren_1200.jpg?width=720&amp;aspect_ratio=1:1</x:v>
      </x:c>
      <x:c r="R1876" s="9" t="str">
        <x:v>https://fimgs.net/mdimg/perfume-thumbs/375x500.68282.jpg</x:v>
      </x:c>
      <x:c r="S1876" s="9" t="str">
        <x:v>Ralph's Club</x:v>
      </x:c>
      <x:c r="T1876" s="11" t="str">
        <x:v>2021</x:v>
      </x:c>
      <x:c r="U1876" s="10" t="n">
        <x:v>1146</x:v>
      </x:c>
      <x:c r="V1876" s="14" t="n">
        <x:f>IF(AND(ISNUMBER(G1876),G1876&gt;0),LOG10(G1876)*'Method'!$B$8,"")</x:f>
        <x:v>3.0468913185513355</x:v>
      </x:c>
      <x:c r="W1876" s="14" t="n">
        <x:f>IF(AND(ISNUMBER(I1876),I1876&gt;0),LOG10(I1876)*'Method'!$B$9,"")</x:f>
        <x:v>2.661887147509064</x:v>
      </x:c>
      <x:c r="X1876" s="10" t="str">
        <x:f>IF(ISNUMBER(J1876),SUM(G1876,I1876),"")</x:f>
      </x:c>
      <x:c r="Y1876" s="10" t="str">
        <x:f>IF(ISNUMBER(K1876),COUNTIFS($K$7:$K$1929,"&gt;"&amp;K1876)+1,"")</x:f>
      </x:c>
      <x:c r="Z1876" s="9" t="str"/>
      <x:c r="AA1876" s="15" t="n">
        <x:v>46108</x:v>
      </x:c>
      <x:c r="AB1876" s="9" t="str">
        <x:v>Unknown</x:v>
      </x:c>
    </x:row>
    <x:row r="1877" ht="50" customHeight="1">
      <x:c r="A1877" s="10" t="n">
        <x:f>IF(ISNUMBER(F1877),RANK(F1877,$F$7:$F$1929,0),"")</x:f>
        <x:v>1866</x:v>
      </x:c>
      <x:c r="B1877" s="9" t="str">
        <x:v>Calvin Klein</x:v>
      </x:c>
      <x:c r="C1877" s="9" t="str">
        <x:v>CK Everyone</x:v>
      </x:c>
      <x:c r="D1877" s="9" t="str">
        <x:v>Eau de Toilette</x:v>
      </x:c>
      <x:c r="E1877" s="11" t="n">
        <x:v>2020</x:v>
      </x:c>
      <x:c r="F1877" s="13" t="n">
        <x:v>6.6</x:v>
      </x:c>
      <x:c r="G1877" s="10" t="n">
        <x:v>340</x:v>
      </x:c>
      <x:c r="H1877" s="12" t="n">
        <x:v>3.75</x:v>
      </x:c>
      <x:c r="I1877" s="10" t="n">
        <x:v>2041</x:v>
      </x:c>
      <x:c r="J1877" s="12" t="n">
        <x:f>IF(AND(M1877="URL identity aligns",ISNUMBER(F1877),ISNUMBER(H1877),G1877&gt;0,I1877&gt;0,SUM(V1877:W1877)&gt;0),(F1877*V1877+((H1877-1)/4*10)*W1877)/SUM(V1877:W1877),"")</x:f>
        <x:v>6.728070770406255</x:v>
      </x:c>
      <x:c r="K1877" s="12" t="n">
        <x:f>IF(ISNUMBER(J1877),(X1877*J1877+'Method'!$B$10*'Method'!$B$11)/(X1877+'Method'!$B$10),"")</x:f>
        <x:v>7.277977957058624</x:v>
      </x:c>
      <x:c r="L1877" s="10" t="n">
        <x:f>IF(ISNUMBER(J1877),COUNTIFS($J$7:$J$1929,"&gt;"&amp;J1877)+1,"")</x:f>
        <x:v>157</x:v>
      </x:c>
      <x:c r="M1877" s="9" t="str">
        <x:v>URL identity aligns</x:v>
      </x:c>
      <x:c r="N1877" s="9" t="str">
        <x:v>Brand, name tokens and concentration agree in saved URLs</x:v>
      </x:c>
      <x:c r="O1877" s="9" t="str">
        <x:v>https://www.parfumo.com/Perfumes/Calvin_Klein/ck-everyone-eau-de-toilette</x:v>
      </x:c>
      <x:c r="P1877" s="9" t="str">
        <x:v>https://www.fragrantica.com/perfume/Calvin-Klein/CK-Everyone-Eau-de-Toilette-59021.html</x:v>
      </x:c>
      <x:c r="Q1877" s="9" t="str">
        <x:v>https://media.parfumo.com/perfumes/b2/b2949c-ck-everyone-eau-de-toilette-calvin-klein_1200.jpg?width=720&amp;aspect_ratio=1:1</x:v>
      </x:c>
      <x:c r="R1877" s="9" t="str">
        <x:v>https://fimgs.net/mdimg/perfume-thumbs/375x500.59021.jpg</x:v>
      </x:c>
      <x:c r="S1877" s="9" t="str">
        <x:v>CK Everyone</x:v>
      </x:c>
      <x:c r="T1877" s="11" t="str">
        <x:v>2020</x:v>
      </x:c>
      <x:c r="U1877" s="10" t="n">
        <x:v>1560</x:v>
      </x:c>
      <x:c r="V1877" s="14" t="n">
        <x:f>IF(AND(ISNUMBER(G1877),G1877&gt;0),LOG10(G1877)*'Method'!$B$8,"")</x:f>
        <x:v>3.0377747004507</x:v>
      </x:c>
      <x:c r="W1877" s="14" t="n">
        <x:f>IF(AND(ISNUMBER(I1877),I1877&gt;0),LOG10(I1877)*'Method'!$B$9,"")</x:f>
        <x:v>2.6478744037728563</x:v>
      </x:c>
      <x:c r="X1877" s="10" t="n">
        <x:f>IF(ISNUMBER(J1877),SUM(G1877,I1877),"")</x:f>
        <x:v>2381</x:v>
      </x:c>
      <x:c r="Y1877" s="10" t="n">
        <x:f>IF(ISNUMBER(K1877),COUNTIFS($K$7:$K$1929,"&gt;"&amp;K1877)+1,"")</x:f>
        <x:v>159</x:v>
      </x:c>
      <x:c r="Z1877" s="9" t="str"/>
      <x:c r="AA1877" s="15" t="n">
        <x:v>46108</x:v>
      </x:c>
      <x:c r="AB1877" s="9" t="str">
        <x:v>Unknown</x:v>
      </x:c>
    </x:row>
    <x:row r="1878" ht="50" customHeight="1">
      <x:c r="A1878" s="10" t="n">
        <x:f>IF(ISNUMBER(F1878),RANK(F1878,$F$7:$F$1929,0),"")</x:f>
        <x:v>1866</x:v>
      </x:c>
      <x:c r="B1878" s="9" t="str">
        <x:v>Amouage</x:v>
      </x:c>
      <x:c r="C1878" s="9" t="str">
        <x:v>Figment Man</x:v>
      </x:c>
      <x:c r="D1878" s="9" t="str">
        <x:v>Not recorded</x:v>
      </x:c>
      <x:c r="E1878" s="11" t="n">
        <x:v>2017</x:v>
      </x:c>
      <x:c r="F1878" s="13" t="n">
        <x:v>6.6</x:v>
      </x:c>
      <x:c r="G1878" s="10" t="n">
        <x:v>327</x:v>
      </x:c>
      <x:c r="H1878" s="12" t="n">
        <x:v>3.65</x:v>
      </x:c>
      <x:c r="I1878" s="10" t="n">
        <x:v>1386</x:v>
      </x:c>
      <x:c r="J1878" s="12" t="str">
        <x:f>IF(AND(M1878="URL identity aligns",ISNUMBER(F1878),ISNUMBER(H1878),G1878&gt;0,I1878&gt;0,SUM(V1878:W1878)&gt;0),(F1878*V1878+((H1878-1)/4*10)*W1878)/SUM(V1878:W1878),"")</x:f>
      </x:c>
      <x:c r="K1878" s="12" t="str">
        <x:f>IF(ISNUMBER(J1878),(X1878*J1878+'Method'!$B$10*'Method'!$B$11)/(X1878+'Method'!$B$10),"")</x:f>
      </x:c>
      <x:c r="L1878" s="10" t="str">
        <x:f>IF(ISNUMBER(J1878),COUNTIFS($J$7:$J$1929,"&gt;"&amp;J1878)+1,"")</x:f>
      </x:c>
      <x:c r="M1878" s="9" t="str">
        <x:v>Review required</x:v>
      </x:c>
      <x:c r="N1878" s="9" t="str">
        <x:v>Concentration not explicit on both saved identities</x:v>
      </x:c>
      <x:c r="O1878" s="9" t="str">
        <x:v>https://www.parfumo.com/Perfumes/Amouage/Figment_Man</x:v>
      </x:c>
      <x:c r="P1878" s="9" t="str">
        <x:v>https://www.fragrantica.com/perfume/Amouage/Figment-Man-45292.html</x:v>
      </x:c>
      <x:c r="Q1878" s="9" t="str">
        <x:v>https://media.parfumo.com/perfumes/d5/d5d581-figment-man-amouage_1200.jpg?width=720&amp;aspect_ratio=1:1</x:v>
      </x:c>
      <x:c r="R1878" s="9" t="str">
        <x:v>https://fimgs.net/mdimg/perfume-thumbs/375x500.45292.jpg</x:v>
      </x:c>
      <x:c r="S1878" s="9" t="str">
        <x:v>Figment Man</x:v>
      </x:c>
      <x:c r="T1878" s="11" t="str">
        <x:v>2017</x:v>
      </x:c>
      <x:c r="U1878" s="10" t="n">
        <x:v>707</x:v>
      </x:c>
      <x:c r="V1878" s="14" t="n">
        <x:f>IF(AND(ISNUMBER(G1878),G1878&gt;0),LOG10(G1878)*'Method'!$B$8,"")</x:f>
        <x:v>3.017457303192348</x:v>
      </x:c>
      <x:c r="W1878" s="14" t="n">
        <x:f>IF(AND(ISNUMBER(I1878),I1878&gt;0),LOG10(I1878)*'Method'!$B$9,"")</x:f>
        <x:v>2.5134105842206322</x:v>
      </x:c>
      <x:c r="X1878" s="10" t="str">
        <x:f>IF(ISNUMBER(J1878),SUM(G1878,I1878),"")</x:f>
      </x:c>
      <x:c r="Y1878" s="10" t="str">
        <x:f>IF(ISNUMBER(K1878),COUNTIFS($K$7:$K$1929,"&gt;"&amp;K1878)+1,"")</x:f>
      </x:c>
      <x:c r="Z1878" s="9" t="str"/>
      <x:c r="AA1878" s="15" t="n">
        <x:v>46108</x:v>
      </x:c>
      <x:c r="AB1878" s="9" t="str">
        <x:v>Unknown</x:v>
      </x:c>
    </x:row>
    <x:row r="1879" ht="50" customHeight="1">
      <x:c r="A1879" s="10" t="n">
        <x:f>IF(ISNUMBER(F1879),RANK(F1879,$F$7:$F$1929,0),"")</x:f>
        <x:v>1866</x:v>
      </x:c>
      <x:c r="B1879" s="9" t="str">
        <x:v>Serge Lutens</x:v>
      </x:c>
      <x:c r="C1879" s="9" t="str">
        <x:v>Jeux de peau</x:v>
      </x:c>
      <x:c r="D1879" s="9" t="str">
        <x:v>Not recorded</x:v>
      </x:c>
      <x:c r="E1879" s="11" t="n">
        <x:v>2011</x:v>
      </x:c>
      <x:c r="F1879" s="13" t="n">
        <x:v>6.6</x:v>
      </x:c>
      <x:c r="G1879" s="10" t="n">
        <x:v>294</x:v>
      </x:c>
      <x:c r="H1879" s="12" t="n">
        <x:v>3.95</x:v>
      </x:c>
      <x:c r="I1879" s="10" t="n">
        <x:v>3397</x:v>
      </x:c>
      <x:c r="J1879" s="12" t="str">
        <x:f>IF(AND(M1879="URL identity aligns",ISNUMBER(F1879),ISNUMBER(H1879),G1879&gt;0,I1879&gt;0,SUM(V1879:W1879)&gt;0),(F1879*V1879+((H1879-1)/4*10)*W1879)/SUM(V1879:W1879),"")</x:f>
      </x:c>
      <x:c r="K1879" s="12" t="str">
        <x:f>IF(ISNUMBER(J1879),(X1879*J1879+'Method'!$B$10*'Method'!$B$11)/(X1879+'Method'!$B$10),"")</x:f>
      </x:c>
      <x:c r="L1879" s="10" t="str">
        <x:f>IF(ISNUMBER(J1879),COUNTIFS($J$7:$J$1929,"&gt;"&amp;J1879)+1,"")</x:f>
      </x:c>
      <x:c r="M1879" s="9" t="str">
        <x:v>Review required</x:v>
      </x:c>
      <x:c r="N1879" s="9" t="str">
        <x:v>Concentration not explicit on both saved identities</x:v>
      </x:c>
      <x:c r="O1879" s="9" t="str">
        <x:v>https://www.parfumo.com/Perfumes/Serge_Lutens/Jeux_de_Peau</x:v>
      </x:c>
      <x:c r="P1879" s="9" t="str">
        <x:v>https://www.fragrantica.com/perfume/Serge-Lutens/Jeux-de-Peau-11350.html</x:v>
      </x:c>
      <x:c r="Q1879" s="9" t="str">
        <x:v>https://media.parfumo.com/perfumes/f4/f4d030_jeux-de-peau-serge-lutens_1200.jpg?width=720&amp;aspect_ratio=1:1</x:v>
      </x:c>
      <x:c r="R1879" s="9" t="str">
        <x:v>https://fimgs.net/mdimg/perfume-thumbs/375x500.11350.jpg</x:v>
      </x:c>
      <x:c r="S1879" s="9" t="str">
        <x:v>Jeux de peau</x:v>
      </x:c>
      <x:c r="T1879" s="11" t="str">
        <x:v>2011</x:v>
      </x:c>
      <x:c r="U1879" s="10" t="n">
        <x:v>727</x:v>
      </x:c>
      <x:c r="V1879" s="14" t="n">
        <x:f>IF(AND(ISNUMBER(G1879),G1879&gt;0),LOG10(G1879)*'Method'!$B$8,"")</x:f>
        <x:v>2.962016796494592</x:v>
      </x:c>
      <x:c r="W1879" s="14" t="n">
        <x:f>IF(AND(ISNUMBER(I1879),I1879&gt;0),LOG10(I1879)*'Method'!$B$9,"")</x:f>
        <x:v>2.824876437496024</x:v>
      </x:c>
      <x:c r="X1879" s="10" t="str">
        <x:f>IF(ISNUMBER(J1879),SUM(G1879,I1879),"")</x:f>
      </x:c>
      <x:c r="Y1879" s="10" t="str">
        <x:f>IF(ISNUMBER(K1879),COUNTIFS($K$7:$K$1929,"&gt;"&amp;K1879)+1,"")</x:f>
      </x:c>
      <x:c r="Z1879" s="9" t="str"/>
      <x:c r="AA1879" s="15" t="n">
        <x:v>46108</x:v>
      </x:c>
      <x:c r="AB1879" s="9" t="str">
        <x:v>Unknown</x:v>
      </x:c>
    </x:row>
    <x:row r="1880" ht="50" customHeight="1">
      <x:c r="A1880" s="10" t="n">
        <x:f>IF(ISNUMBER(F1880),RANK(F1880,$F$7:$F$1929,0),"")</x:f>
        <x:v>1866</x:v>
      </x:c>
      <x:c r="B1880" s="9" t="str">
        <x:v>Xerjoff</x:v>
      </x:c>
      <x:c r="C1880" s="9" t="str">
        <x:v>NeoRio</x:v>
      </x:c>
      <x:c r="D1880" s="9" t="str">
        <x:v>Not recorded</x:v>
      </x:c>
      <x:c r="E1880" s="11" t="n">
        <x:v>2025</x:v>
      </x:c>
      <x:c r="F1880" s="13" t="n">
        <x:v>6.6</x:v>
      </x:c>
      <x:c r="G1880" s="10" t="n">
        <x:v>283</x:v>
      </x:c>
      <x:c r="H1880" s="12" t="n">
        <x:v>3.85</x:v>
      </x:c>
      <x:c r="I1880" s="10" t="n">
        <x:v>320</x:v>
      </x:c>
      <x:c r="J1880" s="12" t="str">
        <x:f>IF(AND(M1880="URL identity aligns",ISNUMBER(F1880),ISNUMBER(H1880),G1880&gt;0,I1880&gt;0,SUM(V1880:W1880)&gt;0),(F1880*V1880+((H1880-1)/4*10)*W1880)/SUM(V1880:W1880),"")</x:f>
      </x:c>
      <x:c r="K1880" s="12" t="str">
        <x:f>IF(ISNUMBER(J1880),(X1880*J1880+'Method'!$B$10*'Method'!$B$11)/(X1880+'Method'!$B$10),"")</x:f>
      </x:c>
      <x:c r="L1880" s="10" t="str">
        <x:f>IF(ISNUMBER(J1880),COUNTIFS($J$7:$J$1929,"&gt;"&amp;J1880)+1,"")</x:f>
      </x:c>
      <x:c r="M1880" s="9" t="str">
        <x:v>Review required</x:v>
      </x:c>
      <x:c r="N1880" s="9" t="str">
        <x:v>Product, variant, gender or year terms differ between URLs; Concentration not explicit on both saved identities</x:v>
      </x:c>
      <x:c r="O1880" s="9" t="str">
        <x:v>https://www.parfumo.com/Perfumes/Xerjoff/neorio</x:v>
      </x:c>
      <x:c r="P1880" s="9" t="str">
        <x:v>https://www.fragrantica.com/perfume/Xerjoff/Duran-Duran-NeoRio-104538.html</x:v>
      </x:c>
      <x:c r="Q1880" s="9" t="str">
        <x:v>https://media.parfumo.com/perfumes/dd/ddcfa7_neorio-xerjoff_1200.jpg?width=720&amp;aspect_ratio=1:1</x:v>
      </x:c>
      <x:c r="R1880" s="9" t="str">
        <x:v>https://fimgs.net/mdimg/perfume-thumbs/375x500.104538.jpg</x:v>
      </x:c>
      <x:c r="S1880" s="9" t="str">
        <x:v>NeoRio</x:v>
      </x:c>
      <x:c r="T1880" s="11" t="str">
        <x:v>2025</x:v>
      </x:c>
      <x:c r="U1880" s="10" t="n">
        <x:v>1398</x:v>
      </x:c>
      <x:c r="V1880" s="14" t="n">
        <x:f>IF(AND(ISNUMBER(G1880),G1880&gt;0),LOG10(G1880)*'Method'!$B$8,"")</x:f>
        <x:v>2.9421437226291483</x:v>
      </x:c>
      <x:c r="W1880" s="14" t="n">
        <x:f>IF(AND(ISNUMBER(I1880),I1880&gt;0),LOG10(I1880)*'Method'!$B$9,"")</x:f>
        <x:v>2.004119982655928</x:v>
      </x:c>
      <x:c r="X1880" s="10" t="str">
        <x:f>IF(ISNUMBER(J1880),SUM(G1880,I1880),"")</x:f>
      </x:c>
      <x:c r="Y1880" s="10" t="str">
        <x:f>IF(ISNUMBER(K1880),COUNTIFS($K$7:$K$1929,"&gt;"&amp;K1880)+1,"")</x:f>
      </x:c>
      <x:c r="Z1880" s="9" t="str"/>
      <x:c r="AA1880" s="15" t="n">
        <x:v>46108</x:v>
      </x:c>
      <x:c r="AB1880" s="9" t="str">
        <x:v>Unknown</x:v>
      </x:c>
    </x:row>
    <x:row r="1881" ht="50" customHeight="1">
      <x:c r="A1881" s="10" t="n">
        <x:f>IF(ISNUMBER(F1881),RANK(F1881,$F$7:$F$1929,0),"")</x:f>
        <x:v>1866</x:v>
      </x:c>
      <x:c r="B1881" s="9" t="str">
        <x:v>Giardini Di Toscana</x:v>
      </x:c>
      <x:c r="C1881" s="9" t="str">
        <x:v>Celeste</x:v>
      </x:c>
      <x:c r="D1881" s="9" t="str">
        <x:v>Not recorded</x:v>
      </x:c>
      <x:c r="E1881" s="11" t="n">
        <x:v>1934</x:v>
      </x:c>
      <x:c r="F1881" s="13" t="n">
        <x:v>6.6</x:v>
      </x:c>
      <x:c r="G1881" s="10" t="n">
        <x:v>205</x:v>
      </x:c>
      <x:c r="H1881" s="12" t="n">
        <x:v>3.68</x:v>
      </x:c>
      <x:c r="I1881" s="10" t="n">
        <x:v>1802</x:v>
      </x:c>
      <x:c r="J1881" s="12" t="str">
        <x:f>IF(AND(M1881="URL identity aligns",ISNUMBER(F1881),ISNUMBER(H1881),G1881&gt;0,I1881&gt;0,SUM(V1881:W1881)&gt;0),(F1881*V1881+((H1881-1)/4*10)*W1881)/SUM(V1881:W1881),"")</x:f>
      </x:c>
      <x:c r="K1881" s="12" t="str">
        <x:f>IF(ISNUMBER(J1881),(X1881*J1881+'Method'!$B$10*'Method'!$B$11)/(X1881+'Method'!$B$10),"")</x:f>
      </x:c>
      <x:c r="L1881" s="10" t="str">
        <x:f>IF(ISNUMBER(J1881),COUNTIFS($J$7:$J$1929,"&gt;"&amp;J1881)+1,"")</x:f>
      </x:c>
      <x:c r="M1881" s="9" t="str">
        <x:v>Review required</x:v>
      </x:c>
      <x:c r="N1881" s="9" t="str">
        <x:v>Concentration not explicit on both saved identities</x:v>
      </x:c>
      <x:c r="O1881" s="9" t="str">
        <x:v>https://www.parfumo.com/Perfumes/Giardini_di_Toscana/celeste</x:v>
      </x:c>
      <x:c r="P1881" s="9" t="str">
        <x:v>https://www.fragrantica.com/perfume/Giardini-Di-Toscana/Celeste-64788.html</x:v>
      </x:c>
      <x:c r="Q1881" s="9" t="str">
        <x:v>https://media.parfumo.com/perfumes/97/972774-celeste-giardini-di-toscana_1200.jpg?width=480&amp;aspect_ratio=1:1</x:v>
      </x:c>
      <x:c r="R1881" s="9" t="str">
        <x:v>https://fimgs.net/mdimg/perfume-thumbs/375x500.64788.jpg</x:v>
      </x:c>
      <x:c r="S1881" s="9" t="str">
        <x:v>Celeste</x:v>
      </x:c>
      <x:c r="T1881" s="11" t="str">
        <x:v>1934</x:v>
      </x:c>
      <x:c r="U1881" s="10" t="n">
        <x:v>705</x:v>
      </x:c>
      <x:c r="V1881" s="14" t="n">
        <x:f>IF(AND(ISNUMBER(G1881),G1881&gt;0),LOG10(G1881)*'Method'!$B$8,"")</x:f>
        <x:v>2.7741046332669</x:v>
      </x:c>
      <x:c r="W1881" s="14" t="n">
        <x:f>IF(AND(ISNUMBER(I1881),I1881&gt;0),LOG10(I1881)*'Method'!$B$9,"")</x:f>
        <x:v>2.6046038293144322</x:v>
      </x:c>
      <x:c r="X1881" s="10" t="str">
        <x:f>IF(ISNUMBER(J1881),SUM(G1881,I1881),"")</x:f>
      </x:c>
      <x:c r="Y1881" s="10" t="str">
        <x:f>IF(ISNUMBER(K1881),COUNTIFS($K$7:$K$1929,"&gt;"&amp;K1881)+1,"")</x:f>
      </x:c>
      <x:c r="Z1881" s="9" t="str"/>
      <x:c r="AA1881" s="15" t="n">
        <x:v>46108</x:v>
      </x:c>
      <x:c r="AB1881" s="9" t="str">
        <x:v>Unknown</x:v>
      </x:c>
    </x:row>
    <x:row r="1882" ht="50" customHeight="1">
      <x:c r="A1882" s="10" t="n">
        <x:f>IF(ISNUMBER(F1882),RANK(F1882,$F$7:$F$1929,0),"")</x:f>
        <x:v>1866</x:v>
      </x:c>
      <x:c r="B1882" s="9" t="str">
        <x:v>Montblanc</x:v>
      </x:c>
      <x:c r="C1882" s="9" t="str">
        <x:v>Legend Red</x:v>
      </x:c>
      <x:c r="D1882" s="9" t="str">
        <x:v>Not recorded</x:v>
      </x:c>
      <x:c r="E1882" s="11" t="n">
        <x:v>2022</x:v>
      </x:c>
      <x:c r="F1882" s="13" t="n">
        <x:v>6.6</x:v>
      </x:c>
      <x:c r="G1882" s="10" t="n">
        <x:v>197</x:v>
      </x:c>
      <x:c r="H1882" s="12" t="n">
        <x:v>3.76</x:v>
      </x:c>
      <x:c r="I1882" s="10" t="n">
        <x:v>1316</x:v>
      </x:c>
      <x:c r="J1882" s="12" t="str">
        <x:f>IF(AND(M1882="URL identity aligns",ISNUMBER(F1882),ISNUMBER(H1882),G1882&gt;0,I1882&gt;0,SUM(V1882:W1882)&gt;0),(F1882*V1882+((H1882-1)/4*10)*W1882)/SUM(V1882:W1882),"")</x:f>
      </x:c>
      <x:c r="K1882" s="12" t="str">
        <x:f>IF(ISNUMBER(J1882),(X1882*J1882+'Method'!$B$10*'Method'!$B$11)/(X1882+'Method'!$B$10),"")</x:f>
      </x:c>
      <x:c r="L1882" s="10" t="str">
        <x:f>IF(ISNUMBER(J1882),COUNTIFS($J$7:$J$1929,"&gt;"&amp;J1882)+1,"")</x:f>
      </x:c>
      <x:c r="M1882" s="9" t="str">
        <x:v>Review required</x:v>
      </x:c>
      <x:c r="N1882" s="9" t="str">
        <x:v>Concentration not explicit on both saved identities</x:v>
      </x:c>
      <x:c r="O1882" s="9" t="str">
        <x:v>https://www.parfumo.com/Perfumes/Montblanc/legend-red</x:v>
      </x:c>
      <x:c r="P1882" s="9" t="str">
        <x:v>https://www.fragrantica.com/perfume/Montblanc/Legend-Red-71652.html</x:v>
      </x:c>
      <x:c r="Q1882" s="9" t="str">
        <x:v>https://media.parfumo.com/perfumes/8b/8bd7e7-legend-red-montblanc_1200.jpg?width=720&amp;aspect_ratio=1:1</x:v>
      </x:c>
      <x:c r="R1882" s="9" t="str">
        <x:v>https://fimgs.net/mdimg/perfume-thumbs/375x500.71652.jpg</x:v>
      </x:c>
      <x:c r="S1882" s="9" t="str">
        <x:v>Legend Red</x:v>
      </x:c>
      <x:c r="T1882" s="11" t="str">
        <x:v>2022</x:v>
      </x:c>
      <x:c r="U1882" s="10" t="n">
        <x:v>566</x:v>
      </x:c>
      <x:c r="V1882" s="14" t="n">
        <x:f>IF(AND(ISNUMBER(G1882),G1882&gt;0),LOG10(G1882)*'Method'!$B$8,"")</x:f>
        <x:v>2.7533594713939076</x:v>
      </x:c>
      <x:c r="W1882" s="14" t="n">
        <x:f>IF(AND(ISNUMBER(I1882),I1882&gt;0),LOG10(I1882)*'Method'!$B$9,"")</x:f>
        <x:v>2.4954047114223523</x:v>
      </x:c>
      <x:c r="X1882" s="10" t="str">
        <x:f>IF(ISNUMBER(J1882),SUM(G1882,I1882),"")</x:f>
      </x:c>
      <x:c r="Y1882" s="10" t="str">
        <x:f>IF(ISNUMBER(K1882),COUNTIFS($K$7:$K$1929,"&gt;"&amp;K1882)+1,"")</x:f>
      </x:c>
      <x:c r="Z1882" s="9" t="str"/>
      <x:c r="AA1882" s="15" t="n">
        <x:v>46108</x:v>
      </x:c>
      <x:c r="AB1882" s="9" t="str">
        <x:v>Unknown</x:v>
      </x:c>
    </x:row>
    <x:row r="1883" ht="50" customHeight="1">
      <x:c r="A1883" s="10" t="n">
        <x:f>IF(ISNUMBER(F1883),RANK(F1883,$F$7:$F$1929,0),"")</x:f>
        <x:v>1866</x:v>
      </x:c>
      <x:c r="B1883" s="9" t="str">
        <x:v>Montale</x:v>
      </x:c>
      <x:c r="C1883" s="9" t="str">
        <x:v>Lucky Candy</x:v>
      </x:c>
      <x:c r="D1883" s="9" t="str">
        <x:v>Not recorded</x:v>
      </x:c>
      <x:c r="E1883" s="11" t="n">
        <x:v>2023</x:v>
      </x:c>
      <x:c r="F1883" s="13" t="n">
        <x:v>6.6</x:v>
      </x:c>
      <x:c r="G1883" s="10" t="n">
        <x:v>175</x:v>
      </x:c>
      <x:c r="H1883" s="12" t="n">
        <x:v>3.54</x:v>
      </x:c>
      <x:c r="I1883" s="10" t="n">
        <x:v>655</x:v>
      </x:c>
      <x:c r="J1883" s="12" t="str">
        <x:f>IF(AND(M1883="URL identity aligns",ISNUMBER(F1883),ISNUMBER(H1883),G1883&gt;0,I1883&gt;0,SUM(V1883:W1883)&gt;0),(F1883*V1883+((H1883-1)/4*10)*W1883)/SUM(V1883:W1883),"")</x:f>
      </x:c>
      <x:c r="K1883" s="12" t="str">
        <x:f>IF(ISNUMBER(J1883),(X1883*J1883+'Method'!$B$10*'Method'!$B$11)/(X1883+'Method'!$B$10),"")</x:f>
      </x:c>
      <x:c r="L1883" s="10" t="str">
        <x:f>IF(ISNUMBER(J1883),COUNTIFS($J$7:$J$1929,"&gt;"&amp;J1883)+1,"")</x:f>
      </x:c>
      <x:c r="M1883" s="9" t="str">
        <x:v>Review required</x:v>
      </x:c>
      <x:c r="N1883" s="9" t="str">
        <x:v>Concentration not explicit on both saved identities</x:v>
      </x:c>
      <x:c r="O1883" s="9" t="str">
        <x:v>https://www.parfumo.com/Perfumes/Montale/lucky-candy</x:v>
      </x:c>
      <x:c r="P1883" s="9" t="str">
        <x:v>https://www.fragrantica.com/perfume/Montale/Lucky-Candy-87365.html</x:v>
      </x:c>
      <x:c r="Q1883" s="9" t="str">
        <x:v>https://media.parfumo.com/perfumes/c2/c228d4-lucky-candy-montale_1200.jpg?width=480&amp;aspect_ratio=1:1</x:v>
      </x:c>
      <x:c r="R1883" s="9" t="str">
        <x:v>https://fimgs.net/mdimg/perfume-thumbs/375x500.87365.jpg</x:v>
      </x:c>
      <x:c r="S1883" s="9" t="str">
        <x:v>Lucky Candy</x:v>
      </x:c>
      <x:c r="T1883" s="11" t="str">
        <x:v>2023</x:v>
      </x:c>
      <x:c r="U1883" s="10" t="n">
        <x:v>1499</x:v>
      </x:c>
      <x:c r="V1883" s="14" t="n">
        <x:f>IF(AND(ISNUMBER(G1883),G1883&gt;0),LOG10(G1883)*'Method'!$B$8,"")</x:f>
        <x:v>2.691645658423548</x:v>
      </x:c>
      <x:c r="W1883" s="14" t="n">
        <x:f>IF(AND(ISNUMBER(I1883),I1883&gt;0),LOG10(I1883)*'Method'!$B$9,"")</x:f>
        <x:v>2.252993039993424</x:v>
      </x:c>
      <x:c r="X1883" s="10" t="str">
        <x:f>IF(ISNUMBER(J1883),SUM(G1883,I1883),"")</x:f>
      </x:c>
      <x:c r="Y1883" s="10" t="str">
        <x:f>IF(ISNUMBER(K1883),COUNTIFS($K$7:$K$1929,"&gt;"&amp;K1883)+1,"")</x:f>
      </x:c>
      <x:c r="Z1883" s="9" t="str"/>
      <x:c r="AA1883" s="15" t="n">
        <x:v>46108</x:v>
      </x:c>
      <x:c r="AB1883" s="9" t="str">
        <x:v>Unknown</x:v>
      </x:c>
    </x:row>
    <x:row r="1884" ht="50" customHeight="1">
      <x:c r="A1884" s="10" t="n">
        <x:f>IF(ISNUMBER(F1884),RANK(F1884,$F$7:$F$1929,0),"")</x:f>
        <x:v>1866</x:v>
      </x:c>
      <x:c r="B1884" s="9" t="str">
        <x:v>Burberry</x:v>
      </x:c>
      <x:c r="C1884" s="9" t="str">
        <x:v>Weekend for Men</x:v>
      </x:c>
      <x:c r="D1884" s="9" t="str">
        <x:v>Eau de Toilette</x:v>
      </x:c>
      <x:c r="E1884" s="11" t="n">
        <x:v>1997</x:v>
      </x:c>
      <x:c r="F1884" s="13" t="n">
        <x:v>6.6</x:v>
      </x:c>
      <x:c r="G1884" s="10" t="n">
        <x:v>117</x:v>
      </x:c>
      <x:c r="H1884" s="12" t="n">
        <x:v>3.74</x:v>
      </x:c>
      <x:c r="I1884" s="10" t="n">
        <x:v>2191</x:v>
      </x:c>
      <x:c r="J1884" s="12" t="str">
        <x:f>IF(AND(M1884="URL identity aligns",ISNUMBER(F1884),ISNUMBER(H1884),G1884&gt;0,I1884&gt;0,SUM(V1884:W1884)&gt;0),(F1884*V1884+((H1884-1)/4*10)*W1884)/SUM(V1884:W1884),"")</x:f>
      </x:c>
      <x:c r="K1884" s="12" t="str">
        <x:f>IF(ISNUMBER(J1884),(X1884*J1884+'Method'!$B$10*'Method'!$B$11)/(X1884+'Method'!$B$10),"")</x:f>
      </x:c>
      <x:c r="L1884" s="10" t="str">
        <x:f>IF(ISNUMBER(J1884),COUNTIFS($J$7:$J$1929,"&gt;"&amp;J1884)+1,"")</x:f>
      </x:c>
      <x:c r="M1884" s="9" t="str">
        <x:v>Review required</x:v>
      </x:c>
      <x:c r="N1884" s="9" t="str">
        <x:v>Concentration not explicit on both saved identities</x:v>
      </x:c>
      <x:c r="O1884" s="9" t="str">
        <x:v>https://www.parfumo.com/Perfumes/Burberry/Weekend_for_Men_Eau_de_Toilette</x:v>
      </x:c>
      <x:c r="P1884" s="9" t="str">
        <x:v>https://www.fragrantica.com/perfume/Burberry/Weekend-for-Men-999.html</x:v>
      </x:c>
      <x:c r="Q1884" s="9" t="str">
        <x:v>https://media.parfumo.com/perfumes/50/504b21-weekend-for-men-eau-de-toilette-burberry_1200.jpg?width=720&amp;aspect_ratio=1:1</x:v>
      </x:c>
      <x:c r="R1884" s="9" t="str">
        <x:v>https://fimgs.net/mdimg/perfume-thumbs/375x500.999.jpg</x:v>
      </x:c>
      <x:c r="S1884" s="9" t="str">
        <x:v>Weekend for Men</x:v>
      </x:c>
      <x:c r="T1884" s="11" t="str">
        <x:v>1997</x:v>
      </x:c>
      <x:c r="U1884" s="10" t="n">
        <x:v>25</x:v>
      </x:c>
      <x:c r="V1884" s="14" t="n">
        <x:f>IF(AND(ISNUMBER(G1884),G1884&gt;0),LOG10(G1884)*'Method'!$B$8,"")</x:f>
        <x:v>2.4818230340953917</x:v>
      </x:c>
      <x:c r="W1884" s="14" t="n">
        <x:f>IF(AND(ISNUMBER(I1884),I1884&gt;0),LOG10(I1884)*'Method'!$B$9,"")</x:f>
        <x:v>2.67251390204856</x:v>
      </x:c>
      <x:c r="X1884" s="10" t="str">
        <x:f>IF(ISNUMBER(J1884),SUM(G1884,I1884),"")</x:f>
      </x:c>
      <x:c r="Y1884" s="10" t="str">
        <x:f>IF(ISNUMBER(K1884),COUNTIFS($K$7:$K$1929,"&gt;"&amp;K1884)+1,"")</x:f>
      </x:c>
      <x:c r="Z1884" s="9" t="str"/>
      <x:c r="AA1884" s="15" t="n">
        <x:v>46108</x:v>
      </x:c>
      <x:c r="AB1884" s="9" t="str">
        <x:v>Unknown</x:v>
      </x:c>
    </x:row>
    <x:row r="1885" ht="50" customHeight="1">
      <x:c r="A1885" s="10" t="n">
        <x:f>IF(ISNUMBER(F1885),RANK(F1885,$F$7:$F$1929,0),"")</x:f>
        <x:v>1866</x:v>
      </x:c>
      <x:c r="B1885" s="9" t="str">
        <x:v>Moschino</x:v>
      </x:c>
      <x:c r="C1885" s="9" t="str">
        <x:v>Toy 2 Pearl</x:v>
      </x:c>
      <x:c r="D1885" s="9" t="str">
        <x:v>Not recorded</x:v>
      </x:c>
      <x:c r="E1885" s="11" t="n">
        <x:v>2023</x:v>
      </x:c>
      <x:c r="F1885" s="13" t="n">
        <x:v>6.6</x:v>
      </x:c>
      <x:c r="G1885" s="10" t="n">
        <x:v>101</x:v>
      </x:c>
      <x:c r="H1885" s="12" t="n">
        <x:v>3.74</x:v>
      </x:c>
      <x:c r="I1885" s="10" t="n">
        <x:v>1668</x:v>
      </x:c>
      <x:c r="J1885" s="12" t="str">
        <x:f>IF(AND(M1885="URL identity aligns",ISNUMBER(F1885),ISNUMBER(H1885),G1885&gt;0,I1885&gt;0,SUM(V1885:W1885)&gt;0),(F1885*V1885+((H1885-1)/4*10)*W1885)/SUM(V1885:W1885),"")</x:f>
      </x:c>
      <x:c r="K1885" s="12" t="str">
        <x:f>IF(ISNUMBER(J1885),(X1885*J1885+'Method'!$B$10*'Method'!$B$11)/(X1885+'Method'!$B$10),"")</x:f>
      </x:c>
      <x:c r="L1885" s="10" t="str">
        <x:f>IF(ISNUMBER(J1885),COUNTIFS($J$7:$J$1929,"&gt;"&amp;J1885)+1,"")</x:f>
      </x:c>
      <x:c r="M1885" s="9" t="str">
        <x:v>Review required</x:v>
      </x:c>
      <x:c r="N1885" s="9" t="str">
        <x:v>Concentration not explicit on both saved identities</x:v>
      </x:c>
      <x:c r="O1885" s="9" t="str">
        <x:v>https://www.parfumo.com/Perfumes/Moschino/toy-2-pearl</x:v>
      </x:c>
      <x:c r="P1885" s="9" t="str">
        <x:v>https://www.fragrantica.com/perfume/Moschino/Toy-2-Pearl-84718.html</x:v>
      </x:c>
      <x:c r="Q1885" s="9" t="str">
        <x:v>https://media.parfumo.com/perfumes/05/05adb9-toy-2-pearl-moschino_1200.jpg?width=480&amp;aspect_ratio=1:1</x:v>
      </x:c>
      <x:c r="R1885" s="9" t="str">
        <x:v>https://fimgs.net/mdimg/perfume-thumbs/375x500.84718.jpg</x:v>
      </x:c>
      <x:c r="S1885" s="9" t="str">
        <x:v>Toy 2 Pearl</x:v>
      </x:c>
      <x:c r="T1885" s="11" t="str">
        <x:v>2023</x:v>
      </x:c>
      <x:c r="U1885" s="10" t="n">
        <x:v>489</x:v>
      </x:c>
      <x:c r="V1885" s="14" t="n">
        <x:f>IF(AND(ISNUMBER(G1885),G1885&gt;0),LOG10(G1885)*'Method'!$B$8,"")</x:f>
        <x:v>2.405185648539168</x:v>
      </x:c>
      <x:c r="W1885" s="14" t="n">
        <x:f>IF(AND(ISNUMBER(I1885),I1885&gt;0),LOG10(I1885)*'Method'!$B$9,"")</x:f>
        <x:v>2.577756837041376</x:v>
      </x:c>
      <x:c r="X1885" s="10" t="str">
        <x:f>IF(ISNUMBER(J1885),SUM(G1885,I1885),"")</x:f>
      </x:c>
      <x:c r="Y1885" s="10" t="str">
        <x:f>IF(ISNUMBER(K1885),COUNTIFS($K$7:$K$1929,"&gt;"&amp;K1885)+1,"")</x:f>
      </x:c>
      <x:c r="Z1885" s="9" t="str"/>
      <x:c r="AA1885" s="15" t="n">
        <x:v>46108</x:v>
      </x:c>
      <x:c r="AB1885" s="9" t="str">
        <x:v>Unknown</x:v>
      </x:c>
    </x:row>
    <x:row r="1886" ht="50" customHeight="1">
      <x:c r="A1886" s="10" t="n">
        <x:f>IF(ISNUMBER(F1886),RANK(F1886,$F$7:$F$1929,0),"")</x:f>
        <x:v>1866</x:v>
      </x:c>
      <x:c r="B1886" s="9" t="str">
        <x:v>Cartier</x:v>
      </x:c>
      <x:c r="C1886" s="9" t="str">
        <x:v>Pasha de Cartier Noir Absolu</x:v>
      </x:c>
      <x:c r="D1886" s="9" t="str">
        <x:v>Absolu</x:v>
      </x:c>
      <x:c r="E1886" s="11" t="n">
        <x:v>2023</x:v>
      </x:c>
      <x:c r="F1886" s="13" t="n">
        <x:v>6.6</x:v>
      </x:c>
      <x:c r="G1886" s="10" t="n">
        <x:v>88</x:v>
      </x:c>
      <x:c r="H1886" s="12" t="n">
        <x:v>3.19</x:v>
      </x:c>
      <x:c r="I1886" s="10" t="n">
        <x:v>508</x:v>
      </x:c>
      <x:c r="J1886" s="12" t="str">
        <x:f>IF(AND(M1886="URL identity aligns",ISNUMBER(F1886),ISNUMBER(H1886),G1886&gt;0,I1886&gt;0,SUM(V1886:W1886)&gt;0),(F1886*V1886+((H1886-1)/4*10)*W1886)/SUM(V1886:W1886),"")</x:f>
      </x:c>
      <x:c r="K1886" s="12" t="str">
        <x:f>IF(ISNUMBER(J1886),(X1886*J1886+'Method'!$B$10*'Method'!$B$11)/(X1886+'Method'!$B$10),"")</x:f>
      </x:c>
      <x:c r="L1886" s="10" t="str">
        <x:f>IF(ISNUMBER(J1886),COUNTIFS($J$7:$J$1929,"&gt;"&amp;J1886)+1,"")</x:f>
      </x:c>
      <x:c r="M1886" s="9" t="str">
        <x:v>Review required</x:v>
      </x:c>
      <x:c r="N1886" s="9" t="str">
        <x:v>Concentration not explicit on both saved identities</x:v>
      </x:c>
      <x:c r="O1886" s="9" t="str">
        <x:v>https://www.parfumo.com/Perfumes/Cartier/pasha-de-cartier-noir-absolu</x:v>
      </x:c>
      <x:c r="P1886" s="9" t="str">
        <x:v>https://www.fragrantica.com/perfume/Cartier/Pasha-de-Cartier-Noir-Absolu-82328.html</x:v>
      </x:c>
      <x:c r="Q1886" s="9" t="str">
        <x:v>https://media.parfumo.com/perfumes/18/1893f4-pasha-de-cartier-noir-absolu-cartier_1200.jpg?width=720&amp;aspect_ratio=1:1</x:v>
      </x:c>
      <x:c r="R1886" s="9" t="str">
        <x:v>https://fimgs.net/mdimg/perfume-thumbs/375x500.82328.jpg</x:v>
      </x:c>
      <x:c r="S1886" s="9" t="str">
        <x:v>Pasha de Cartier Noir Absolu</x:v>
      </x:c>
      <x:c r="T1886" s="11" t="str">
        <x:v>2023</x:v>
      </x:c>
      <x:c r="U1886" s="10" t="n">
        <x:v>667</x:v>
      </x:c>
      <x:c r="V1886" s="14" t="n">
        <x:f>IF(AND(ISNUMBER(G1886),G1886&gt;0),LOG10(G1886)*'Method'!$B$8,"")</x:f>
        <x:v>2.333379206580204</x:v>
      </x:c>
      <x:c r="W1886" s="14" t="n">
        <x:f>IF(AND(ISNUMBER(I1886),I1886&gt;0),LOG10(I1886)*'Method'!$B$9,"")</x:f>
        <x:v>2.164690969827136</x:v>
      </x:c>
      <x:c r="X1886" s="10" t="str">
        <x:f>IF(ISNUMBER(J1886),SUM(G1886,I1886),"")</x:f>
      </x:c>
      <x:c r="Y1886" s="10" t="str">
        <x:f>IF(ISNUMBER(K1886),COUNTIFS($K$7:$K$1929,"&gt;"&amp;K1886)+1,"")</x:f>
      </x:c>
      <x:c r="Z1886" s="9" t="str"/>
      <x:c r="AA1886" s="15" t="n">
        <x:v>46108</x:v>
      </x:c>
      <x:c r="AB1886" s="9" t="str">
        <x:v>Unknown</x:v>
      </x:c>
    </x:row>
    <x:row r="1887" ht="50" customHeight="1">
      <x:c r="A1887" s="10" t="n">
        <x:f>IF(ISNUMBER(F1887),RANK(F1887,$F$7:$F$1929,0),"")</x:f>
        <x:v>1866</x:v>
      </x:c>
      <x:c r="B1887" s="9" t="str">
        <x:v>Paco Rabanne</x:v>
      </x:c>
      <x:c r="C1887" s="9" t="str">
        <x:v>Invictus Victory Absolu Rabanne</x:v>
      </x:c>
      <x:c r="D1887" s="9" t="str">
        <x:v>Absolu</x:v>
      </x:c>
      <x:c r="E1887" s="11" t="n">
        <x:v>2025</x:v>
      </x:c>
      <x:c r="F1887" s="13" t="n">
        <x:v>6.6</x:v>
      </x:c>
      <x:c r="G1887" s="10" t="n">
        <x:v>81</x:v>
      </x:c>
      <x:c r="H1887" s="12" t="n">
        <x:v>3.97</x:v>
      </x:c>
      <x:c r="I1887" s="10" t="n">
        <x:v>741</x:v>
      </x:c>
      <x:c r="J1887" s="12" t="str">
        <x:f>IF(AND(M1887="URL identity aligns",ISNUMBER(F1887),ISNUMBER(H1887),G1887&gt;0,I1887&gt;0,SUM(V1887:W1887)&gt;0),(F1887*V1887+((H1887-1)/4*10)*W1887)/SUM(V1887:W1887),"")</x:f>
      </x:c>
      <x:c r="K1887" s="12" t="str">
        <x:f>IF(ISNUMBER(J1887),(X1887*J1887+'Method'!$B$10*'Method'!$B$11)/(X1887+'Method'!$B$10),"")</x:f>
      </x:c>
      <x:c r="L1887" s="10" t="str">
        <x:f>IF(ISNUMBER(J1887),COUNTIFS($J$7:$J$1929,"&gt;"&amp;J1887)+1,"")</x:f>
      </x:c>
      <x:c r="M1887" s="9" t="str">
        <x:v>Review required</x:v>
      </x:c>
      <x:c r="N1887" s="9" t="str">
        <x:v>Concentration not explicit on both saved identities</x:v>
      </x:c>
      <x:c r="O1887" s="9" t="str">
        <x:v>https://www.parfumo.com/Perfumes/Rabanne/invictus-victory-absolu</x:v>
      </x:c>
      <x:c r="P1887" s="9" t="str">
        <x:v>https://www.fragrantica.com/perfume/Rabanne/Invictus-Victory-Absolu-103462.html</x:v>
      </x:c>
      <x:c r="Q1887" s="9" t="str">
        <x:v>https://media.parfumo.com/perfumes/c5/c5d686_invictus-victory-absolu-rabanne_1200.jpg?width=720&amp;aspect_ratio=1:1</x:v>
      </x:c>
      <x:c r="R1887" s="9" t="str">
        <x:v>https://fimgs.net/mdimg/perfume-thumbs/375x500.103462.jpg</x:v>
      </x:c>
      <x:c r="S1887" s="9" t="str">
        <x:v>Invictus Victory Absolu Rabanne</x:v>
      </x:c>
      <x:c r="T1887" s="11" t="str">
        <x:v>2025</x:v>
      </x:c>
      <x:c r="U1887" s="10" t="n">
        <x:v>752</x:v>
      </x:c>
      <x:c r="V1887" s="14" t="n">
        <x:f>IF(AND(ISNUMBER(G1887),G1887&gt;0),LOG10(G1887)*'Method'!$B$8,"")</x:f>
        <x:v>2.29018202265438</x:v>
      </x:c>
      <x:c r="W1887" s="14" t="n">
        <x:f>IF(AND(ISNUMBER(I1887),I1887&gt;0),LOG10(I1887)*'Method'!$B$9,"")</x:f>
        <x:v>2.2958545663834644</x:v>
      </x:c>
      <x:c r="X1887" s="10" t="str">
        <x:f>IF(ISNUMBER(J1887),SUM(G1887,I1887),"")</x:f>
      </x:c>
      <x:c r="Y1887" s="10" t="str">
        <x:f>IF(ISNUMBER(K1887),COUNTIFS($K$7:$K$1929,"&gt;"&amp;K1887)+1,"")</x:f>
      </x:c>
      <x:c r="Z1887" s="9" t="str"/>
      <x:c r="AA1887" s="15" t="n">
        <x:v>46108</x:v>
      </x:c>
      <x:c r="AB1887" s="9" t="str">
        <x:v>Unknown</x:v>
      </x:c>
    </x:row>
    <x:row r="1888" ht="50" customHeight="1">
      <x:c r="A1888" s="10" t="n">
        <x:f>IF(ISNUMBER(F1888),RANK(F1888,$F$7:$F$1929,0),"")</x:f>
        <x:v>1866</x:v>
      </x:c>
      <x:c r="B1888" s="9" t="str">
        <x:v>French Avenue</x:v>
      </x:c>
      <x:c r="C1888" s="9" t="str">
        <x:v>Rabat</x:v>
      </x:c>
      <x:c r="D1888" s="9" t="str">
        <x:v>Not recorded</x:v>
      </x:c>
      <x:c r="E1888" s="11" t="n">
        <x:v>2024</x:v>
      </x:c>
      <x:c r="F1888" s="13" t="n">
        <x:v>6.6</x:v>
      </x:c>
      <x:c r="G1888" s="10" t="n">
        <x:v>13</x:v>
      </x:c>
      <x:c r="H1888" s="12" t="n">
        <x:v>3.92</x:v>
      </x:c>
      <x:c r="I1888" s="10" t="n">
        <x:v>37</x:v>
      </x:c>
      <x:c r="J1888" s="12" t="str">
        <x:f>IF(AND(M1888="URL identity aligns",ISNUMBER(F1888),ISNUMBER(H1888),G1888&gt;0,I1888&gt;0,SUM(V1888:W1888)&gt;0),(F1888*V1888+((H1888-1)/4*10)*W1888)/SUM(V1888:W1888),"")</x:f>
      </x:c>
      <x:c r="K1888" s="12" t="str">
        <x:f>IF(ISNUMBER(J1888),(X1888*J1888+'Method'!$B$10*'Method'!$B$11)/(X1888+'Method'!$B$10),"")</x:f>
      </x:c>
      <x:c r="L1888" s="10" t="str">
        <x:f>IF(ISNUMBER(J1888),COUNTIFS($J$7:$J$1929,"&gt;"&amp;J1888)+1,"")</x:f>
      </x:c>
      <x:c r="M1888" s="9" t="str">
        <x:v>Review required</x:v>
      </x:c>
      <x:c r="N1888" s="9" t="str">
        <x:v>Product, variant, gender or year terms differ between URLs; Concentration not explicit on both saved identities</x:v>
      </x:c>
      <x:c r="O1888" s="9" t="str">
        <x:v>https://www.parfumo.com/Perfumes/french-avenue/rabat</x:v>
      </x:c>
      <x:c r="P1888" s="9" t="str">
        <x:v>https://www.fragrantica.com/perfume/French-Avenue/Diwani-Rabat-94715.html</x:v>
      </x:c>
      <x:c r="Q1888" s="9" t="str">
        <x:v>https://media.parfumo.com/perfumes/be/be0007_rabat-french-avenue_1200.jpg?width=720&amp;aspect_ratio=1:1</x:v>
      </x:c>
      <x:c r="R1888" s="9" t="str">
        <x:v>https://fimgs.net/mdimg/perfume-thumbs/375x500.94715.jpg</x:v>
      </x:c>
      <x:c r="S1888" s="9" t="str">
        <x:v>Rabat</x:v>
      </x:c>
      <x:c r="T1888" s="11" t="str">
        <x:v>2024</x:v>
      </x:c>
      <x:c r="U1888" s="10" t="n">
        <x:v>1439</x:v>
      </x:c>
      <x:c r="V1888" s="14" t="n">
        <x:f>IF(AND(ISNUMBER(G1888),G1888&gt;0),LOG10(G1888)*'Method'!$B$8,"")</x:f>
        <x:v>1.336732022768208</x:v>
      </x:c>
      <x:c r="W1888" s="14" t="n">
        <x:f>IF(AND(ISNUMBER(I1888),I1888&gt;0),LOG10(I1888)*'Method'!$B$9,"")</x:f>
        <x:v>1.2545613792535921</x:v>
      </x:c>
      <x:c r="X1888" s="10" t="str">
        <x:f>IF(ISNUMBER(J1888),SUM(G1888,I1888),"")</x:f>
      </x:c>
      <x:c r="Y1888" s="10" t="str">
        <x:f>IF(ISNUMBER(K1888),COUNTIFS($K$7:$K$1929,"&gt;"&amp;K1888)+1,"")</x:f>
      </x:c>
      <x:c r="Z1888" s="9" t="str"/>
      <x:c r="AA1888" s="15" t="n">
        <x:v>46108</x:v>
      </x:c>
      <x:c r="AB1888" s="9" t="str">
        <x:v>Unknown</x:v>
      </x:c>
    </x:row>
    <x:row r="1889" ht="50" customHeight="1">
      <x:c r="A1889" s="10" t="n">
        <x:f>IF(ISNUMBER(F1889),RANK(F1889,$F$7:$F$1929,0),"")</x:f>
        <x:v>1883</x:v>
      </x:c>
      <x:c r="B1889" s="9" t="str">
        <x:v>Paco Rabanne</x:v>
      </x:c>
      <x:c r="C1889" s="9" t="str">
        <x:v>Invictus Rabanne</x:v>
      </x:c>
      <x:c r="D1889" s="9" t="str">
        <x:v>Eau de Toilette</x:v>
      </x:c>
      <x:c r="E1889" s="11" t="n">
        <x:v>2013</x:v>
      </x:c>
      <x:c r="F1889" s="13" t="n">
        <x:v>6.5</x:v>
      </x:c>
      <x:c r="G1889" s="10" t="n">
        <x:v>2087</x:v>
      </x:c>
      <x:c r="H1889" s="12" t="n">
        <x:v>3.8</x:v>
      </x:c>
      <x:c r="I1889" s="10" t="n">
        <x:v>14353</x:v>
      </x:c>
      <x:c r="J1889" s="12" t="str">
        <x:f>IF(AND(M1889="URL identity aligns",ISNUMBER(F1889),ISNUMBER(H1889),G1889&gt;0,I1889&gt;0,SUM(V1889:W1889)&gt;0),(F1889*V1889+((H1889-1)/4*10)*W1889)/SUM(V1889:W1889),"")</x:f>
      </x:c>
      <x:c r="K1889" s="12" t="str">
        <x:f>IF(ISNUMBER(J1889),(X1889*J1889+'Method'!$B$10*'Method'!$B$11)/(X1889+'Method'!$B$10),"")</x:f>
      </x:c>
      <x:c r="L1889" s="10" t="str">
        <x:f>IF(ISNUMBER(J1889),COUNTIFS($J$7:$J$1929,"&gt;"&amp;J1889)+1,"")</x:f>
      </x:c>
      <x:c r="M1889" s="9" t="str">
        <x:v>Review required</x:v>
      </x:c>
      <x:c r="N1889" s="9" t="str">
        <x:v>Concentration not explicit on both saved identities</x:v>
      </x:c>
      <x:c r="O1889" s="9" t="str">
        <x:v>https://www.parfumo.com/Perfumes/Rabanne/Invictus_Eau_de_Toilette</x:v>
      </x:c>
      <x:c r="P1889" s="9" t="str">
        <x:v>https://www.fragrantica.com/perfume/Rabanne/Invictus-18471.html</x:v>
      </x:c>
      <x:c r="Q1889" s="9" t="str">
        <x:v>https://media.parfumo.com/perfumes/d0/d08114-invictus-eau-de-toilette-rabanne_1200.jpg?width=720&amp;aspect_ratio=1:1</x:v>
      </x:c>
      <x:c r="R1889" s="9" t="str">
        <x:v>https://fimgs.net/mdimg/perfume-thumbs/375x500.18471.jpg</x:v>
      </x:c>
      <x:c r="S1889" s="9" t="str">
        <x:v>Invictus Rabanne</x:v>
      </x:c>
      <x:c r="T1889" s="11" t="str">
        <x:v>2013</x:v>
      </x:c>
      <x:c r="U1889" s="10" t="n">
        <x:v>979</x:v>
      </x:c>
      <x:c r="V1889" s="14" t="n">
        <x:f>IF(AND(ISNUMBER(G1889),G1889&gt;0),LOG10(G1889)*'Method'!$B$8,"")</x:f>
        <x:v>3.9834269388785395</x:v>
      </x:c>
      <x:c r="W1889" s="14" t="n">
        <x:f>IF(AND(ISNUMBER(I1889),I1889&gt;0),LOG10(I1889)*'Method'!$B$9,"")</x:f>
        <x:v>3.3255541478817765</x:v>
      </x:c>
      <x:c r="X1889" s="10" t="str">
        <x:f>IF(ISNUMBER(J1889),SUM(G1889,I1889),"")</x:f>
      </x:c>
      <x:c r="Y1889" s="10" t="str">
        <x:f>IF(ISNUMBER(K1889),COUNTIFS($K$7:$K$1929,"&gt;"&amp;K1889)+1,"")</x:f>
      </x:c>
      <x:c r="Z1889" s="9" t="str"/>
      <x:c r="AA1889" s="15" t="n">
        <x:v>46108</x:v>
      </x:c>
      <x:c r="AB1889" s="9" t="str">
        <x:v>Unknown</x:v>
      </x:c>
    </x:row>
    <x:row r="1890" ht="50" customHeight="1">
      <x:c r="A1890" s="10" t="n">
        <x:f>IF(ISNUMBER(F1890),RANK(F1890,$F$7:$F$1929,0),"")</x:f>
        <x:v>1883</x:v>
      </x:c>
      <x:c r="B1890" s="9" t="str">
        <x:v>Dolce &amp; Gabbana</x:v>
      </x:c>
      <x:c r="C1890" s="9" t="str">
        <x:v>K</x:v>
      </x:c>
      <x:c r="D1890" s="9" t="str">
        <x:v>Eau de Toilette</x:v>
      </x:c>
      <x:c r="E1890" s="11" t="n">
        <x:v>2019</x:v>
      </x:c>
      <x:c r="F1890" s="13" t="n">
        <x:v>6.5</x:v>
      </x:c>
      <x:c r="G1890" s="10" t="n">
        <x:v>671</x:v>
      </x:c>
      <x:c r="H1890" s="12" t="n">
        <x:v>3.65</x:v>
      </x:c>
      <x:c r="I1890" s="10" t="n">
        <x:v>4009</x:v>
      </x:c>
      <x:c r="J1890" s="12" t="str">
        <x:f>IF(AND(M1890="URL identity aligns",ISNUMBER(F1890),ISNUMBER(H1890),G1890&gt;0,I1890&gt;0,SUM(V1890:W1890)&gt;0),(F1890*V1890+((H1890-1)/4*10)*W1890)/SUM(V1890:W1890),"")</x:f>
      </x:c>
      <x:c r="K1890" s="12" t="str">
        <x:f>IF(ISNUMBER(J1890),(X1890*J1890+'Method'!$B$10*'Method'!$B$11)/(X1890+'Method'!$B$10),"")</x:f>
      </x:c>
      <x:c r="L1890" s="10" t="str">
        <x:f>IF(ISNUMBER(J1890),COUNTIFS($J$7:$J$1929,"&gt;"&amp;J1890)+1,"")</x:f>
      </x:c>
      <x:c r="M1890" s="9" t="str">
        <x:v>Review required</x:v>
      </x:c>
      <x:c r="N1890" s="9" t="str">
        <x:v>Product, variant, gender or year terms differ between URLs; Concentration not explicit on both saved identities</x:v>
      </x:c>
      <x:c r="O1890" s="9" t="str">
        <x:v>https://www.parfumo.com/Perfumes/Dolce_Gabbana/k-eau-de-toilette</x:v>
      </x:c>
      <x:c r="P1890" s="9" t="str">
        <x:v>https://www.fragrantica.com/perfume/Dolce-Gabbana/K-by-Dolce-Gabbana-56358.html</x:v>
      </x:c>
      <x:c r="Q1890" s="9" t="str">
        <x:v>https://media.parfumo.com/perfumes/11/118575-k-eau-de-toilette-dolce-gabbana_1200.jpg?width=720&amp;aspect_ratio=1:1</x:v>
      </x:c>
      <x:c r="R1890" s="9" t="str">
        <x:v>https://fimgs.net/mdimg/perfume-thumbs/375x500.56358.jpg</x:v>
      </x:c>
      <x:c r="S1890" s="9" t="str">
        <x:v>K</x:v>
      </x:c>
      <x:c r="T1890" s="11" t="str">
        <x:v>2019</x:v>
      </x:c>
      <x:c r="U1890" s="10" t="n">
        <x:v>1810</x:v>
      </x:c>
      <x:c r="V1890" s="14" t="n">
        <x:f>IF(AND(ISNUMBER(G1890),G1890&gt;0),LOG10(G1890)*'Method'!$B$8,"")</x:f>
        <x:v>3.3920670242027877</x:v>
      </x:c>
      <x:c r="W1890" s="14" t="n">
        <x:f>IF(AND(ISNUMBER(I1890),I1890&gt;0),LOG10(I1890)*'Method'!$B$9,"")</x:f>
        <x:v>2.8824288450004163</x:v>
      </x:c>
      <x:c r="X1890" s="10" t="str">
        <x:f>IF(ISNUMBER(J1890),SUM(G1890,I1890),"")</x:f>
      </x:c>
      <x:c r="Y1890" s="10" t="str">
        <x:f>IF(ISNUMBER(K1890),COUNTIFS($K$7:$K$1929,"&gt;"&amp;K1890)+1,"")</x:f>
      </x:c>
      <x:c r="Z1890" s="9" t="str"/>
      <x:c r="AA1890" s="15" t="n">
        <x:v>46108</x:v>
      </x:c>
      <x:c r="AB1890" s="9" t="str">
        <x:v>Unknown</x:v>
      </x:c>
    </x:row>
    <x:row r="1891" ht="50" customHeight="1">
      <x:c r="A1891" s="10" t="n">
        <x:f>IF(ISNUMBER(F1891),RANK(F1891,$F$7:$F$1929,0),"")</x:f>
        <x:v>1883</x:v>
      </x:c>
      <x:c r="B1891" s="9" t="str">
        <x:v>Yves Saint Laurent</x:v>
      </x:c>
      <x:c r="C1891" s="9" t="str">
        <x:v>Y</x:v>
      </x:c>
      <x:c r="D1891" s="9" t="str">
        <x:v>Eau de Toilette</x:v>
      </x:c>
      <x:c r="E1891" s="11" t="n">
        <x:v>2017</x:v>
      </x:c>
      <x:c r="F1891" s="13" t="n">
        <x:v>6.5</x:v>
      </x:c>
      <x:c r="G1891" s="10" t="n">
        <x:v>460</x:v>
      </x:c>
      <x:c r="H1891" s="12" t="n">
        <x:v>3.92</x:v>
      </x:c>
      <x:c r="I1891" s="10" t="n">
        <x:v>4526</x:v>
      </x:c>
      <x:c r="J1891" s="12" t="str">
        <x:f>IF(AND(M1891="URL identity aligns",ISNUMBER(F1891),ISNUMBER(H1891),G1891&gt;0,I1891&gt;0,SUM(V1891:W1891)&gt;0),(F1891*V1891+((H1891-1)/4*10)*W1891)/SUM(V1891:W1891),"")</x:f>
      </x:c>
      <x:c r="K1891" s="12" t="str">
        <x:f>IF(ISNUMBER(J1891),(X1891*J1891+'Method'!$B$10*'Method'!$B$11)/(X1891+'Method'!$B$10),"")</x:f>
      </x:c>
      <x:c r="L1891" s="10" t="str">
        <x:f>IF(ISNUMBER(J1891),COUNTIFS($J$7:$J$1929,"&gt;"&amp;J1891)+1,"")</x:f>
      </x:c>
      <x:c r="M1891" s="9" t="str">
        <x:v>Review required</x:v>
      </x:c>
      <x:c r="N1891" s="9" t="str">
        <x:v>Product, variant, gender or year terms differ between URLs; Concentration not explicit on both saved identities</x:v>
      </x:c>
      <x:c r="O1891" s="9" t="str">
        <x:v>https://www.parfumo.com/Perfumes/Yves_Saint_Laurent/Y_2017</x:v>
      </x:c>
      <x:c r="P1891" s="9" t="str">
        <x:v>https://www.fragrantica.com/perfume/Yves-Saint-Laurent/Yves-Saint-Laurent-Y-45956.html</x:v>
      </x:c>
      <x:c r="Q1891" s="9" t="str">
        <x:v>https://media.parfumo.com/perfumes/25/256aaf-y-2017-eau-de-toilette-yves-saint-laurent_1200.jpg?width=720&amp;aspect_ratio=1:1</x:v>
      </x:c>
      <x:c r="R1891" s="9" t="str">
        <x:v>https://fimgs.net/mdimg/perfume-thumbs/375x500.45956.jpg</x:v>
      </x:c>
      <x:c r="S1891" s="9" t="str">
        <x:v>Y</x:v>
      </x:c>
      <x:c r="T1891" s="11" t="str">
        <x:v>2017</x:v>
      </x:c>
      <x:c r="U1891" s="10" t="n">
        <x:v>804</x:v>
      </x:c>
      <x:c r="V1891" s="14" t="n">
        <x:f>IF(AND(ISNUMBER(G1891),G1891&gt;0),LOG10(G1891)*'Method'!$B$8,"")</x:f>
        <x:v>3.195309398017884</x:v>
      </x:c>
      <x:c r="W1891" s="14" t="n">
        <x:f>IF(AND(ISNUMBER(I1891),I1891&gt;0),LOG10(I1891)*'Method'!$B$9,"")</x:f>
        <x:v>2.924571639694968</x:v>
      </x:c>
      <x:c r="X1891" s="10" t="str">
        <x:f>IF(ISNUMBER(J1891),SUM(G1891,I1891),"")</x:f>
      </x:c>
      <x:c r="Y1891" s="10" t="str">
        <x:f>IF(ISNUMBER(K1891),COUNTIFS($K$7:$K$1929,"&gt;"&amp;K1891)+1,"")</x:f>
      </x:c>
      <x:c r="Z1891" s="9" t="str"/>
      <x:c r="AA1891" s="15" t="n">
        <x:v>46108</x:v>
      </x:c>
      <x:c r="AB1891" s="9" t="str">
        <x:v>Unknown</x:v>
      </x:c>
    </x:row>
    <x:row r="1892" ht="50" customHeight="1">
      <x:c r="A1892" s="10" t="n">
        <x:f>IF(ISNUMBER(F1892),RANK(F1892,$F$7:$F$1929,0),"")</x:f>
        <x:v>1883</x:v>
      </x:c>
      <x:c r="B1892" s="9" t="str">
        <x:v>Maison Margiela</x:v>
      </x:c>
      <x:c r="C1892" s="9" t="str">
        <x:v>On a Date</x:v>
      </x:c>
      <x:c r="D1892" s="9" t="str">
        <x:v>Not recorded</x:v>
      </x:c>
      <x:c r="E1892" s="11" t="n">
        <x:v>2022</x:v>
      </x:c>
      <x:c r="F1892" s="13" t="n">
        <x:v>6.5</x:v>
      </x:c>
      <x:c r="G1892" s="10" t="n">
        <x:v>421</x:v>
      </x:c>
      <x:c r="H1892" s="12" t="n">
        <x:v>3.55</x:v>
      </x:c>
      <x:c r="I1892" s="10" t="n">
        <x:v>3035</x:v>
      </x:c>
      <x:c r="J1892" s="12" t="str">
        <x:f>IF(AND(M1892="URL identity aligns",ISNUMBER(F1892),ISNUMBER(H1892),G1892&gt;0,I1892&gt;0,SUM(V1892:W1892)&gt;0),(F1892*V1892+((H1892-1)/4*10)*W1892)/SUM(V1892:W1892),"")</x:f>
      </x:c>
      <x:c r="K1892" s="12" t="str">
        <x:f>IF(ISNUMBER(J1892),(X1892*J1892+'Method'!$B$10*'Method'!$B$11)/(X1892+'Method'!$B$10),"")</x:f>
      </x:c>
      <x:c r="L1892" s="10" t="str">
        <x:f>IF(ISNUMBER(J1892),COUNTIFS($J$7:$J$1929,"&gt;"&amp;J1892)+1,"")</x:f>
      </x:c>
      <x:c r="M1892" s="9" t="str">
        <x:v>Review required</x:v>
      </x:c>
      <x:c r="N1892" s="9" t="str">
        <x:v>Brand differs between product URLs; Product, variant, gender or year terms differ between URLs; Concentration not explicit on both saved identities</x:v>
      </x:c>
      <x:c r="O1892" s="9" t="str">
        <x:v>https://www.parfumo.com/Perfumes/Maison_Margiela/on-a-date-1</x:v>
      </x:c>
      <x:c r="P1892" s="9" t="str">
        <x:v>https://www.fragrantica.com/perfume/Maison-Martin-Margiela/On-A-Date-78292.html</x:v>
      </x:c>
      <x:c r="Q1892" s="9" t="str">
        <x:v>https://media.parfumo.com/perfumes/76/76a365-on-a-date-maison-margiela_1200.jpg?width=720&amp;aspect_ratio=1:1</x:v>
      </x:c>
      <x:c r="R1892" s="9" t="str">
        <x:v>https://fimgs.net/mdimg/perfume-thumbs/375x500.78292.jpg</x:v>
      </x:c>
      <x:c r="S1892" s="9" t="str">
        <x:v>On a Date</x:v>
      </x:c>
      <x:c r="T1892" s="11" t="str">
        <x:v>2022</x:v>
      </x:c>
      <x:c r="U1892" s="10" t="n">
        <x:v>805</x:v>
      </x:c>
      <x:c r="V1892" s="14" t="n">
        <x:f>IF(AND(ISNUMBER(G1892),G1892&gt;0),LOG10(G1892)*'Method'!$B$8,"")</x:f>
        <x:v>3.149138515002804</x:v>
      </x:c>
      <x:c r="W1892" s="14" t="n">
        <x:f>IF(AND(ISNUMBER(I1892),I1892&gt;0),LOG10(I1892)*'Method'!$B$9,"")</x:f>
        <x:v>2.7857269563290243</x:v>
      </x:c>
      <x:c r="X1892" s="10" t="str">
        <x:f>IF(ISNUMBER(J1892),SUM(G1892,I1892),"")</x:f>
      </x:c>
      <x:c r="Y1892" s="10" t="str">
        <x:f>IF(ISNUMBER(K1892),COUNTIFS($K$7:$K$1929,"&gt;"&amp;K1892)+1,"")</x:f>
      </x:c>
      <x:c r="Z1892" s="9" t="str"/>
      <x:c r="AA1892" s="15" t="n">
        <x:v>46108</x:v>
      </x:c>
      <x:c r="AB1892" s="9" t="str">
        <x:v>Unknown</x:v>
      </x:c>
    </x:row>
    <x:row r="1893" ht="50" customHeight="1">
      <x:c r="A1893" s="10" t="n">
        <x:f>IF(ISNUMBER(F1893),RANK(F1893,$F$7:$F$1929,0),"")</x:f>
        <x:v>1883</x:v>
      </x:c>
      <x:c r="B1893" s="9" t="str">
        <x:v>Marc-Antoine Barrois</x:v>
      </x:c>
      <x:c r="C1893" s="9" t="str">
        <x:v>Aldebaran</x:v>
      </x:c>
      <x:c r="D1893" s="9" t="str">
        <x:v>Not recorded</x:v>
      </x:c>
      <x:c r="E1893" s="11" t="n">
        <x:v>2025</x:v>
      </x:c>
      <x:c r="F1893" s="13" t="n">
        <x:v>6.5</x:v>
      </x:c>
      <x:c r="G1893" s="10" t="n">
        <x:v>418</x:v>
      </x:c>
      <x:c r="H1893" s="12" t="n">
        <x:v>3.25</x:v>
      </x:c>
      <x:c r="I1893" s="10" t="n">
        <x:v>1816</x:v>
      </x:c>
      <x:c r="J1893" s="12" t="str">
        <x:f>IF(AND(M1893="URL identity aligns",ISNUMBER(F1893),ISNUMBER(H1893),G1893&gt;0,I1893&gt;0,SUM(V1893:W1893)&gt;0),(F1893*V1893+((H1893-1)/4*10)*W1893)/SUM(V1893:W1893),"")</x:f>
      </x:c>
      <x:c r="K1893" s="12" t="str">
        <x:f>IF(ISNUMBER(J1893),(X1893*J1893+'Method'!$B$10*'Method'!$B$11)/(X1893+'Method'!$B$10),"")</x:f>
      </x:c>
      <x:c r="L1893" s="10" t="str">
        <x:f>IF(ISNUMBER(J1893),COUNTIFS($J$7:$J$1929,"&gt;"&amp;J1893)+1,"")</x:f>
      </x:c>
      <x:c r="M1893" s="9" t="str">
        <x:v>Review required</x:v>
      </x:c>
      <x:c r="N1893" s="9" t="str">
        <x:v>Concentration not explicit on both saved identities</x:v>
      </x:c>
      <x:c r="O1893" s="9" t="str">
        <x:v>https://www.parfumo.com/Perfumes/Marc_Antoine_Barrois/aldebaran</x:v>
      </x:c>
      <x:c r="P1893" s="9" t="str">
        <x:v>https://www.fragrantica.com/perfume/Marc-Antoine-Barrois/Aldebaran-105331.html</x:v>
      </x:c>
      <x:c r="Q1893" s="9" t="str">
        <x:v>https://media.parfumo.com/perfumes/04/04ed20_aldebaran-marc-antoine-barrois_1200.jpg?width=720&amp;aspect_ratio=1:1</x:v>
      </x:c>
      <x:c r="R1893" s="9" t="str">
        <x:v>https://fimgs.net/mdimg/perfume-thumbs/375x500.105331.jpg</x:v>
      </x:c>
      <x:c r="S1893" s="9" t="str">
        <x:v>Aldebaran</x:v>
      </x:c>
      <x:c r="T1893" s="11" t="str">
        <x:v>2025</x:v>
      </x:c>
      <x:c r="U1893" s="10" t="n">
        <x:v>741</x:v>
      </x:c>
      <x:c r="V1893" s="14" t="n">
        <x:f>IF(AND(ISNUMBER(G1893),G1893&gt;0),LOG10(G1893)*'Method'!$B$8,"")</x:f>
        <x:v>3.145411538130048</x:v>
      </x:c>
      <x:c r="W1893" s="14" t="n">
        <x:f>IF(AND(ISNUMBER(I1893),I1893&gt;0),LOG10(I1893)*'Method'!$B$9,"")</x:f>
        <x:v>2.607292675348056</x:v>
      </x:c>
      <x:c r="X1893" s="10" t="str">
        <x:f>IF(ISNUMBER(J1893),SUM(G1893,I1893),"")</x:f>
      </x:c>
      <x:c r="Y1893" s="10" t="str">
        <x:f>IF(ISNUMBER(K1893),COUNTIFS($K$7:$K$1929,"&gt;"&amp;K1893)+1,"")</x:f>
      </x:c>
      <x:c r="Z1893" s="9" t="str"/>
      <x:c r="AA1893" s="15" t="n">
        <x:v>46108</x:v>
      </x:c>
      <x:c r="AB1893" s="9" t="str">
        <x:v>Unknown</x:v>
      </x:c>
    </x:row>
    <x:row r="1894" ht="50" customHeight="1">
      <x:c r="A1894" s="10" t="n">
        <x:f>IF(ISNUMBER(F1894),RANK(F1894,$F$7:$F$1929,0),"")</x:f>
        <x:v>1883</x:v>
      </x:c>
      <x:c r="B1894" s="9" t="str">
        <x:v>Ralph Lauren</x:v>
      </x:c>
      <x:c r="C1894" s="9" t="str">
        <x:v>Polo Red</x:v>
      </x:c>
      <x:c r="D1894" s="9" t="str">
        <x:v>Eau de Toilette</x:v>
      </x:c>
      <x:c r="E1894" s="11" t="n">
        <x:v>2013</x:v>
      </x:c>
      <x:c r="F1894" s="13" t="n">
        <x:v>6.5</x:v>
      </x:c>
      <x:c r="G1894" s="10" t="n">
        <x:v>297</x:v>
      </x:c>
      <x:c r="H1894" s="12" t="n">
        <x:v>3.89</x:v>
      </x:c>
      <x:c r="I1894" s="10" t="n">
        <x:v>4094</x:v>
      </x:c>
      <x:c r="J1894" s="12" t="str">
        <x:f>IF(AND(M1894="URL identity aligns",ISNUMBER(F1894),ISNUMBER(H1894),G1894&gt;0,I1894&gt;0,SUM(V1894:W1894)&gt;0),(F1894*V1894+((H1894-1)/4*10)*W1894)/SUM(V1894:W1894),"")</x:f>
      </x:c>
      <x:c r="K1894" s="12" t="str">
        <x:f>IF(ISNUMBER(J1894),(X1894*J1894+'Method'!$B$10*'Method'!$B$11)/(X1894+'Method'!$B$10),"")</x:f>
      </x:c>
      <x:c r="L1894" s="10" t="str">
        <x:f>IF(ISNUMBER(J1894),COUNTIFS($J$7:$J$1929,"&gt;"&amp;J1894)+1,"")</x:f>
      </x:c>
      <x:c r="M1894" s="9" t="str">
        <x:v>Review required</x:v>
      </x:c>
      <x:c r="N1894" s="9" t="str">
        <x:v>Concentration not explicit on both saved identities</x:v>
      </x:c>
      <x:c r="O1894" s="9" t="str">
        <x:v>https://www.parfumo.com/Perfumes/Ralph_Lauren/Polo_Red_Eau_de_Toilette</x:v>
      </x:c>
      <x:c r="P1894" s="9" t="str">
        <x:v>https://www.fragrantica.com/perfume/Ralph-Lauren/Polo-Red-18598.html</x:v>
      </x:c>
      <x:c r="Q1894" s="9" t="str">
        <x:v>https://media.parfumo.com/perfumes/fc/fc79fc-polo-red-eau-de-toilette-ralph-lauren_1200.jpg?width=720&amp;aspect_ratio=1:1</x:v>
      </x:c>
      <x:c r="R1894" s="9" t="str">
        <x:v>https://fimgs.net/mdimg/perfume-thumbs/375x500.18598.jpg</x:v>
      </x:c>
      <x:c r="S1894" s="9" t="str">
        <x:v>Polo Red</x:v>
      </x:c>
      <x:c r="T1894" s="11" t="str">
        <x:v>2013</x:v>
      </x:c>
      <x:c r="U1894" s="10" t="n">
        <x:v>1049</x:v>
      </x:c>
      <x:c r="V1894" s="14" t="n">
        <x:f>IF(AND(ISNUMBER(G1894),G1894&gt;0),LOG10(G1894)*'Method'!$B$8,"")</x:f>
        <x:v>2.967307739180652</x:v>
      </x:c>
      <x:c r="W1894" s="14" t="n">
        <x:f>IF(AND(ISNUMBER(I1894),I1894&gt;0),LOG10(I1894)*'Method'!$B$9,"")</x:f>
        <x:v>2.889718270661192</x:v>
      </x:c>
      <x:c r="X1894" s="10" t="str">
        <x:f>IF(ISNUMBER(J1894),SUM(G1894,I1894),"")</x:f>
      </x:c>
      <x:c r="Y1894" s="10" t="str">
        <x:f>IF(ISNUMBER(K1894),COUNTIFS($K$7:$K$1929,"&gt;"&amp;K1894)+1,"")</x:f>
      </x:c>
      <x:c r="Z1894" s="9" t="str"/>
      <x:c r="AA1894" s="15" t="n">
        <x:v>46108</x:v>
      </x:c>
      <x:c r="AB1894" s="9" t="str">
        <x:v>Unknown</x:v>
      </x:c>
    </x:row>
    <x:row r="1895" ht="50" customHeight="1">
      <x:c r="A1895" s="10" t="n">
        <x:f>IF(ISNUMBER(F1895),RANK(F1895,$F$7:$F$1929,0),"")</x:f>
        <x:v>1883</x:v>
      </x:c>
      <x:c r="B1895" s="9" t="str">
        <x:v>Montblanc</x:v>
      </x:c>
      <x:c r="C1895" s="9" t="str">
        <x:v>Explorer Ultra Blue</x:v>
      </x:c>
      <x:c r="D1895" s="9" t="str">
        <x:v>Not recorded</x:v>
      </x:c>
      <x:c r="E1895" s="11" t="n">
        <x:v>2021</x:v>
      </x:c>
      <x:c r="F1895" s="13" t="n">
        <x:v>6.5</x:v>
      </x:c>
      <x:c r="G1895" s="10" t="n">
        <x:v>272</x:v>
      </x:c>
      <x:c r="H1895" s="12" t="n">
        <x:v>3.66</x:v>
      </x:c>
      <x:c r="I1895" s="10" t="n">
        <x:v>1828</x:v>
      </x:c>
      <x:c r="J1895" s="12" t="str">
        <x:f>IF(AND(M1895="URL identity aligns",ISNUMBER(F1895),ISNUMBER(H1895),G1895&gt;0,I1895&gt;0,SUM(V1895:W1895)&gt;0),(F1895*V1895+((H1895-1)/4*10)*W1895)/SUM(V1895:W1895),"")</x:f>
      </x:c>
      <x:c r="K1895" s="12" t="str">
        <x:f>IF(ISNUMBER(J1895),(X1895*J1895+'Method'!$B$10*'Method'!$B$11)/(X1895+'Method'!$B$10),"")</x:f>
      </x:c>
      <x:c r="L1895" s="10" t="str">
        <x:f>IF(ISNUMBER(J1895),COUNTIFS($J$7:$J$1929,"&gt;"&amp;J1895)+1,"")</x:f>
      </x:c>
      <x:c r="M1895" s="9" t="str">
        <x:v>Review required</x:v>
      </x:c>
      <x:c r="N1895" s="9" t="str">
        <x:v>Concentration not explicit on both saved identities</x:v>
      </x:c>
      <x:c r="O1895" s="9" t="str">
        <x:v>https://www.parfumo.com/Perfumes/Montblanc/explorer-ultra-blue</x:v>
      </x:c>
      <x:c r="P1895" s="9" t="str">
        <x:v>https://www.fragrantica.com/perfume/Montblanc/Explorer-Ultra-Blue-66266.html</x:v>
      </x:c>
      <x:c r="Q1895" s="9" t="str">
        <x:v>https://media.parfumo.com/perfumes/22/22df69-explorer-ultra-blue-montblanc_1200.jpg?width=720&amp;aspect_ratio=1:1</x:v>
      </x:c>
      <x:c r="R1895" s="9" t="str">
        <x:v>https://fimgs.net/mdimg/perfume-thumbs/375x500.66266.jpg</x:v>
      </x:c>
      <x:c r="S1895" s="9" t="str">
        <x:v>Explorer Ultra Blue</x:v>
      </x:c>
      <x:c r="T1895" s="11" t="str">
        <x:v>2021</x:v>
      </x:c>
      <x:c r="U1895" s="10" t="n">
        <x:v>1674</x:v>
      </x:c>
      <x:c r="V1895" s="14" t="n">
        <x:f>IF(AND(ISNUMBER(G1895),G1895&gt;0),LOG10(G1895)*'Method'!$B$8,"")</x:f>
        <x:v>2.92148268484104</x:v>
      </x:c>
      <x:c r="W1895" s="14" t="n">
        <x:f>IF(AND(ISNUMBER(I1895),I1895&gt;0),LOG10(I1895)*'Method'!$B$9,"")</x:f>
        <x:v>2.609580953118248</x:v>
      </x:c>
      <x:c r="X1895" s="10" t="str">
        <x:f>IF(ISNUMBER(J1895),SUM(G1895,I1895),"")</x:f>
      </x:c>
      <x:c r="Y1895" s="10" t="str">
        <x:f>IF(ISNUMBER(K1895),COUNTIFS($K$7:$K$1929,"&gt;"&amp;K1895)+1,"")</x:f>
      </x:c>
      <x:c r="Z1895" s="9" t="str"/>
      <x:c r="AA1895" s="15" t="n">
        <x:v>46108</x:v>
      </x:c>
      <x:c r="AB1895" s="9" t="str">
        <x:v>Unknown</x:v>
      </x:c>
    </x:row>
    <x:row r="1896" ht="50" customHeight="1">
      <x:c r="A1896" s="10" t="n">
        <x:f>IF(ISNUMBER(F1896),RANK(F1896,$F$7:$F$1929,0),"")</x:f>
        <x:v>1883</x:v>
      </x:c>
      <x:c r="B1896" s="9" t="str">
        <x:v>Issey Miyake</x:v>
      </x:c>
      <x:c r="C1896" s="9" t="str">
        <x:v>Fusion d'Issey</x:v>
      </x:c>
      <x:c r="D1896" s="9" t="str">
        <x:v>Not recorded</x:v>
      </x:c>
      <x:c r="E1896" s="11" t="n">
        <x:v>2020</x:v>
      </x:c>
      <x:c r="F1896" s="13" t="n">
        <x:v>6.5</x:v>
      </x:c>
      <x:c r="G1896" s="10" t="n">
        <x:v>266</x:v>
      </x:c>
      <x:c r="H1896" s="12" t="n">
        <x:v>3.79</x:v>
      </x:c>
      <x:c r="I1896" s="10" t="n">
        <x:v>923</x:v>
      </x:c>
      <x:c r="J1896" s="12" t="str">
        <x:f>IF(AND(M1896="URL identity aligns",ISNUMBER(F1896),ISNUMBER(H1896),G1896&gt;0,I1896&gt;0,SUM(V1896:W1896)&gt;0),(F1896*V1896+((H1896-1)/4*10)*W1896)/SUM(V1896:W1896),"")</x:f>
      </x:c>
      <x:c r="K1896" s="12" t="str">
        <x:f>IF(ISNUMBER(J1896),(X1896*J1896+'Method'!$B$10*'Method'!$B$11)/(X1896+'Method'!$B$10),"")</x:f>
      </x:c>
      <x:c r="L1896" s="10" t="str">
        <x:f>IF(ISNUMBER(J1896),COUNTIFS($J$7:$J$1929,"&gt;"&amp;J1896)+1,"")</x:f>
      </x:c>
      <x:c r="M1896" s="9" t="str">
        <x:v>Review required</x:v>
      </x:c>
      <x:c r="N1896" s="9" t="str">
        <x:v>Concentration not explicit on both saved identities</x:v>
      </x:c>
      <x:c r="O1896" s="9" t="str">
        <x:v>https://www.parfumo.com/Perfumes/Issey_Miyake/fusion-d-issey</x:v>
      </x:c>
      <x:c r="P1896" s="9" t="str">
        <x:v>https://www.fragrantica.com/perfume/Issey-Miyake/Fusion-d-Issey-61866.html</x:v>
      </x:c>
      <x:c r="Q1896" s="9" t="str">
        <x:v>https://media.parfumo.com/perfumes/0b/0b58d8-fusion-d-issey-issey-miyake_1200.jpg?width=720&amp;aspect_ratio=1:1</x:v>
      </x:c>
      <x:c r="R1896" s="9" t="str">
        <x:v>https://fimgs.net/mdimg/perfume-thumbs/375x500.61866.jpg</x:v>
      </x:c>
      <x:c r="S1896" s="9" t="str">
        <x:v>Fusion d'Issey</x:v>
      </x:c>
      <x:c r="T1896" s="11" t="str">
        <x:v>2020</x:v>
      </x:c>
      <x:c r="U1896" s="10" t="n">
        <x:v>562</x:v>
      </x:c>
      <x:c r="V1896" s="14" t="n">
        <x:f>IF(AND(ISNUMBER(G1896),G1896&gt;0),LOG10(G1896)*'Method'!$B$8,"")</x:f>
        <x:v>2.909857963957284</x:v>
      </x:c>
      <x:c r="W1896" s="14" t="n">
        <x:f>IF(AND(ISNUMBER(I1896),I1896&gt;0),LOG10(I1896)*'Method'!$B$9,"")</x:f>
        <x:v>2.372161360820728</x:v>
      </x:c>
      <x:c r="X1896" s="10" t="str">
        <x:f>IF(ISNUMBER(J1896),SUM(G1896,I1896),"")</x:f>
      </x:c>
      <x:c r="Y1896" s="10" t="str">
        <x:f>IF(ISNUMBER(K1896),COUNTIFS($K$7:$K$1929,"&gt;"&amp;K1896)+1,"")</x:f>
      </x:c>
      <x:c r="Z1896" s="9" t="str"/>
      <x:c r="AA1896" s="15" t="n">
        <x:v>46108</x:v>
      </x:c>
      <x:c r="AB1896" s="9" t="str">
        <x:v>Unknown</x:v>
      </x:c>
    </x:row>
    <x:row r="1897" ht="50" customHeight="1">
      <x:c r="A1897" s="10" t="n">
        <x:f>IF(ISNUMBER(F1897),RANK(F1897,$F$7:$F$1929,0),"")</x:f>
        <x:v>1883</x:v>
      </x:c>
      <x:c r="B1897" s="9" t="str">
        <x:v>Paco Rabanne</x:v>
      </x:c>
      <x:c r="C1897" s="9" t="str">
        <x:v>Phantom Parfum Rabanne</x:v>
      </x:c>
      <x:c r="D1897" s="9" t="str">
        <x:v>Parfum</x:v>
      </x:c>
      <x:c r="E1897" s="11" t="n">
        <x:v>2023</x:v>
      </x:c>
      <x:c r="F1897" s="13" t="n">
        <x:v>6.5</x:v>
      </x:c>
      <x:c r="G1897" s="10" t="n">
        <x:v>260</x:v>
      </x:c>
      <x:c r="H1897" s="12" t="n">
        <x:v>3.9</x:v>
      </x:c>
      <x:c r="I1897" s="10" t="n">
        <x:v>2069</x:v>
      </x:c>
      <x:c r="J1897" s="12" t="n">
        <x:f>IF(AND(M1897="URL identity aligns",ISNUMBER(F1897),ISNUMBER(H1897),G1897&gt;0,I1897&gt;0,SUM(V1897:W1897)&gt;0),(F1897*V1897+((H1897-1)/4*10)*W1897)/SUM(V1897:W1897),"")</x:f>
        <x:v>6.858423368567674</x:v>
      </x:c>
      <x:c r="K1897" s="12" t="n">
        <x:f>IF(ISNUMBER(J1897),(X1897*J1897+'Method'!$B$10*'Method'!$B$11)/(X1897+'Method'!$B$10),"")</x:f>
        <x:v>7.353082269702502</x:v>
      </x:c>
      <x:c r="L1897" s="10" t="n">
        <x:f>IF(ISNUMBER(J1897),COUNTIFS($J$7:$J$1929,"&gt;"&amp;J1897)+1,"")</x:f>
        <x:v>156</x:v>
      </x:c>
      <x:c r="M1897" s="9" t="str">
        <x:v>URL identity aligns</x:v>
      </x:c>
      <x:c r="N1897" s="9" t="str">
        <x:v>Brand, name tokens and concentration agree in saved URLs</x:v>
      </x:c>
      <x:c r="O1897" s="9" t="str">
        <x:v>https://www.parfumo.com/Perfumes/Rabanne/phantom-parfum</x:v>
      </x:c>
      <x:c r="P1897" s="9" t="str">
        <x:v>https://www.fragrantica.com/perfume/Rabanne/Phantom-Parfum-81927.html</x:v>
      </x:c>
      <x:c r="Q1897" s="9" t="str">
        <x:v>https://media.parfumo.com/perfumes/ef/ef35dc-phantom-parfum-rabanne_1200.jpg?width=480&amp;aspect_ratio=1:1</x:v>
      </x:c>
      <x:c r="R1897" s="9" t="str">
        <x:v>https://fimgs.net/mdimg/perfume-thumbs/375x500.81927.jpg</x:v>
      </x:c>
      <x:c r="S1897" s="9" t="str">
        <x:v>Phantom Parfum Rabanne</x:v>
      </x:c>
      <x:c r="T1897" s="11" t="str">
        <x:v>2023</x:v>
      </x:c>
      <x:c r="U1897" s="10" t="n">
        <x:v>219</x:v>
      </x:c>
      <x:c r="V1897" s="14" t="n">
        <x:f>IF(AND(ISNUMBER(G1897),G1897&gt;0),LOG10(G1897)*'Method'!$B$8,"")</x:f>
        <x:v>2.897968017564984</x:v>
      </x:c>
      <x:c r="W1897" s="14" t="n">
        <x:f>IF(AND(ISNUMBER(I1897),I1897&gt;0),LOG10(I1897)*'Method'!$B$9,"")</x:f>
        <x:v>2.652608392532584</x:v>
      </x:c>
      <x:c r="X1897" s="10" t="n">
        <x:f>IF(ISNUMBER(J1897),SUM(G1897,I1897),"")</x:f>
        <x:v>2329</x:v>
      </x:c>
      <x:c r="Y1897" s="10" t="n">
        <x:f>IF(ISNUMBER(K1897),COUNTIFS($K$7:$K$1929,"&gt;"&amp;K1897)+1,"")</x:f>
        <x:v>155</x:v>
      </x:c>
      <x:c r="Z1897" s="9" t="str"/>
      <x:c r="AA1897" s="15" t="n">
        <x:v>46108</x:v>
      </x:c>
      <x:c r="AB1897" s="9" t="str">
        <x:v>Unknown</x:v>
      </x:c>
    </x:row>
    <x:row r="1898" ht="50" customHeight="1">
      <x:c r="A1898" s="10" t="n">
        <x:f>IF(ISNUMBER(F1898),RANK(F1898,$F$7:$F$1929,0),"")</x:f>
        <x:v>1883</x:v>
      </x:c>
      <x:c r="B1898" s="9" t="str">
        <x:v>Montblanc</x:v>
      </x:c>
      <x:c r="C1898" s="9" t="str">
        <x:v>Emblem</x:v>
      </x:c>
      <x:c r="D1898" s="9" t="str">
        <x:v>Not recorded</x:v>
      </x:c>
      <x:c r="E1898" s="11" t="n">
        <x:v>2014</x:v>
      </x:c>
      <x:c r="F1898" s="13" t="n">
        <x:v>6.5</x:v>
      </x:c>
      <x:c r="G1898" s="10" t="n">
        <x:v>163</x:v>
      </x:c>
      <x:c r="H1898" s="12" t="n">
        <x:v>3.93</x:v>
      </x:c>
      <x:c r="I1898" s="10" t="n">
        <x:v>1725</x:v>
      </x:c>
      <x:c r="J1898" s="12" t="str">
        <x:f>IF(AND(M1898="URL identity aligns",ISNUMBER(F1898),ISNUMBER(H1898),G1898&gt;0,I1898&gt;0,SUM(V1898:W1898)&gt;0),(F1898*V1898+((H1898-1)/4*10)*W1898)/SUM(V1898:W1898),"")</x:f>
      </x:c>
      <x:c r="K1898" s="12" t="str">
        <x:f>IF(ISNUMBER(J1898),(X1898*J1898+'Method'!$B$10*'Method'!$B$11)/(X1898+'Method'!$B$10),"")</x:f>
      </x:c>
      <x:c r="L1898" s="10" t="str">
        <x:f>IF(ISNUMBER(J1898),COUNTIFS($J$7:$J$1929,"&gt;"&amp;J1898)+1,"")</x:f>
      </x:c>
      <x:c r="M1898" s="9" t="str">
        <x:v>Review required</x:v>
      </x:c>
      <x:c r="N1898" s="9" t="str">
        <x:v>Concentration not explicit on both saved identities</x:v>
      </x:c>
      <x:c r="O1898" s="9" t="str">
        <x:v>https://www.parfumo.com/Perfumes/Montblanc/Emblem</x:v>
      </x:c>
      <x:c r="P1898" s="9" t="str">
        <x:v>https://www.fragrantica.com/perfume/Montblanc/Emblem-23711.html</x:v>
      </x:c>
      <x:c r="Q1898" s="9" t="str">
        <x:v>https://media.parfumo.com/perfumes/f6/f63427-emblem-montblanc_1200.jpg?width=240&amp;aspect_ratio=1:1</x:v>
      </x:c>
      <x:c r="R1898" s="9" t="str">
        <x:v>https://fimgs.net/mdimg/perfume-thumbs/375x500.23711.jpg</x:v>
      </x:c>
      <x:c r="S1898" s="9" t="str">
        <x:v>Emblem</x:v>
      </x:c>
      <x:c r="T1898" s="11" t="str">
        <x:v>2014</x:v>
      </x:c>
      <x:c r="U1898" s="10" t="n">
        <x:v>66</x:v>
      </x:c>
      <x:c r="V1898" s="14" t="n">
        <x:f>IF(AND(ISNUMBER(G1898),G1898&gt;0),LOG10(G1898)*'Method'!$B$8,"")</x:f>
        <x:v>2.6546251252847517</x:v>
      </x:c>
      <x:c r="W1898" s="14" t="n">
        <x:f>IF(AND(ISNUMBER(I1898),I1898&gt;0),LOG10(I1898)*'Method'!$B$9,"")</x:f>
        <x:v>2.589431279527432</x:v>
      </x:c>
      <x:c r="X1898" s="10" t="str">
        <x:f>IF(ISNUMBER(J1898),SUM(G1898,I1898),"")</x:f>
      </x:c>
      <x:c r="Y1898" s="10" t="str">
        <x:f>IF(ISNUMBER(K1898),COUNTIFS($K$7:$K$1929,"&gt;"&amp;K1898)+1,"")</x:f>
      </x:c>
      <x:c r="Z1898" s="9" t="str"/>
      <x:c r="AA1898" s="15" t="n">
        <x:v>46108</x:v>
      </x:c>
      <x:c r="AB1898" s="9" t="str">
        <x:v>Unknown</x:v>
      </x:c>
    </x:row>
    <x:row r="1899" ht="50" customHeight="1">
      <x:c r="A1899" s="10" t="n">
        <x:f>IF(ISNUMBER(F1899),RANK(F1899,$F$7:$F$1929,0),"")</x:f>
        <x:v>1883</x:v>
      </x:c>
      <x:c r="B1899" s="9" t="str">
        <x:v>French Avenue</x:v>
      </x:c>
      <x:c r="C1899" s="9" t="str">
        <x:v>Sultry Woods</x:v>
      </x:c>
      <x:c r="D1899" s="9" t="str">
        <x:v>Not recorded</x:v>
      </x:c>
      <x:c r="E1899" s="11" t="n">
        <x:v>2024</x:v>
      </x:c>
      <x:c r="F1899" s="13" t="n">
        <x:v>6.5</x:v>
      </x:c>
      <x:c r="G1899" s="10" t="n">
        <x:v>11</x:v>
      </x:c>
      <x:c r="H1899" s="12" t="n">
        <x:v>4.17</x:v>
      </x:c>
      <x:c r="I1899" s="10" t="n">
        <x:v>98</x:v>
      </x:c>
      <x:c r="J1899" s="12" t="str">
        <x:f>IF(AND(M1899="URL identity aligns",ISNUMBER(F1899),ISNUMBER(H1899),G1899&gt;0,I1899&gt;0,SUM(V1899:W1899)&gt;0),(F1899*V1899+((H1899-1)/4*10)*W1899)/SUM(V1899:W1899),"")</x:f>
      </x:c>
      <x:c r="K1899" s="12" t="str">
        <x:f>IF(ISNUMBER(J1899),(X1899*J1899+'Method'!$B$10*'Method'!$B$11)/(X1899+'Method'!$B$10),"")</x:f>
      </x:c>
      <x:c r="L1899" s="10" t="str">
        <x:f>IF(ISNUMBER(J1899),COUNTIFS($J$7:$J$1929,"&gt;"&amp;J1899)+1,"")</x:f>
      </x:c>
      <x:c r="M1899" s="9" t="str">
        <x:v>Review required</x:v>
      </x:c>
      <x:c r="N1899" s="9" t="str">
        <x:v>Concentration not explicit on both saved identities</x:v>
      </x:c>
      <x:c r="O1899" s="9" t="str">
        <x:v>https://www.parfumo.com/Perfumes/french-avenue/sultry-woods</x:v>
      </x:c>
      <x:c r="P1899" s="9" t="str">
        <x:v>https://www.fragrantica.com/perfume/French-Avenue/Sultry-Woods-94705.html</x:v>
      </x:c>
      <x:c r="Q1899" s="9" t="str">
        <x:v>https://media.parfumo.com/perfumes/ae/aee267_sultry-woods-french-avenue_1200.jpg?width=720&amp;aspect_ratio=1:1</x:v>
      </x:c>
      <x:c r="R1899" s="9" t="str">
        <x:v>https://fimgs.net/mdimg/perfume-thumbs/375x500.94705.jpg</x:v>
      </x:c>
      <x:c r="S1899" s="9" t="str">
        <x:v>Sultry Woods</x:v>
      </x:c>
      <x:c r="T1899" s="11" t="str">
        <x:v>2024</x:v>
      </x:c>
      <x:c r="U1899" s="10" t="n">
        <x:v>405</x:v>
      </x:c>
      <x:c r="V1899" s="14" t="n">
        <x:f>IF(AND(ISNUMBER(G1899),G1899&gt;0),LOG10(G1899)*'Method'!$B$8,"")</x:f>
        <x:v>1.249671222189864</x:v>
      </x:c>
      <x:c r="W1899" s="14" t="n">
        <x:f>IF(AND(ISNUMBER(I1899),I1899&gt;0),LOG10(I1899)*'Method'!$B$9,"")</x:f>
        <x:v>1.5929808605539921</x:v>
      </x:c>
      <x:c r="X1899" s="10" t="str">
        <x:f>IF(ISNUMBER(J1899),SUM(G1899,I1899),"")</x:f>
      </x:c>
      <x:c r="Y1899" s="10" t="str">
        <x:f>IF(ISNUMBER(K1899),COUNTIFS($K$7:$K$1929,"&gt;"&amp;K1899)+1,"")</x:f>
      </x:c>
      <x:c r="Z1899" s="9" t="str"/>
      <x:c r="AA1899" s="15" t="n">
        <x:v>46108</x:v>
      </x:c>
      <x:c r="AB1899" s="9" t="str">
        <x:v>Unknown</x:v>
      </x:c>
    </x:row>
    <x:row r="1900" ht="50" customHeight="1">
      <x:c r="A1900" s="10" t="n">
        <x:f>IF(ISNUMBER(F1900),RANK(F1900,$F$7:$F$1929,0),"")</x:f>
        <x:v>1894</x:v>
      </x:c>
      <x:c r="B1900" s="9" t="str">
        <x:v>Gucci</x:v>
      </x:c>
      <x:c r="C1900" s="9" t="str">
        <x:v>Guilty pour Homme</x:v>
      </x:c>
      <x:c r="D1900" s="9" t="str">
        <x:v>Eau de Toilette</x:v>
      </x:c>
      <x:c r="E1900" s="11" t="n">
        <x:v>2011</x:v>
      </x:c>
      <x:c r="F1900" s="13" t="n">
        <x:v>6.4</x:v>
      </x:c>
      <x:c r="G1900" s="10" t="n">
        <x:v>695</x:v>
      </x:c>
      <x:c r="H1900" s="12" t="n">
        <x:v>3.71</x:v>
      </x:c>
      <x:c r="I1900" s="10" t="n">
        <x:v>4440</x:v>
      </x:c>
      <x:c r="J1900" s="12" t="str">
        <x:f>IF(AND(M1900="URL identity aligns",ISNUMBER(F1900),ISNUMBER(H1900),G1900&gt;0,I1900&gt;0,SUM(V1900:W1900)&gt;0),(F1900*V1900+((H1900-1)/4*10)*W1900)/SUM(V1900:W1900),"")</x:f>
      </x:c>
      <x:c r="K1900" s="12" t="str">
        <x:f>IF(ISNUMBER(J1900),(X1900*J1900+'Method'!$B$10*'Method'!$B$11)/(X1900+'Method'!$B$10),"")</x:f>
      </x:c>
      <x:c r="L1900" s="10" t="str">
        <x:f>IF(ISNUMBER(J1900),COUNTIFS($J$7:$J$1929,"&gt;"&amp;J1900)+1,"")</x:f>
      </x:c>
      <x:c r="M1900" s="9" t="str">
        <x:v>Review required</x:v>
      </x:c>
      <x:c r="N1900" s="9" t="str">
        <x:v>Concentration not explicit on both saved identities</x:v>
      </x:c>
      <x:c r="O1900" s="9" t="str">
        <x:v>https://www.parfumo.com/Perfumes/Gucci/Guilty_pour_Homme_Eau_de_Toilette</x:v>
      </x:c>
      <x:c r="P1900" s="9" t="str">
        <x:v>https://www.fragrantica.com/perfume/Gucci/Guilty-Pour-Homme-11037.html</x:v>
      </x:c>
      <x:c r="Q1900" s="9" t="str">
        <x:v>https://media.parfumo.com/perfumes/af/af1c77-guilty-pour-homme-eau-de-toilette-gucci_1200.jpg?width=720&amp;aspect_ratio=1:1</x:v>
      </x:c>
      <x:c r="R1900" s="9" t="str">
        <x:v>https://fimgs.net/mdimg/perfume-thumbs/375x500.11037.jpg</x:v>
      </x:c>
      <x:c r="S1900" s="9" t="str">
        <x:v>Guilty pour Homme</x:v>
      </x:c>
      <x:c r="T1900" s="11" t="str">
        <x:v>2011</x:v>
      </x:c>
      <x:c r="U1900" s="10" t="n">
        <x:v>1597</x:v>
      </x:c>
      <x:c r="V1900" s="14" t="n">
        <x:f>IF(AND(ISNUMBER(G1900),G1900&gt;0),LOG10(G1900)*'Method'!$B$8,"")</x:f>
        <x:v>3.410381765508132</x:v>
      </x:c>
      <x:c r="W1900" s="14" t="n">
        <x:f>IF(AND(ISNUMBER(I1900),I1900&gt;0),LOG10(I1900)*'Method'!$B$9,"")</x:f>
        <x:v>2.9179063760916963</x:v>
      </x:c>
      <x:c r="X1900" s="10" t="str">
        <x:f>IF(ISNUMBER(J1900),SUM(G1900,I1900),"")</x:f>
      </x:c>
      <x:c r="Y1900" s="10" t="str">
        <x:f>IF(ISNUMBER(K1900),COUNTIFS($K$7:$K$1929,"&gt;"&amp;K1900)+1,"")</x:f>
      </x:c>
      <x:c r="Z1900" s="9" t="str"/>
      <x:c r="AA1900" s="15" t="n">
        <x:v>46108</x:v>
      </x:c>
      <x:c r="AB1900" s="9" t="str">
        <x:v>Unknown</x:v>
      </x:c>
    </x:row>
    <x:row r="1901" ht="50" customHeight="1">
      <x:c r="A1901" s="10" t="n">
        <x:f>IF(ISNUMBER(F1901),RANK(F1901,$F$7:$F$1929,0),"")</x:f>
        <x:v>1894</x:v>
      </x:c>
      <x:c r="B1901" s="9" t="str">
        <x:v>Azzaro</x:v>
      </x:c>
      <x:c r="C1901" s="9" t="str">
        <x:v>Wanted</x:v>
      </x:c>
      <x:c r="D1901" s="9" t="str">
        <x:v>Eau de Toilette</x:v>
      </x:c>
      <x:c r="E1901" s="11" t="n">
        <x:v>2016</x:v>
      </x:c>
      <x:c r="F1901" s="13" t="n">
        <x:v>6.4</x:v>
      </x:c>
      <x:c r="G1901" s="10" t="n">
        <x:v>611</x:v>
      </x:c>
      <x:c r="H1901" s="12" t="n">
        <x:v>3.88</x:v>
      </x:c>
      <x:c r="I1901" s="10" t="n">
        <x:v>5120</x:v>
      </x:c>
      <x:c r="J1901" s="12" t="str">
        <x:f>IF(AND(M1901="URL identity aligns",ISNUMBER(F1901),ISNUMBER(H1901),G1901&gt;0,I1901&gt;0,SUM(V1901:W1901)&gt;0),(F1901*V1901+((H1901-1)/4*10)*W1901)/SUM(V1901:W1901),"")</x:f>
      </x:c>
      <x:c r="K1901" s="12" t="str">
        <x:f>IF(ISNUMBER(J1901),(X1901*J1901+'Method'!$B$10*'Method'!$B$11)/(X1901+'Method'!$B$10),"")</x:f>
      </x:c>
      <x:c r="L1901" s="10" t="str">
        <x:f>IF(ISNUMBER(J1901),COUNTIFS($J$7:$J$1929,"&gt;"&amp;J1901)+1,"")</x:f>
      </x:c>
      <x:c r="M1901" s="9" t="str">
        <x:v>Review required</x:v>
      </x:c>
      <x:c r="N1901" s="9" t="str">
        <x:v>Concentration not explicit on both saved identities</x:v>
      </x:c>
      <x:c r="O1901" s="9" t="str">
        <x:v>https://www.parfumo.com/Perfumes/Azzaro/wanted-eau-de-toilette</x:v>
      </x:c>
      <x:c r="P1901" s="9" t="str">
        <x:v>https://www.fragrantica.com/perfume/Azzaro/Wanted-38686.html</x:v>
      </x:c>
      <x:c r="Q1901" s="9" t="str">
        <x:v>https://media.parfumo.com/perfumes/e7/e7f10d-wanted-eau-de-toilette-azzaro_1200.jpg?width=720&amp;aspect_ratio=1:1</x:v>
      </x:c>
      <x:c r="R1901" s="9" t="str">
        <x:v>https://fimgs.net/mdimg/perfume-thumbs/375x500.38686.jpg</x:v>
      </x:c>
      <x:c r="S1901" s="9" t="str">
        <x:v>Wanted</x:v>
      </x:c>
      <x:c r="T1901" s="11" t="str">
        <x:v>2016</x:v>
      </x:c>
      <x:c r="U1901" s="10" t="n">
        <x:v>1776</x:v>
      </x:c>
      <x:c r="V1901" s="14" t="n">
        <x:f>IF(AND(ISNUMBER(G1901),G1901&gt;0),LOG10(G1901)*'Method'!$B$8,"")</x:f>
        <x:v>3.34324945229106</x:v>
      </x:c>
      <x:c r="W1901" s="14" t="n">
        <x:f>IF(AND(ISNUMBER(I1901),I1901&gt;0),LOG10(I1901)*'Method'!$B$9,"")</x:f>
        <x:v>2.967415968780664</x:v>
      </x:c>
      <x:c r="X1901" s="10" t="str">
        <x:f>IF(ISNUMBER(J1901),SUM(G1901,I1901),"")</x:f>
      </x:c>
      <x:c r="Y1901" s="10" t="str">
        <x:f>IF(ISNUMBER(K1901),COUNTIFS($K$7:$K$1929,"&gt;"&amp;K1901)+1,"")</x:f>
      </x:c>
      <x:c r="Z1901" s="9" t="str"/>
      <x:c r="AA1901" s="15" t="n">
        <x:v>46108</x:v>
      </x:c>
      <x:c r="AB1901" s="9" t="str">
        <x:v>Unknown</x:v>
      </x:c>
    </x:row>
    <x:row r="1902" ht="50" customHeight="1">
      <x:c r="A1902" s="10" t="n">
        <x:f>IF(ISNUMBER(F1902),RANK(F1902,$F$7:$F$1929,0),"")</x:f>
        <x:v>1894</x:v>
      </x:c>
      <x:c r="B1902" s="9" t="str">
        <x:v>Hugo Boss</x:v>
      </x:c>
      <x:c r="C1902" s="9" t="str">
        <x:v>Boss Bottled Night</x:v>
      </x:c>
      <x:c r="D1902" s="9" t="str">
        <x:v>Eau de Toilette</x:v>
      </x:c>
      <x:c r="E1902" s="11" t="n">
        <x:v>2010</x:v>
      </x:c>
      <x:c r="F1902" s="13" t="n">
        <x:v>6.4</x:v>
      </x:c>
      <x:c r="G1902" s="10" t="n">
        <x:v>580</x:v>
      </x:c>
      <x:c r="H1902" s="12" t="n">
        <x:v>3.92</x:v>
      </x:c>
      <x:c r="I1902" s="10" t="n">
        <x:v>4251</x:v>
      </x:c>
      <x:c r="J1902" s="12" t="str">
        <x:f>IF(AND(M1902="URL identity aligns",ISNUMBER(F1902),ISNUMBER(H1902),G1902&gt;0,I1902&gt;0,SUM(V1902:W1902)&gt;0),(F1902*V1902+((H1902-1)/4*10)*W1902)/SUM(V1902:W1902),"")</x:f>
      </x:c>
      <x:c r="K1902" s="12" t="str">
        <x:f>IF(ISNUMBER(J1902),(X1902*J1902+'Method'!$B$10*'Method'!$B$11)/(X1902+'Method'!$B$10),"")</x:f>
      </x:c>
      <x:c r="L1902" s="10" t="str">
        <x:f>IF(ISNUMBER(J1902),COUNTIFS($J$7:$J$1929,"&gt;"&amp;J1902)+1,"")</x:f>
      </x:c>
      <x:c r="M1902" s="9" t="str">
        <x:v>Review required</x:v>
      </x:c>
      <x:c r="N1902" s="9" t="str">
        <x:v>Concentration not explicit on both saved identities</x:v>
      </x:c>
      <x:c r="O1902" s="9" t="str">
        <x:v>https://www.parfumo.com/Perfumes/Hugo_Boss/Boss_Bottled_Night_Eau_de_Toilette</x:v>
      </x:c>
      <x:c r="P1902" s="9" t="str">
        <x:v>https://www.fragrantica.com/perfume/Hugo-Boss/Boss-Bottled-Night-8825.html</x:v>
      </x:c>
      <x:c r="Q1902" s="9" t="str">
        <x:v>https://media.parfumo.com/perfumes/a7/a7787e-boss-bottled-night-eau-de-toilette-hugo-boss_1200.jpg?width=720&amp;aspect_ratio=1:1</x:v>
      </x:c>
      <x:c r="R1902" s="9" t="str">
        <x:v>https://fimgs.net/mdimg/perfume-thumbs/375x500.8825.jpg</x:v>
      </x:c>
      <x:c r="S1902" s="9" t="str">
        <x:v>Boss Bottled Night</x:v>
      </x:c>
      <x:c r="T1902" s="11" t="str">
        <x:v>2010</x:v>
      </x:c>
      <x:c r="U1902" s="10" t="n">
        <x:v>1198</x:v>
      </x:c>
      <x:c r="V1902" s="14" t="n">
        <x:f>IF(AND(ISNUMBER(G1902),G1902&gt;0),LOG10(G1902)*'Method'!$B$8,"")</x:f>
        <x:v>3.316113592275528</x:v>
      </x:c>
      <x:c r="W1902" s="14" t="n">
        <x:f>IF(AND(ISNUMBER(I1902),I1902&gt;0),LOG10(I1902)*'Method'!$B$9,"")</x:f>
        <x:v>2.902792883973696</x:v>
      </x:c>
      <x:c r="X1902" s="10" t="str">
        <x:f>IF(ISNUMBER(J1902),SUM(G1902,I1902),"")</x:f>
      </x:c>
      <x:c r="Y1902" s="10" t="str">
        <x:f>IF(ISNUMBER(K1902),COUNTIFS($K$7:$K$1929,"&gt;"&amp;K1902)+1,"")</x:f>
      </x:c>
      <x:c r="Z1902" s="9" t="str"/>
      <x:c r="AA1902" s="15" t="n">
        <x:v>46108</x:v>
      </x:c>
      <x:c r="AB1902" s="9" t="str">
        <x:v>Unknown</x:v>
      </x:c>
    </x:row>
    <x:row r="1903" ht="50" customHeight="1">
      <x:c r="A1903" s="10" t="n">
        <x:f>IF(ISNUMBER(F1903),RANK(F1903,$F$7:$F$1929,0),"")</x:f>
        <x:v>1894</x:v>
      </x:c>
      <x:c r="B1903" s="9" t="str">
        <x:v>Dior</x:v>
      </x:c>
      <x:c r="C1903" s="9" t="str">
        <x:v>New Look</x:v>
      </x:c>
      <x:c r="D1903" s="9" t="str">
        <x:v>Not recorded</x:v>
      </x:c>
      <x:c r="E1903" s="11" t="n">
        <x:v>2023</x:v>
      </x:c>
      <x:c r="F1903" s="13" t="n">
        <x:v>6.4</x:v>
      </x:c>
      <x:c r="G1903" s="10" t="n">
        <x:v>285</x:v>
      </x:c>
      <x:c r="H1903" s="12" t="n">
        <x:v>3.19</x:v>
      </x:c>
      <x:c r="I1903" s="10" t="n">
        <x:v>760</x:v>
      </x:c>
      <x:c r="J1903" s="12" t="str">
        <x:f>IF(AND(M1903="URL identity aligns",ISNUMBER(F1903),ISNUMBER(H1903),G1903&gt;0,I1903&gt;0,SUM(V1903:W1903)&gt;0),(F1903*V1903+((H1903-1)/4*10)*W1903)/SUM(V1903:W1903),"")</x:f>
      </x:c>
      <x:c r="K1903" s="12" t="str">
        <x:f>IF(ISNUMBER(J1903),(X1903*J1903+'Method'!$B$10*'Method'!$B$11)/(X1903+'Method'!$B$10),"")</x:f>
      </x:c>
      <x:c r="L1903" s="10" t="str">
        <x:f>IF(ISNUMBER(J1903),COUNTIFS($J$7:$J$1929,"&gt;"&amp;J1903)+1,"")</x:f>
      </x:c>
      <x:c r="M1903" s="9" t="str">
        <x:v>Review required</x:v>
      </x:c>
      <x:c r="N1903" s="9" t="str">
        <x:v>Product, variant, gender or year terms differ between URLs; Concentration not explicit on both saved identities</x:v>
      </x:c>
      <x:c r="O1903" s="9" t="str">
        <x:v>https://www.parfumo.com/Perfumes/Dior/new-look</x:v>
      </x:c>
      <x:c r="P1903" s="9" t="str">
        <x:v>https://www.fragrantica.com/perfume/Dior/New-Look-2024-88939.html</x:v>
      </x:c>
      <x:c r="Q1903" s="9" t="str">
        <x:v>https://media.parfumo.com/perfumes/80/80a8c2-new-look-dior_1200.jpg?width=720&amp;aspect_ratio=1:1</x:v>
      </x:c>
      <x:c r="R1903" s="9" t="str">
        <x:v>https://fimgs.net/mdimg/perfume-thumbs/375x500.88939.jpg</x:v>
      </x:c>
      <x:c r="S1903" s="9" t="str">
        <x:v>New Look</x:v>
      </x:c>
      <x:c r="T1903" s="11" t="str">
        <x:v>2023</x:v>
      </x:c>
      <x:c r="U1903" s="10" t="n">
        <x:v>521</x:v>
      </x:c>
      <x:c r="V1903" s="14" t="n">
        <x:f>IF(AND(ISNUMBER(G1903),G1903&gt;0),LOG10(G1903)*'Method'!$B$8,"")</x:f>
        <x:v>2.945813832010212</x:v>
      </x:c>
      <x:c r="W1903" s="14" t="n">
        <x:f>IF(AND(ISNUMBER(I1903),I1903&gt;0),LOG10(I1903)*'Method'!$B$9,"")</x:f>
        <x:v>2.3046508738246323</x:v>
      </x:c>
      <x:c r="X1903" s="10" t="str">
        <x:f>IF(ISNUMBER(J1903),SUM(G1903,I1903),"")</x:f>
      </x:c>
      <x:c r="Y1903" s="10" t="str">
        <x:f>IF(ISNUMBER(K1903),COUNTIFS($K$7:$K$1929,"&gt;"&amp;K1903)+1,"")</x:f>
      </x:c>
      <x:c r="Z1903" s="9" t="str"/>
      <x:c r="AA1903" s="15" t="n">
        <x:v>46108</x:v>
      </x:c>
      <x:c r="AB1903" s="9" t="str">
        <x:v>Unknown</x:v>
      </x:c>
    </x:row>
    <x:row r="1904" ht="50" customHeight="1">
      <x:c r="A1904" s="10" t="n">
        <x:f>IF(ISNUMBER(F1904),RANK(F1904,$F$7:$F$1929,0),"")</x:f>
        <x:v>1894</x:v>
      </x:c>
      <x:c r="B1904" s="9" t="str">
        <x:v>Calvin Klein</x:v>
      </x:c>
      <x:c r="C1904" s="9" t="str">
        <x:v>Euphoria Men</x:v>
      </x:c>
      <x:c r="D1904" s="9" t="str">
        <x:v>Eau de Toilette</x:v>
      </x:c>
      <x:c r="E1904" s="11" t="n">
        <x:v>2006</x:v>
      </x:c>
      <x:c r="F1904" s="13" t="n">
        <x:v>6.4</x:v>
      </x:c>
      <x:c r="G1904" s="10" t="n">
        <x:v>258</x:v>
      </x:c>
      <x:c r="H1904" s="12" t="n">
        <x:v>3.79</x:v>
      </x:c>
      <x:c r="I1904" s="10" t="n">
        <x:v>3757</x:v>
      </x:c>
      <x:c r="J1904" s="12" t="str">
        <x:f>IF(AND(M1904="URL identity aligns",ISNUMBER(F1904),ISNUMBER(H1904),G1904&gt;0,I1904&gt;0,SUM(V1904:W1904)&gt;0),(F1904*V1904+((H1904-1)/4*10)*W1904)/SUM(V1904:W1904),"")</x:f>
      </x:c>
      <x:c r="K1904" s="12" t="str">
        <x:f>IF(ISNUMBER(J1904),(X1904*J1904+'Method'!$B$10*'Method'!$B$11)/(X1904+'Method'!$B$10),"")</x:f>
      </x:c>
      <x:c r="L1904" s="10" t="str">
        <x:f>IF(ISNUMBER(J1904),COUNTIFS($J$7:$J$1929,"&gt;"&amp;J1904)+1,"")</x:f>
      </x:c>
      <x:c r="M1904" s="9" t="str">
        <x:v>Review required</x:v>
      </x:c>
      <x:c r="N1904" s="9" t="str">
        <x:v>Concentration not explicit on both saved identities</x:v>
      </x:c>
      <x:c r="O1904" s="9" t="str">
        <x:v>https://www.parfumo.com/Perfumes/Calvin_Klein/Euphoria_Men_Eau_de_Toilette</x:v>
      </x:c>
      <x:c r="P1904" s="9" t="str">
        <x:v>https://www.fragrantica.com/perfume/Calvin-Klein/Euphoria-Men-799.html</x:v>
      </x:c>
      <x:c r="Q1904" s="9" t="str">
        <x:v>https://media.parfumo.com/perfumes/52/525af8-euphoria-men-eau-de-toilette-calvin-klein_1200.jpg?width=720&amp;aspect_ratio=1:1</x:v>
      </x:c>
      <x:c r="R1904" s="9" t="str">
        <x:v>https://fimgs.net/mdimg/perfume-thumbs/375x500.799.jpg</x:v>
      </x:c>
      <x:c r="S1904" s="9" t="str">
        <x:v>Euphoria Men</x:v>
      </x:c>
      <x:c r="T1904" s="11" t="str">
        <x:v>2006</x:v>
      </x:c>
      <x:c r="U1904" s="10" t="n">
        <x:v>627</x:v>
      </x:c>
      <x:c r="V1904" s="14" t="n">
        <x:f>IF(AND(ISNUMBER(G1904),G1904&gt;0),LOG10(G1904)*'Method'!$B$8,"")</x:f>
        <x:v>2.893943647155876</x:v>
      </x:c>
      <x:c r="W1904" s="14" t="n">
        <x:f>IF(AND(ISNUMBER(I1904),I1904&gt;0),LOG10(I1904)*'Method'!$B$9,"")</x:f>
        <x:v>2.859872956050704</x:v>
      </x:c>
      <x:c r="X1904" s="10" t="str">
        <x:f>IF(ISNUMBER(J1904),SUM(G1904,I1904),"")</x:f>
      </x:c>
      <x:c r="Y1904" s="10" t="str">
        <x:f>IF(ISNUMBER(K1904),COUNTIFS($K$7:$K$1929,"&gt;"&amp;K1904)+1,"")</x:f>
      </x:c>
      <x:c r="Z1904" s="9" t="str"/>
      <x:c r="AA1904" s="15" t="n">
        <x:v>46108</x:v>
      </x:c>
      <x:c r="AB1904" s="9" t="str">
        <x:v>Unknown</x:v>
      </x:c>
    </x:row>
    <x:row r="1905" ht="50" customHeight="1">
      <x:c r="A1905" s="10" t="n">
        <x:f>IF(ISNUMBER(F1905),RANK(F1905,$F$7:$F$1929,0),"")</x:f>
        <x:v>1894</x:v>
      </x:c>
      <x:c r="B1905" s="9" t="str">
        <x:v>Maison Margiela</x:v>
      </x:c>
      <x:c r="C1905" s="9" t="str">
        <x:v>Afternoon Delight</x:v>
      </x:c>
      <x:c r="D1905" s="9" t="str">
        <x:v>Not recorded</x:v>
      </x:c>
      <x:c r="E1905" s="11" t="n">
        <x:v>2024</x:v>
      </x:c>
      <x:c r="F1905" s="13" t="n">
        <x:v>6.4</x:v>
      </x:c>
      <x:c r="G1905" s="10" t="n">
        <x:v>229</x:v>
      </x:c>
      <x:c r="H1905" s="12" t="n">
        <x:v>3.52</x:v>
      </x:c>
      <x:c r="I1905" s="10" t="n">
        <x:v>2522</x:v>
      </x:c>
      <x:c r="J1905" s="12" t="str">
        <x:f>IF(AND(M1905="URL identity aligns",ISNUMBER(F1905),ISNUMBER(H1905),G1905&gt;0,I1905&gt;0,SUM(V1905:W1905)&gt;0),(F1905*V1905+((H1905-1)/4*10)*W1905)/SUM(V1905:W1905),"")</x:f>
      </x:c>
      <x:c r="K1905" s="12" t="str">
        <x:f>IF(ISNUMBER(J1905),(X1905*J1905+'Method'!$B$10*'Method'!$B$11)/(X1905+'Method'!$B$10),"")</x:f>
      </x:c>
      <x:c r="L1905" s="10" t="str">
        <x:f>IF(ISNUMBER(J1905),COUNTIFS($J$7:$J$1929,"&gt;"&amp;J1905)+1,"")</x:f>
      </x:c>
      <x:c r="M1905" s="9" t="str">
        <x:v>Review required</x:v>
      </x:c>
      <x:c r="N1905" s="9" t="str">
        <x:v>Brand differs between product URLs; Concentration not explicit on both saved identities</x:v>
      </x:c>
      <x:c r="O1905" s="9" t="str">
        <x:v>https://www.parfumo.com/Perfumes/Maison_Margiela/afternoon-delight</x:v>
      </x:c>
      <x:c r="P1905" s="9" t="str">
        <x:v>https://www.fragrantica.com/perfume/Maison-Martin-Margiela/Afternoon-Delight-95923.html</x:v>
      </x:c>
      <x:c r="Q1905" s="9" t="str">
        <x:v>https://media.parfumo.com/perfumes/6b/6b47f2-afternoon-delight-maison-margiela_1200.jpg?width=720&amp;aspect_ratio=1:1</x:v>
      </x:c>
      <x:c r="R1905" s="9" t="str">
        <x:v>https://fimgs.net/mdimg/perfume-thumbs/375x500.95923.jpg</x:v>
      </x:c>
      <x:c r="S1905" s="9" t="str">
        <x:v>Afternoon Delight</x:v>
      </x:c>
      <x:c r="T1905" s="11" t="str">
        <x:v>2024</x:v>
      </x:c>
      <x:c r="U1905" s="10" t="n">
        <x:v>1557</x:v>
      </x:c>
      <x:c r="V1905" s="14" t="n">
        <x:f>IF(AND(ISNUMBER(G1905),G1905&gt;0),LOG10(G1905)*'Method'!$B$8,"")</x:f>
        <x:v>2.831802578807868</x:v>
      </x:c>
      <x:c r="W1905" s="14" t="n">
        <x:f>IF(AND(ISNUMBER(I1905),I1905&gt;0),LOG10(I1905)*'Method'!$B$9,"")</x:f>
        <x:v>2.721396065789648</x:v>
      </x:c>
      <x:c r="X1905" s="10" t="str">
        <x:f>IF(ISNUMBER(J1905),SUM(G1905,I1905),"")</x:f>
      </x:c>
      <x:c r="Y1905" s="10" t="str">
        <x:f>IF(ISNUMBER(K1905),COUNTIFS($K$7:$K$1929,"&gt;"&amp;K1905)+1,"")</x:f>
      </x:c>
      <x:c r="Z1905" s="9" t="str"/>
      <x:c r="AA1905" s="15" t="n">
        <x:v>46108</x:v>
      </x:c>
      <x:c r="AB1905" s="9" t="str">
        <x:v>Unknown</x:v>
      </x:c>
    </x:row>
    <x:row r="1906" ht="50" customHeight="1">
      <x:c r="A1906" s="10" t="n">
        <x:f>IF(ISNUMBER(F1906),RANK(F1906,$F$7:$F$1929,0),"")</x:f>
        <x:v>1894</x:v>
      </x:c>
      <x:c r="B1906" s="9" t="str">
        <x:v>Etat Libre d'Orange</x:v>
      </x:c>
      <x:c r="C1906" s="9" t="str">
        <x:v>Story of your Life</x:v>
      </x:c>
      <x:c r="D1906" s="9" t="str">
        <x:v>Not recorded</x:v>
      </x:c>
      <x:c r="E1906" s="11" t="n">
        <x:v>2024</x:v>
      </x:c>
      <x:c r="F1906" s="13" t="n">
        <x:v>6.4</x:v>
      </x:c>
      <x:c r="G1906" s="10" t="n">
        <x:v>135</x:v>
      </x:c>
      <x:c r="H1906" s="12" t="n">
        <x:v>3.43</x:v>
      </x:c>
      <x:c r="I1906" s="10" t="n">
        <x:v>824</x:v>
      </x:c>
      <x:c r="J1906" s="12" t="str">
        <x:f>IF(AND(M1906="URL identity aligns",ISNUMBER(F1906),ISNUMBER(H1906),G1906&gt;0,I1906&gt;0,SUM(V1906:W1906)&gt;0),(F1906*V1906+((H1906-1)/4*10)*W1906)/SUM(V1906:W1906),"")</x:f>
      </x:c>
      <x:c r="K1906" s="12" t="str">
        <x:f>IF(ISNUMBER(J1906),(X1906*J1906+'Method'!$B$10*'Method'!$B$11)/(X1906+'Method'!$B$10),"")</x:f>
      </x:c>
      <x:c r="L1906" s="10" t="str">
        <x:f>IF(ISNUMBER(J1906),COUNTIFS($J$7:$J$1929,"&gt;"&amp;J1906)+1,"")</x:f>
      </x:c>
      <x:c r="M1906" s="9" t="str">
        <x:v>Review required</x:v>
      </x:c>
      <x:c r="N1906" s="9" t="str">
        <x:v>Concentration not explicit on both saved identities</x:v>
      </x:c>
      <x:c r="O1906" s="9" t="str">
        <x:v>https://www.parfumo.com/Perfumes/Etat_Libre_d_Orange/story-of-your-life</x:v>
      </x:c>
      <x:c r="P1906" s="9" t="str">
        <x:v>https://www.fragrantica.com/perfume/Etat-Libre-d-Orange/Story-of-Your-Life-97060.html</x:v>
      </x:c>
      <x:c r="Q1906" s="9" t="str">
        <x:v>https://media.parfumo.com/perfumes/92/922262-story-of-your-life-etat-libre-d-orange_1200.jpg?width=720&amp;aspect_ratio=1:1</x:v>
      </x:c>
      <x:c r="R1906" s="9" t="str">
        <x:v>https://fimgs.net/mdimg/perfume-thumbs/375x500.97060.jpg</x:v>
      </x:c>
      <x:c r="S1906" s="9" t="str">
        <x:v>Story of your Life</x:v>
      </x:c>
      <x:c r="T1906" s="11" t="str">
        <x:v>2024</x:v>
      </x:c>
      <x:c r="U1906" s="10" t="n">
        <x:v>586</x:v>
      </x:c>
      <x:c r="V1906" s="14" t="n">
        <x:f>IF(AND(ISNUMBER(G1906),G1906&gt;0),LOG10(G1906)*'Method'!$B$8,"")</x:f>
        <x:v>2.556400522194012</x:v>
      </x:c>
      <x:c r="W1906" s="14" t="n">
        <x:f>IF(AND(ISNUMBER(I1906),I1906&gt;0),LOG10(I1906)*'Method'!$B$9,"")</x:f>
        <x:v>2.332741769357696</x:v>
      </x:c>
      <x:c r="X1906" s="10" t="str">
        <x:f>IF(ISNUMBER(J1906),SUM(G1906,I1906),"")</x:f>
      </x:c>
      <x:c r="Y1906" s="10" t="str">
        <x:f>IF(ISNUMBER(K1906),COUNTIFS($K$7:$K$1929,"&gt;"&amp;K1906)+1,"")</x:f>
      </x:c>
      <x:c r="Z1906" s="9" t="str"/>
      <x:c r="AA1906" s="15" t="n">
        <x:v>46108</x:v>
      </x:c>
      <x:c r="AB1906" s="9" t="str">
        <x:v>Unknown</x:v>
      </x:c>
    </x:row>
    <x:row r="1907" ht="50" customHeight="1">
      <x:c r="A1907" s="10" t="n">
        <x:f>IF(ISNUMBER(F1907),RANK(F1907,$F$7:$F$1929,0),"")</x:f>
        <x:v>1894</x:v>
      </x:c>
      <x:c r="B1907" s="9" t="str">
        <x:v>Coach</x:v>
      </x:c>
      <x:c r="C1907" s="9" t="str">
        <x:v>Blue</x:v>
      </x:c>
      <x:c r="D1907" s="9" t="str">
        <x:v>Not recorded</x:v>
      </x:c>
      <x:c r="E1907" s="11" t="n">
        <x:v>2020</x:v>
      </x:c>
      <x:c r="F1907" s="13" t="n">
        <x:v>6.4</x:v>
      </x:c>
      <x:c r="G1907" s="10" t="n">
        <x:v>107</x:v>
      </x:c>
      <x:c r="H1907" s="12" t="n">
        <x:v>3.94</x:v>
      </x:c>
      <x:c r="I1907" s="10" t="n">
        <x:v>1121</x:v>
      </x:c>
      <x:c r="J1907" s="12" t="str">
        <x:f>IF(AND(M1907="URL identity aligns",ISNUMBER(F1907),ISNUMBER(H1907),G1907&gt;0,I1907&gt;0,SUM(V1907:W1907)&gt;0),(F1907*V1907+((H1907-1)/4*10)*W1907)/SUM(V1907:W1907),"")</x:f>
      </x:c>
      <x:c r="K1907" s="12" t="str">
        <x:f>IF(ISNUMBER(J1907),(X1907*J1907+'Method'!$B$10*'Method'!$B$11)/(X1907+'Method'!$B$10),"")</x:f>
      </x:c>
      <x:c r="L1907" s="10" t="str">
        <x:f>IF(ISNUMBER(J1907),COUNTIFS($J$7:$J$1929,"&gt;"&amp;J1907)+1,"")</x:f>
      </x:c>
      <x:c r="M1907" s="9" t="str">
        <x:v>Review required</x:v>
      </x:c>
      <x:c r="N1907" s="9" t="str">
        <x:v>Concentration not explicit on both saved identities</x:v>
      </x:c>
      <x:c r="O1907" s="9" t="str">
        <x:v>https://www.parfumo.com/Perfumes/Coach/coach-blue</x:v>
      </x:c>
      <x:c r="P1907" s="9" t="str">
        <x:v>https://www.fragrantica.com/perfume/Coach/Coach-Blue-60332.html</x:v>
      </x:c>
      <x:c r="Q1907" s="9" t="str">
        <x:v>https://media.parfumo.com/perfumes/3a/3afba5-coach-blue-coach_1200.jpg?width=720&amp;aspect_ratio=1:1</x:v>
      </x:c>
      <x:c r="R1907" s="9" t="str">
        <x:v>https://fimgs.net/mdimg/perfume-thumbs/375x500.60332.jpg</x:v>
      </x:c>
      <x:c r="S1907" s="9" t="str">
        <x:v>Blue</x:v>
      </x:c>
      <x:c r="T1907" s="11" t="str">
        <x:v>2020</x:v>
      </x:c>
      <x:c r="U1907" s="10" t="n">
        <x:v>1156</x:v>
      </x:c>
      <x:c r="V1907" s="14" t="n">
        <x:f>IF(AND(ISNUMBER(G1907),G1907&gt;0),LOG10(G1907)*'Method'!$B$8,"")</x:f>
        <x:v>2.435260533222252</x:v>
      </x:c>
      <x:c r="W1907" s="14" t="n">
        <x:f>IF(AND(ISNUMBER(I1907),I1907&gt;0),LOG10(I1907)*'Method'!$B$9,"")</x:f>
        <x:v>2.439684490075976</x:v>
      </x:c>
      <x:c r="X1907" s="10" t="str">
        <x:f>IF(ISNUMBER(J1907),SUM(G1907,I1907),"")</x:f>
      </x:c>
      <x:c r="Y1907" s="10" t="str">
        <x:f>IF(ISNUMBER(K1907),COUNTIFS($K$7:$K$1929,"&gt;"&amp;K1907)+1,"")</x:f>
      </x:c>
      <x:c r="Z1907" s="9" t="str"/>
      <x:c r="AA1907" s="15" t="n">
        <x:v>46108</x:v>
      </x:c>
      <x:c r="AB1907" s="9" t="str">
        <x:v>Unknown</x:v>
      </x:c>
    </x:row>
    <x:row r="1908" ht="50" customHeight="1">
      <x:c r="A1908" s="10" t="n">
        <x:f>IF(ISNUMBER(F1908),RANK(F1908,$F$7:$F$1929,0),"")</x:f>
        <x:v>1902</x:v>
      </x:c>
      <x:c r="B1908" s="9" t="str">
        <x:v>Dior</x:v>
      </x:c>
      <x:c r="C1908" s="9" t="str">
        <x:v>Homme Parfum</x:v>
      </x:c>
      <x:c r="D1908" s="9" t="str">
        <x:v>Parfum</x:v>
      </x:c>
      <x:c r="E1908" s="11" t="n">
        <x:v>2024</x:v>
      </x:c>
      <x:c r="F1908" s="13" t="n">
        <x:v>6.3</x:v>
      </x:c>
      <x:c r="G1908" s="10" t="n">
        <x:v>900</x:v>
      </x:c>
      <x:c r="H1908" s="12" t="n">
        <x:v>3.1</x:v>
      </x:c>
      <x:c r="I1908" s="10" t="n">
        <x:v>3892</x:v>
      </x:c>
      <x:c r="J1908" s="12" t="str">
        <x:f>IF(AND(M1908="URL identity aligns",ISNUMBER(F1908),ISNUMBER(H1908),G1908&gt;0,I1908&gt;0,SUM(V1908:W1908)&gt;0),(F1908*V1908+((H1908-1)/4*10)*W1908)/SUM(V1908:W1908),"")</x:f>
      </x:c>
      <x:c r="K1908" s="12" t="str">
        <x:f>IF(ISNUMBER(J1908),(X1908*J1908+'Method'!$B$10*'Method'!$B$11)/(X1908+'Method'!$B$10),"")</x:f>
      </x:c>
      <x:c r="L1908" s="10" t="str">
        <x:f>IF(ISNUMBER(J1908),COUNTIFS($J$7:$J$1929,"&gt;"&amp;J1908)+1,"")</x:f>
      </x:c>
      <x:c r="M1908" s="9" t="str">
        <x:v>Review required</x:v>
      </x:c>
      <x:c r="N1908" s="9" t="str">
        <x:v>Product, variant, gender or year terms differ between URLs</x:v>
      </x:c>
      <x:c r="O1908" s="9" t="str">
        <x:v>https://www.parfumo.com/Perfumes/Dior/dior-homme-parfum-2024</x:v>
      </x:c>
      <x:c r="P1908" s="9" t="str">
        <x:v>https://www.fragrantica.com/perfume/Dior/Dior-Homme-Parfum-2025-101016.html</x:v>
      </x:c>
      <x:c r="Q1908" s="9" t="str">
        <x:v>https://media.parfumo.com/perfumes/08/080d5a-dior-homme-parfum-2024-dior_1200.jpg?width=720&amp;aspect_ratio=1:1</x:v>
      </x:c>
      <x:c r="R1908" s="9" t="str">
        <x:v>https://fimgs.net/mdimg/perfume-thumbs/375x500.101016.jpg</x:v>
      </x:c>
      <x:c r="S1908" s="9" t="str">
        <x:v>Homme Parfum</x:v>
      </x:c>
      <x:c r="T1908" s="11" t="str">
        <x:v>2024</x:v>
      </x:c>
      <x:c r="U1908" s="10" t="n">
        <x:v>330</x:v>
      </x:c>
      <x:c r="V1908" s="14" t="n">
        <x:f>IF(AND(ISNUMBER(G1908),G1908&gt;0),LOG10(G1908)*'Method'!$B$8,"")</x:f>
        <x:v>3.545091011327184</x:v>
      </x:c>
      <x:c r="W1908" s="14" t="n">
        <x:f>IF(AND(ISNUMBER(I1908),I1908&gt;0),LOG10(I1908)*'Method'!$B$9,"")</x:f>
        <x:v>2.872138265277048</x:v>
      </x:c>
      <x:c r="X1908" s="10" t="str">
        <x:f>IF(ISNUMBER(J1908),SUM(G1908,I1908),"")</x:f>
      </x:c>
      <x:c r="Y1908" s="10" t="str">
        <x:f>IF(ISNUMBER(K1908),COUNTIFS($K$7:$K$1929,"&gt;"&amp;K1908)+1,"")</x:f>
      </x:c>
      <x:c r="Z1908" s="9" t="str"/>
      <x:c r="AA1908" s="15" t="n">
        <x:v>46108</x:v>
      </x:c>
      <x:c r="AB1908" s="9" t="str">
        <x:v>Unknown</x:v>
      </x:c>
    </x:row>
    <x:row r="1909" ht="50" customHeight="1">
      <x:c r="A1909" s="10" t="n">
        <x:f>IF(ISNUMBER(F1909),RANK(F1909,$F$7:$F$1929,0),"")</x:f>
        <x:v>1902</x:v>
      </x:c>
      <x:c r="B1909" s="9" t="str">
        <x:v>Prada</x:v>
      </x:c>
      <x:c r="C1909" s="9" t="str">
        <x:v>Paradigme</x:v>
      </x:c>
      <x:c r="D1909" s="9" t="str">
        <x:v>Not recorded</x:v>
      </x:c>
      <x:c r="E1909" s="11" t="n">
        <x:v>2025</x:v>
      </x:c>
      <x:c r="F1909" s="13" t="n">
        <x:v>6.3</x:v>
      </x:c>
      <x:c r="G1909" s="10" t="n">
        <x:v>607</x:v>
      </x:c>
      <x:c r="H1909" s="12" t="n">
        <x:v>3.85</x:v>
      </x:c>
      <x:c r="I1909" s="10" t="n">
        <x:v>3220</x:v>
      </x:c>
      <x:c r="J1909" s="12" t="str">
        <x:f>IF(AND(M1909="URL identity aligns",ISNUMBER(F1909),ISNUMBER(H1909),G1909&gt;0,I1909&gt;0,SUM(V1909:W1909)&gt;0),(F1909*V1909+((H1909-1)/4*10)*W1909)/SUM(V1909:W1909),"")</x:f>
      </x:c>
      <x:c r="K1909" s="12" t="str">
        <x:f>IF(ISNUMBER(J1909),(X1909*J1909+'Method'!$B$10*'Method'!$B$11)/(X1909+'Method'!$B$10),"")</x:f>
      </x:c>
      <x:c r="L1909" s="10" t="str">
        <x:f>IF(ISNUMBER(J1909),COUNTIFS($J$7:$J$1929,"&gt;"&amp;J1909)+1,"")</x:f>
      </x:c>
      <x:c r="M1909" s="9" t="str">
        <x:v>Review required</x:v>
      </x:c>
      <x:c r="N1909" s="9" t="str">
        <x:v>Concentration not explicit on both saved identities</x:v>
      </x:c>
      <x:c r="O1909" s="9" t="str">
        <x:v>https://www.parfumo.com/Perfumes/Prada/paradigme</x:v>
      </x:c>
      <x:c r="P1909" s="9" t="str">
        <x:v>https://www.fragrantica.com/perfume/Prada/Paradigme-110661.html</x:v>
      </x:c>
      <x:c r="Q1909" s="9" t="str">
        <x:v>https://media.parfumo.com/perfumes/c3/c3c415_paradigme-prada_1200.jpg?width=720&amp;aspect_ratio=1:1</x:v>
      </x:c>
      <x:c r="R1909" s="9" t="str">
        <x:v>https://fimgs.net/mdimg/perfume-thumbs/375x500.110661.jpg</x:v>
      </x:c>
      <x:c r="S1909" s="9" t="str">
        <x:v>Paradigme</x:v>
      </x:c>
      <x:c r="T1909" s="11" t="str">
        <x:v>2025</x:v>
      </x:c>
      <x:c r="U1909" s="10" t="n">
        <x:v>840</x:v>
      </x:c>
      <x:c r="V1909" s="14" t="n">
        <x:f>IF(AND(ISNUMBER(G1909),G1909&gt;0),LOG10(G1909)*'Method'!$B$8,"")</x:f>
        <x:v>3.339826429290312</x:v>
      </x:c>
      <x:c r="W1909" s="14" t="n">
        <x:f>IF(AND(ISNUMBER(I1909),I1909&gt;0),LOG10(I1909)*'Method'!$B$9,"")</x:f>
        <x:v>2.806284697356664</x:v>
      </x:c>
      <x:c r="X1909" s="10" t="str">
        <x:f>IF(ISNUMBER(J1909),SUM(G1909,I1909),"")</x:f>
      </x:c>
      <x:c r="Y1909" s="10" t="str">
        <x:f>IF(ISNUMBER(K1909),COUNTIFS($K$7:$K$1929,"&gt;"&amp;K1909)+1,"")</x:f>
      </x:c>
      <x:c r="Z1909" s="9" t="str"/>
      <x:c r="AA1909" s="15" t="n">
        <x:v>46108</x:v>
      </x:c>
      <x:c r="AB1909" s="9" t="str">
        <x:v>Unknown</x:v>
      </x:c>
    </x:row>
    <x:row r="1910" ht="50" customHeight="1">
      <x:c r="A1910" s="10" t="n">
        <x:f>IF(ISNUMBER(F1910),RANK(F1910,$F$7:$F$1929,0),"")</x:f>
        <x:v>1902</x:v>
      </x:c>
      <x:c r="B1910" s="9" t="str">
        <x:v>Maison Francis Kurkdjian</x:v>
      </x:c>
      <x:c r="C1910" s="9" t="str">
        <x:v>Kurky</x:v>
      </x:c>
      <x:c r="D1910" s="9" t="str">
        <x:v>Eau de Parfum</x:v>
      </x:c>
      <x:c r="E1910" s="11" t="n">
        <x:v>2025</x:v>
      </x:c>
      <x:c r="F1910" s="13" t="n">
        <x:v>6.3</x:v>
      </x:c>
      <x:c r="G1910" s="10" t="n">
        <x:v>381</x:v>
      </x:c>
      <x:c r="H1910" s="12" t="n">
        <x:v>3.41</x:v>
      </x:c>
      <x:c r="I1910" s="10" t="n">
        <x:v>1278</x:v>
      </x:c>
      <x:c r="J1910" s="12" t="str">
        <x:f>IF(AND(M1910="URL identity aligns",ISNUMBER(F1910),ISNUMBER(H1910),G1910&gt;0,I1910&gt;0,SUM(V1910:W1910)&gt;0),(F1910*V1910+((H1910-1)/4*10)*W1910)/SUM(V1910:W1910),"")</x:f>
      </x:c>
      <x:c r="K1910" s="12" t="str">
        <x:f>IF(ISNUMBER(J1910),(X1910*J1910+'Method'!$B$10*'Method'!$B$11)/(X1910+'Method'!$B$10),"")</x:f>
      </x:c>
      <x:c r="L1910" s="10" t="str">
        <x:f>IF(ISNUMBER(J1910),COUNTIFS($J$7:$J$1929,"&gt;"&amp;J1910)+1,"")</x:f>
      </x:c>
      <x:c r="M1910" s="9" t="str">
        <x:v>Review required</x:v>
      </x:c>
      <x:c r="N1910" s="9" t="str">
        <x:v>Concentration not explicit on both saved identities</x:v>
      </x:c>
      <x:c r="O1910" s="9" t="str">
        <x:v>https://www.parfumo.com/Perfumes/Maison_Francis_Kurkdjian/kurky-eau-de-parfum</x:v>
      </x:c>
      <x:c r="P1910" s="9" t="str">
        <x:v>https://www.fragrantica.com/perfume/Maison-Francis-Kurkdjian/Kurky-103517.html</x:v>
      </x:c>
      <x:c r="Q1910" s="9" t="str">
        <x:v>https://media.parfumo.com/perfumes/35/35680b_kurky-maison-francis-kurkdjian_1200.jpg?width=720&amp;aspect_ratio=1:1</x:v>
      </x:c>
      <x:c r="R1910" s="9" t="str">
        <x:v>https://fimgs.net/mdimg/perfume-thumbs/375x500.103517.jpg</x:v>
      </x:c>
      <x:c r="S1910" s="9" t="str">
        <x:v>Kurky</x:v>
      </x:c>
      <x:c r="T1910" s="11" t="str">
        <x:v>2025</x:v>
      </x:c>
      <x:c r="U1910" s="10" t="n">
        <x:v>1716</x:v>
      </x:c>
      <x:c r="V1910" s="14" t="n">
        <x:f>IF(AND(ISNUMBER(G1910),G1910&gt;0),LOG10(G1910)*'Method'!$B$8,"")</x:f>
        <x:v>3.097109970810744</x:v>
      </x:c>
      <x:c r="W1910" s="14" t="n">
        <x:f>IF(AND(ISNUMBER(I1910),I1910&gt;0),LOG10(I1910)*'Method'!$B$9,"")</x:f>
        <x:v>2.485224683057904</x:v>
      </x:c>
      <x:c r="X1910" s="10" t="str">
        <x:f>IF(ISNUMBER(J1910),SUM(G1910,I1910),"")</x:f>
      </x:c>
      <x:c r="Y1910" s="10" t="str">
        <x:f>IF(ISNUMBER(K1910),COUNTIFS($K$7:$K$1929,"&gt;"&amp;K1910)+1,"")</x:f>
      </x:c>
      <x:c r="Z1910" s="9" t="str"/>
      <x:c r="AA1910" s="15" t="n">
        <x:v>46108</x:v>
      </x:c>
      <x:c r="AB1910" s="9" t="str">
        <x:v>Unknown</x:v>
      </x:c>
    </x:row>
    <x:row r="1911" ht="50" customHeight="1">
      <x:c r="A1911" s="10" t="n">
        <x:f>IF(ISNUMBER(F1911),RANK(F1911,$F$7:$F$1929,0),"")</x:f>
        <x:v>1902</x:v>
      </x:c>
      <x:c r="B1911" s="9" t="str">
        <x:v>Viktor Rolf</x:v>
      </x:c>
      <x:c r="C1911" s="9" t="str">
        <x:v>Spicebomb Night Vision Viktor &amp; Rolf</x:v>
      </x:c>
      <x:c r="D1911" s="9" t="str">
        <x:v>Eau de Toilette</x:v>
      </x:c>
      <x:c r="E1911" s="11" t="n">
        <x:v>2019</x:v>
      </x:c>
      <x:c r="F1911" s="13" t="n">
        <x:v>6.3</x:v>
      </x:c>
      <x:c r="G1911" s="10" t="n">
        <x:v>354</x:v>
      </x:c>
      <x:c r="H1911" s="12" t="n">
        <x:v>3.77</x:v>
      </x:c>
      <x:c r="I1911" s="10" t="n">
        <x:v>1720</x:v>
      </x:c>
      <x:c r="J1911" s="12" t="n">
        <x:f>IF(AND(M1911="URL identity aligns",ISNUMBER(F1911),ISNUMBER(H1911),G1911&gt;0,I1911&gt;0,SUM(V1911:W1911)&gt;0),(F1911*V1911+((H1911-1)/4*10)*W1911)/SUM(V1911:W1911),"")</x:f>
        <x:v>6.586470566426396</x:v>
      </x:c>
      <x:c r="K1911" s="12" t="n">
        <x:f>IF(ISNUMBER(J1911),(X1911*J1911+'Method'!$B$10*'Method'!$B$11)/(X1911+'Method'!$B$10),"")</x:f>
        <x:v>7.24802178701257</x:v>
      </x:c>
      <x:c r="L1911" s="10" t="n">
        <x:f>IF(ISNUMBER(J1911),COUNTIFS($J$7:$J$1929,"&gt;"&amp;J1911)+1,"")</x:f>
        <x:v>158</x:v>
      </x:c>
      <x:c r="M1911" s="9" t="str">
        <x:v>URL identity aligns</x:v>
      </x:c>
      <x:c r="N1911" s="9" t="str">
        <x:v>Brand, name tokens and concentration agree in saved URLs</x:v>
      </x:c>
      <x:c r="O1911" s="9" t="str">
        <x:v>https://www.parfumo.com/Perfumes/Viktor_Rolf/spicebomb-night-vision-eau-de-toilette</x:v>
      </x:c>
      <x:c r="P1911" s="9" t="str">
        <x:v>https://www.fragrantica.com/perfume/Viktor-Rolf/Spicebomb-Night-Vision-Eau-de-Toilette-53344.html</x:v>
      </x:c>
      <x:c r="Q1911" s="9" t="str">
        <x:v>https://media.parfumo.com/perfumes/45/455e65-spicebomb-night-vision-eau-de-toilette-viktor-rolf_1200.jpg?width=720&amp;aspect_ratio=1:1</x:v>
      </x:c>
      <x:c r="R1911" s="9" t="str">
        <x:v>https://fimgs.net/mdimg/perfume-thumbs/375x500.53344.jpg</x:v>
      </x:c>
      <x:c r="S1911" s="9" t="str">
        <x:v>Spicebomb Night Vision Viktor &amp; Rolf</x:v>
      </x:c>
      <x:c r="T1911" s="11" t="str">
        <x:v>2019</x:v>
      </x:c>
      <x:c r="U1911" s="10" t="n">
        <x:v>1904</x:v>
      </x:c>
      <x:c r="V1911" s="14" t="n">
        <x:f>IF(AND(ISNUMBER(G1911),G1911&gt;0),LOG10(G1911)*'Method'!$B$8,"")</x:f>
        <x:v>3.0588039144309476</x:v>
      </x:c>
      <x:c r="W1911" s="14" t="n">
        <x:f>IF(AND(ISNUMBER(I1911),I1911&gt;0),LOG10(I1911)*'Method'!$B$9,"")</x:f>
        <x:v>2.58842275752604</x:v>
      </x:c>
      <x:c r="X1911" s="10" t="n">
        <x:f>IF(ISNUMBER(J1911),SUM(G1911,I1911),"")</x:f>
        <x:v>2074</x:v>
      </x:c>
      <x:c r="Y1911" s="10" t="n">
        <x:f>IF(ISNUMBER(K1911),COUNTIFS($K$7:$K$1929,"&gt;"&amp;K1911)+1,"")</x:f>
        <x:v>160</x:v>
      </x:c>
      <x:c r="Z1911" s="9" t="str"/>
      <x:c r="AA1911" s="15" t="n">
        <x:v>46108</x:v>
      </x:c>
      <x:c r="AB1911" s="9" t="str">
        <x:v>Unknown</x:v>
      </x:c>
    </x:row>
    <x:row r="1912" ht="50" customHeight="1">
      <x:c r="A1912" s="10" t="n">
        <x:f>IF(ISNUMBER(F1912),RANK(F1912,$F$7:$F$1929,0),"")</x:f>
        <x:v>1902</x:v>
      </x:c>
      <x:c r="B1912" s="9" t="str">
        <x:v>Calvin Klein</x:v>
      </x:c>
      <x:c r="C1912" s="9" t="str">
        <x:v>CK In2U for Him</x:v>
      </x:c>
      <x:c r="D1912" s="9" t="str">
        <x:v>Eau de Toilette</x:v>
      </x:c>
      <x:c r="E1912" s="11" t="n">
        <x:v>2007</x:v>
      </x:c>
      <x:c r="F1912" s="13" t="n">
        <x:v>6.3</x:v>
      </x:c>
      <x:c r="G1912" s="10" t="n">
        <x:v>233</x:v>
      </x:c>
      <x:c r="H1912" s="12" t="n">
        <x:v>3.53</x:v>
      </x:c>
      <x:c r="I1912" s="10" t="n">
        <x:v>3166</x:v>
      </x:c>
      <x:c r="J1912" s="12" t="str">
        <x:f>IF(AND(M1912="URL identity aligns",ISNUMBER(F1912),ISNUMBER(H1912),G1912&gt;0,I1912&gt;0,SUM(V1912:W1912)&gt;0),(F1912*V1912+((H1912-1)/4*10)*W1912)/SUM(V1912:W1912),"")</x:f>
      </x:c>
      <x:c r="K1912" s="12" t="str">
        <x:f>IF(ISNUMBER(J1912),(X1912*J1912+'Method'!$B$10*'Method'!$B$11)/(X1912+'Method'!$B$10),"")</x:f>
      </x:c>
      <x:c r="L1912" s="10" t="str">
        <x:f>IF(ISNUMBER(J1912),COUNTIFS($J$7:$J$1929,"&gt;"&amp;J1912)+1,"")</x:f>
      </x:c>
      <x:c r="M1912" s="9" t="str">
        <x:v>Review required</x:v>
      </x:c>
      <x:c r="N1912" s="9" t="str">
        <x:v>Concentration not explicit on both saved identities</x:v>
      </x:c>
      <x:c r="O1912" s="9" t="str">
        <x:v>https://www.parfumo.com/Perfumes/Calvin_Klein/CK_In2U_for_Him_Eau_de_Toilette</x:v>
      </x:c>
      <x:c r="P1912" s="9" t="str">
        <x:v>https://www.fragrantica.com/perfume/Calvin-Klein/CK-IN2U-for-Him-933.html</x:v>
      </x:c>
      <x:c r="Q1912" s="9" t="str">
        <x:v>https://media.parfumo.com/perfumes/fe/fee0c6-ck-in2u-for-him-eau-de-toilette-calvin-klein_1200.jpg?width=720&amp;aspect_ratio=1:1</x:v>
      </x:c>
      <x:c r="R1912" s="9" t="str">
        <x:v>https://fimgs.net/mdimg/perfume-thumbs/375x500.933.jpg</x:v>
      </x:c>
      <x:c r="S1912" s="9" t="str">
        <x:v>CK In2U for Him</x:v>
      </x:c>
      <x:c r="T1912" s="11" t="str">
        <x:v>2007</x:v>
      </x:c>
      <x:c r="U1912" s="10" t="n">
        <x:v>1575</x:v>
      </x:c>
      <x:c r="V1912" s="14" t="n">
        <x:f>IF(AND(ISNUMBER(G1912),G1912&gt;0),LOG10(G1912)*'Method'!$B$8,"")</x:f>
        <x:v>2.840827105231224</x:v>
      </x:c>
      <x:c r="W1912" s="14" t="n">
        <x:f>IF(AND(ISNUMBER(I1912),I1912&gt;0),LOG10(I1912)*'Method'!$B$9,"")</x:f>
        <x:v>2.800408728421072</x:v>
      </x:c>
      <x:c r="X1912" s="10" t="str">
        <x:f>IF(ISNUMBER(J1912),SUM(G1912,I1912),"")</x:f>
      </x:c>
      <x:c r="Y1912" s="10" t="str">
        <x:f>IF(ISNUMBER(K1912),COUNTIFS($K$7:$K$1929,"&gt;"&amp;K1912)+1,"")</x:f>
      </x:c>
      <x:c r="Z1912" s="9" t="str"/>
      <x:c r="AA1912" s="15" t="n">
        <x:v>46108</x:v>
      </x:c>
      <x:c r="AB1912" s="9" t="str">
        <x:v>Unknown</x:v>
      </x:c>
    </x:row>
    <x:row r="1913" ht="50" customHeight="1">
      <x:c r="A1913" s="10" t="n">
        <x:f>IF(ISNUMBER(F1913),RANK(F1913,$F$7:$F$1929,0),"")</x:f>
        <x:v>1902</x:v>
      </x:c>
      <x:c r="B1913" s="9" t="str">
        <x:v>Calvin Klein</x:v>
      </x:c>
      <x:c r="C1913" s="9" t="str">
        <x:v>Eternity for Men Aqua</x:v>
      </x:c>
      <x:c r="D1913" s="9" t="str">
        <x:v>Eau de Toilette</x:v>
      </x:c>
      <x:c r="E1913" s="11" t="n">
        <x:v>2010</x:v>
      </x:c>
      <x:c r="F1913" s="13" t="n">
        <x:v>6.3</x:v>
      </x:c>
      <x:c r="G1913" s="10" t="n">
        <x:v>137</x:v>
      </x:c>
      <x:c r="H1913" s="12" t="n">
        <x:v>3.91</x:v>
      </x:c>
      <x:c r="I1913" s="10" t="n">
        <x:v>2062</x:v>
      </x:c>
      <x:c r="J1913" s="12" t="str">
        <x:f>IF(AND(M1913="URL identity aligns",ISNUMBER(F1913),ISNUMBER(H1913),G1913&gt;0,I1913&gt;0,SUM(V1913:W1913)&gt;0),(F1913*V1913+((H1913-1)/4*10)*W1913)/SUM(V1913:W1913),"")</x:f>
      </x:c>
      <x:c r="K1913" s="12" t="str">
        <x:f>IF(ISNUMBER(J1913),(X1913*J1913+'Method'!$B$10*'Method'!$B$11)/(X1913+'Method'!$B$10),"")</x:f>
      </x:c>
      <x:c r="L1913" s="10" t="str">
        <x:f>IF(ISNUMBER(J1913),COUNTIFS($J$7:$J$1929,"&gt;"&amp;J1913)+1,"")</x:f>
      </x:c>
      <x:c r="M1913" s="9" t="str">
        <x:v>Review required</x:v>
      </x:c>
      <x:c r="N1913" s="9" t="str">
        <x:v>Concentration not explicit on both saved identities</x:v>
      </x:c>
      <x:c r="O1913" s="9" t="str">
        <x:v>https://www.parfumo.com/Perfumes/Calvin_Klein/Eternity_Aqua_for_Men_Eau_de_Toilette</x:v>
      </x:c>
      <x:c r="P1913" s="9" t="str">
        <x:v>https://www.fragrantica.com/perfume/Calvin-Klein/Eternity-Aqua-for-Men-8098.html</x:v>
      </x:c>
      <x:c r="Q1913" s="9" t="str">
        <x:v>https://media.parfumo.com/perfumes/c8/c81784-eternity-for-men-aqua-eau-de-toilette-calvin-klein_1200.jpg?width=720&amp;aspect_ratio=1:1</x:v>
      </x:c>
      <x:c r="R1913" s="9" t="str">
        <x:v>https://fimgs.net/mdimg/perfume-thumbs/375x500.8098.jpg</x:v>
      </x:c>
      <x:c r="S1913" s="9" t="str">
        <x:v>Eternity for Men Aqua</x:v>
      </x:c>
      <x:c r="T1913" s="11" t="str">
        <x:v>2010</x:v>
      </x:c>
      <x:c r="U1913" s="10" t="n">
        <x:v>1766</x:v>
      </x:c>
      <x:c r="V1913" s="14" t="n">
        <x:f>IF(AND(ISNUMBER(G1913),G1913&gt;0),LOG10(G1913)*'Method'!$B$8,"")</x:f>
        <x:v>2.5640646805876917</x:v>
      </x:c>
      <x:c r="W1913" s="14" t="n">
        <x:f>IF(AND(ISNUMBER(I1913),I1913&gt;0),LOG10(I1913)*'Method'!$B$9,"")</x:f>
        <x:v>2.6514309287580002</x:v>
      </x:c>
      <x:c r="X1913" s="10" t="str">
        <x:f>IF(ISNUMBER(J1913),SUM(G1913,I1913),"")</x:f>
      </x:c>
      <x:c r="Y1913" s="10" t="str">
        <x:f>IF(ISNUMBER(K1913),COUNTIFS($K$7:$K$1929,"&gt;"&amp;K1913)+1,"")</x:f>
      </x:c>
      <x:c r="Z1913" s="9" t="str"/>
      <x:c r="AA1913" s="15" t="n">
        <x:v>46108</x:v>
      </x:c>
      <x:c r="AB1913" s="9" t="str">
        <x:v>Unknown</x:v>
      </x:c>
    </x:row>
    <x:row r="1914" ht="50" customHeight="1">
      <x:c r="A1914" s="10" t="n">
        <x:f>IF(ISNUMBER(F1914),RANK(F1914,$F$7:$F$1929,0),"")</x:f>
        <x:v>1902</x:v>
      </x:c>
      <x:c r="B1914" s="9" t="str">
        <x:v>Mancera</x:v>
      </x:c>
      <x:c r="C1914" s="9" t="str">
        <x:v>Cherry Cherry</x:v>
      </x:c>
      <x:c r="D1914" s="9" t="str">
        <x:v>Not recorded</x:v>
      </x:c>
      <x:c r="E1914" s="11" t="n">
        <x:v>2024</x:v>
      </x:c>
      <x:c r="F1914" s="13" t="n">
        <x:v>6.3</x:v>
      </x:c>
      <x:c r="G1914" s="10" t="n">
        <x:v>75</x:v>
      </x:c>
      <x:c r="H1914" s="12" t="n">
        <x:v>3.66</x:v>
      </x:c>
      <x:c r="I1914" s="10" t="n">
        <x:v>388</x:v>
      </x:c>
      <x:c r="J1914" s="12" t="str">
        <x:f>IF(AND(M1914="URL identity aligns",ISNUMBER(F1914),ISNUMBER(H1914),G1914&gt;0,I1914&gt;0,SUM(V1914:W1914)&gt;0),(F1914*V1914+((H1914-1)/4*10)*W1914)/SUM(V1914:W1914),"")</x:f>
      </x:c>
      <x:c r="K1914" s="12" t="str">
        <x:f>IF(ISNUMBER(J1914),(X1914*J1914+'Method'!$B$10*'Method'!$B$11)/(X1914+'Method'!$B$10),"")</x:f>
      </x:c>
      <x:c r="L1914" s="10" t="str">
        <x:f>IF(ISNUMBER(J1914),COUNTIFS($J$7:$J$1929,"&gt;"&amp;J1914)+1,"")</x:f>
      </x:c>
      <x:c r="M1914" s="9" t="str">
        <x:v>Review required</x:v>
      </x:c>
      <x:c r="N1914" s="9" t="str">
        <x:v>Concentration not explicit on both saved identities</x:v>
      </x:c>
      <x:c r="O1914" s="9" t="str">
        <x:v>https://www.parfumo.com/Perfumes/Mancera/cherry-cherry</x:v>
      </x:c>
      <x:c r="P1914" s="9" t="str">
        <x:v>https://www.fragrantica.com/perfume/Mancera/Cherry-Cherry-96325.html</x:v>
      </x:c>
      <x:c r="Q1914" s="9" t="str">
        <x:v>https://media.parfumo.com/perfumes/4b/4b1b60-cherry-cherry-mancera_1200.jpg?width=720&amp;aspect_ratio=1:1</x:v>
      </x:c>
      <x:c r="R1914" s="9" t="str">
        <x:v>https://fimgs.net/mdimg/perfume-thumbs/375x500.96325.jpg</x:v>
      </x:c>
      <x:c r="S1914" s="9" t="str">
        <x:v>Cherry Cherry</x:v>
      </x:c>
      <x:c r="T1914" s="11" t="str">
        <x:v>2024</x:v>
      </x:c>
      <x:c r="U1914" s="10" t="n">
        <x:v>918</x:v>
      </x:c>
      <x:c r="V1914" s="14" t="n">
        <x:f>IF(AND(ISNUMBER(G1914),G1914&gt;0),LOG10(G1914)*'Method'!$B$8,"")</x:f>
        <x:v>2.25007351607004</x:v>
      </x:c>
      <x:c r="W1914" s="14" t="n">
        <x:f>IF(AND(ISNUMBER(I1914),I1914&gt;0),LOG10(I1914)*'Method'!$B$9,"")</x:f>
        <x:v>2.071065380475368</x:v>
      </x:c>
      <x:c r="X1914" s="10" t="str">
        <x:f>IF(ISNUMBER(J1914),SUM(G1914,I1914),"")</x:f>
      </x:c>
      <x:c r="Y1914" s="10" t="str">
        <x:f>IF(ISNUMBER(K1914),COUNTIFS($K$7:$K$1929,"&gt;"&amp;K1914)+1,"")</x:f>
      </x:c>
      <x:c r="Z1914" s="9" t="str"/>
      <x:c r="AA1914" s="15" t="n">
        <x:v>46108</x:v>
      </x:c>
      <x:c r="AB1914" s="9" t="str">
        <x:v>Unknown</x:v>
      </x:c>
    </x:row>
    <x:row r="1915" ht="50" customHeight="1">
      <x:c r="A1915" s="10" t="n">
        <x:f>IF(ISNUMBER(F1915),RANK(F1915,$F$7:$F$1929,0),"")</x:f>
        <x:v>1909</x:v>
      </x:c>
      <x:c r="B1915" s="9" t="str">
        <x:v>Montale</x:v>
      </x:c>
      <x:c r="C1915" s="9" t="str">
        <x:v>Dallachaï</x:v>
      </x:c>
      <x:c r="D1915" s="9" t="str">
        <x:v>Not recorded</x:v>
      </x:c>
      <x:c r="E1915" s="11" t="n">
        <x:v>2024</x:v>
      </x:c>
      <x:c r="F1915" s="13" t="n">
        <x:v>6.2</x:v>
      </x:c>
      <x:c r="G1915" s="10" t="n">
        <x:v>163</x:v>
      </x:c>
      <x:c r="H1915" s="12" t="n">
        <x:v>3.49</x:v>
      </x:c>
      <x:c r="I1915" s="10" t="n">
        <x:v>552</x:v>
      </x:c>
      <x:c r="J1915" s="12" t="str">
        <x:f>IF(AND(M1915="URL identity aligns",ISNUMBER(F1915),ISNUMBER(H1915),G1915&gt;0,I1915&gt;0,SUM(V1915:W1915)&gt;0),(F1915*V1915+((H1915-1)/4*10)*W1915)/SUM(V1915:W1915),"")</x:f>
      </x:c>
      <x:c r="K1915" s="12" t="str">
        <x:f>IF(ISNUMBER(J1915),(X1915*J1915+'Method'!$B$10*'Method'!$B$11)/(X1915+'Method'!$B$10),"")</x:f>
      </x:c>
      <x:c r="L1915" s="10" t="str">
        <x:f>IF(ISNUMBER(J1915),COUNTIFS($J$7:$J$1929,"&gt;"&amp;J1915)+1,"")</x:f>
      </x:c>
      <x:c r="M1915" s="9" t="str">
        <x:v>Review required</x:v>
      </x:c>
      <x:c r="N1915" s="9" t="str">
        <x:v>Concentration not explicit on both saved identities</x:v>
      </x:c>
      <x:c r="O1915" s="9" t="str">
        <x:v>https://www.parfumo.com/Perfumes/Montale/dallachai</x:v>
      </x:c>
      <x:c r="P1915" s="9" t="str">
        <x:v>https://www.fragrantica.com/perfume/Montale/Dallachai-97830.html</x:v>
      </x:c>
      <x:c r="Q1915" s="9" t="str">
        <x:v>https://media.parfumo.com/perfumes/a6/a603c0-dallachai-montale_1200.jpg?width=240&amp;aspect_ratio=1:1</x:v>
      </x:c>
      <x:c r="R1915" s="9" t="str">
        <x:v>https://fimgs.net/mdimg/perfume-thumbs/375x500.97830.jpg</x:v>
      </x:c>
      <x:c r="S1915" s="9" t="str">
        <x:v>Dallachaï</x:v>
      </x:c>
      <x:c r="T1915" s="11" t="str">
        <x:v>2024</x:v>
      </x:c>
      <x:c r="U1915" s="10" t="n">
        <x:v>18</x:v>
      </x:c>
      <x:c r="V1915" s="14" t="n">
        <x:f>IF(AND(ISNUMBER(G1915),G1915&gt;0),LOG10(G1915)*'Method'!$B$8,"")</x:f>
        <x:v>2.6546251252847517</x:v>
      </x:c>
      <x:c r="W1915" s="14" t="n">
        <x:f>IF(AND(ISNUMBER(I1915),I1915&gt;0),LOG10(I1915)*'Method'!$B$9,"")</x:f>
        <x:v>2.19355126218336</x:v>
      </x:c>
      <x:c r="X1915" s="10" t="str">
        <x:f>IF(ISNUMBER(J1915),SUM(G1915,I1915),"")</x:f>
      </x:c>
      <x:c r="Y1915" s="10" t="str">
        <x:f>IF(ISNUMBER(K1915),COUNTIFS($K$7:$K$1929,"&gt;"&amp;K1915)+1,"")</x:f>
      </x:c>
      <x:c r="Z1915" s="9" t="str"/>
      <x:c r="AA1915" s="15" t="n">
        <x:v>46108</x:v>
      </x:c>
      <x:c r="AB1915" s="9" t="str">
        <x:v>Unknown</x:v>
      </x:c>
    </x:row>
    <x:row r="1916" ht="50" customHeight="1">
      <x:c r="A1916" s="10" t="n">
        <x:f>IF(ISNUMBER(F1916),RANK(F1916,$F$7:$F$1929,0),"")</x:f>
        <x:v>1909</x:v>
      </x:c>
      <x:c r="B1916" s="9" t="str">
        <x:v>Valentino</x:v>
      </x:c>
      <x:c r="C1916" s="9" t="str">
        <x:v>Uomo Born in Roma Ivory</x:v>
      </x:c>
      <x:c r="D1916" s="9" t="str">
        <x:v>Not recorded</x:v>
      </x:c>
      <x:c r="E1916" s="11" t="n">
        <x:v>2025</x:v>
      </x:c>
      <x:c r="F1916" s="13" t="n">
        <x:v>6.2</x:v>
      </x:c>
      <x:c r="G1916" s="10" t="n">
        <x:v>84</x:v>
      </x:c>
      <x:c r="H1916" s="12" t="n">
        <x:v>3.6</x:v>
      </x:c>
      <x:c r="I1916" s="10" t="n">
        <x:v>599</x:v>
      </x:c>
      <x:c r="J1916" s="12" t="str">
        <x:f>IF(AND(M1916="URL identity aligns",ISNUMBER(F1916),ISNUMBER(H1916),G1916&gt;0,I1916&gt;0,SUM(V1916:W1916)&gt;0),(F1916*V1916+((H1916-1)/4*10)*W1916)/SUM(V1916:W1916),"")</x:f>
      </x:c>
      <x:c r="K1916" s="12" t="str">
        <x:f>IF(ISNUMBER(J1916),(X1916*J1916+'Method'!$B$10*'Method'!$B$11)/(X1916+'Method'!$B$10),"")</x:f>
      </x:c>
      <x:c r="L1916" s="10" t="str">
        <x:f>IF(ISNUMBER(J1916),COUNTIFS($J$7:$J$1929,"&gt;"&amp;J1916)+1,"")</x:f>
      </x:c>
      <x:c r="M1916" s="9" t="str">
        <x:v>Review required</x:v>
      </x:c>
      <x:c r="N1916" s="9" t="str">
        <x:v>Concentration not explicit on both saved identities</x:v>
      </x:c>
      <x:c r="O1916" s="9" t="str">
        <x:v>https://www.parfumo.com/Perfumes/Valentino/valentino-uomo-born-in-roma-ivory</x:v>
      </x:c>
      <x:c r="P1916" s="9" t="str">
        <x:v>https://www.fragrantica.com/perfume/Valentino/Valentino-Uomo-Born-in-Roma-Ivory-113443.html</x:v>
      </x:c>
      <x:c r="Q1916" s="9" t="str">
        <x:v>https://media.parfumo.com/perfumes/5b/5bb36d_valentino-uomo-born-in-roma-ivory-valentino_1200.jpg?width=720&amp;aspect_ratio=1:1</x:v>
      </x:c>
      <x:c r="R1916" s="9" t="str">
        <x:v>https://fimgs.net/mdimg/perfume-thumbs/375x500.113443.jpg</x:v>
      </x:c>
      <x:c r="S1916" s="9" t="str">
        <x:v>Uomo Born in Roma Ivory</x:v>
      </x:c>
      <x:c r="T1916" s="11" t="str">
        <x:v>2025</x:v>
      </x:c>
      <x:c r="U1916" s="10" t="n">
        <x:v>508</x:v>
      </x:c>
      <x:c r="V1916" s="14" t="n">
        <x:f>IF(AND(ISNUMBER(G1916),G1916&gt;0),LOG10(G1916)*'Method'!$B$8,"")</x:f>
        <x:v>2.309135143274256</x:v>
      </x:c>
      <x:c r="W1916" s="14" t="n">
        <x:f>IF(AND(ISNUMBER(I1916),I1916&gt;0),LOG10(I1916)*'Method'!$B$9,"")</x:f>
        <x:v>2.221941457911448</x:v>
      </x:c>
      <x:c r="X1916" s="10" t="str">
        <x:f>IF(ISNUMBER(J1916),SUM(G1916,I1916),"")</x:f>
      </x:c>
      <x:c r="Y1916" s="10" t="str">
        <x:f>IF(ISNUMBER(K1916),COUNTIFS($K$7:$K$1929,"&gt;"&amp;K1916)+1,"")</x:f>
      </x:c>
      <x:c r="Z1916" s="9" t="str"/>
      <x:c r="AA1916" s="15" t="n">
        <x:v>46108</x:v>
      </x:c>
      <x:c r="AB1916" s="9" t="str">
        <x:v>Unknown</x:v>
      </x:c>
    </x:row>
    <x:row r="1917" ht="50" customHeight="1">
      <x:c r="A1917" s="10" t="n">
        <x:f>IF(ISNUMBER(F1917),RANK(F1917,$F$7:$F$1929,0),"")</x:f>
        <x:v>1911</x:v>
      </x:c>
      <x:c r="B1917" s="9" t="str">
        <x:v>Giardini Di Toscana</x:v>
      </x:c>
      <x:c r="C1917" s="9" t="str">
        <x:v>Blu Mare</x:v>
      </x:c>
      <x:c r="D1917" s="9" t="str">
        <x:v>Not recorded</x:v>
      </x:c>
      <x:c r="E1917" s="11" t="n">
        <x:v>2024</x:v>
      </x:c>
      <x:c r="F1917" s="13" t="n">
        <x:v>6.1</x:v>
      </x:c>
      <x:c r="G1917" s="10" t="n">
        <x:v>136</x:v>
      </x:c>
      <x:c r="H1917" s="12" t="n">
        <x:v>3.58</x:v>
      </x:c>
      <x:c r="I1917" s="10" t="n">
        <x:v>625</x:v>
      </x:c>
      <x:c r="J1917" s="12" t="str">
        <x:f>IF(AND(M1917="URL identity aligns",ISNUMBER(F1917),ISNUMBER(H1917),G1917&gt;0,I1917&gt;0,SUM(V1917:W1917)&gt;0),(F1917*V1917+((H1917-1)/4*10)*W1917)/SUM(V1917:W1917),"")</x:f>
      </x:c>
      <x:c r="K1917" s="12" t="str">
        <x:f>IF(ISNUMBER(J1917),(X1917*J1917+'Method'!$B$10*'Method'!$B$11)/(X1917+'Method'!$B$10),"")</x:f>
      </x:c>
      <x:c r="L1917" s="10" t="str">
        <x:f>IF(ISNUMBER(J1917),COUNTIFS($J$7:$J$1929,"&gt;"&amp;J1917)+1,"")</x:f>
      </x:c>
      <x:c r="M1917" s="9" t="str">
        <x:v>Review required</x:v>
      </x:c>
      <x:c r="N1917" s="9" t="str">
        <x:v>Concentration not explicit on both saved identities</x:v>
      </x:c>
      <x:c r="O1917" s="9" t="str">
        <x:v>https://www.parfumo.com/Perfumes/Giardini_di_Toscana/blu-mare</x:v>
      </x:c>
      <x:c r="P1917" s="9" t="str">
        <x:v>https://www.fragrantica.com/perfume/Giardini-Di-Toscana/Blu-Mare-92752.html</x:v>
      </x:c>
      <x:c r="Q1917" s="9" t="str">
        <x:v>https://media.parfumo.com/perfumes/41/419797-blu-mare-giardini-di-toscana_1200.jpg?width=720&amp;aspect_ratio=1:1</x:v>
      </x:c>
      <x:c r="R1917" s="9" t="str">
        <x:v>https://fimgs.net/mdimg/perfume-thumbs/375x500.92752.jpg</x:v>
      </x:c>
      <x:c r="S1917" s="9" t="str">
        <x:v>Blu Mare</x:v>
      </x:c>
      <x:c r="T1917" s="11" t="str">
        <x:v>2024</x:v>
      </x:c>
      <x:c r="U1917" s="10" t="n">
        <x:v>1530</x:v>
      </x:c>
      <x:c r="V1917" s="14" t="n">
        <x:f>IF(AND(ISNUMBER(G1917),G1917&gt;0),LOG10(G1917)*'Method'!$B$8,"")</x:f>
        <x:v>2.560246690044264</x:v>
      </x:c>
      <x:c r="W1917" s="14" t="n">
        <x:f>IF(AND(ISNUMBER(I1917),I1917&gt;0),LOG10(I1917)*'Method'!$B$9,"")</x:f>
        <x:v>2.236704013875256</x:v>
      </x:c>
      <x:c r="X1917" s="10" t="str">
        <x:f>IF(ISNUMBER(J1917),SUM(G1917,I1917),"")</x:f>
      </x:c>
      <x:c r="Y1917" s="10" t="str">
        <x:f>IF(ISNUMBER(K1917),COUNTIFS($K$7:$K$1929,"&gt;"&amp;K1917)+1,"")</x:f>
      </x:c>
      <x:c r="Z1917" s="9" t="str"/>
      <x:c r="AA1917" s="15" t="n">
        <x:v>46108</x:v>
      </x:c>
      <x:c r="AB1917" s="9" t="str">
        <x:v>Unknown</x:v>
      </x:c>
    </x:row>
    <x:row r="1918" ht="50" customHeight="1">
      <x:c r="A1918" s="10" t="n">
        <x:f>IF(ISNUMBER(F1918),RANK(F1918,$F$7:$F$1929,0),"")</x:f>
        <x:v>1912</x:v>
      </x:c>
      <x:c r="B1918" s="9" t="str">
        <x:v>Marc-Antoine Barrois</x:v>
      </x:c>
      <x:c r="C1918" s="9" t="str">
        <x:v>Ganymede Extrait</x:v>
      </x:c>
      <x:c r="D1918" s="9" t="str">
        <x:v>Extrait de Parfum</x:v>
      </x:c>
      <x:c r="E1918" s="11" t="n">
        <x:v>2023</x:v>
      </x:c>
      <x:c r="F1918" s="13" t="n">
        <x:v>6</x:v>
      </x:c>
      <x:c r="G1918" s="10" t="n">
        <x:v>239</x:v>
      </x:c>
      <x:c r="H1918" s="12" t="n">
        <x:v>3.62</x:v>
      </x:c>
      <x:c r="I1918" s="10" t="n">
        <x:v>960</x:v>
      </x:c>
      <x:c r="J1918" s="12" t="n">
        <x:f>IF(AND(M1918="URL identity aligns",ISNUMBER(F1918),ISNUMBER(H1918),G1918&gt;0,I1918&gt;0,SUM(V1918:W1918)&gt;0),(F1918*V1918+((H1918-1)/4*10)*W1918)/SUM(V1918:W1918),"")</x:f>
        <x:v>6.250424765357171</x:v>
      </x:c>
      <x:c r="K1918" s="12" t="n">
        <x:f>IF(ISNUMBER(J1918),(X1918*J1918+'Method'!$B$10*'Method'!$B$11)/(X1918+'Method'!$B$10),"")</x:f>
        <x:v>7.301449786566444</x:v>
      </x:c>
      <x:c r="L1918" s="10" t="n">
        <x:f>IF(ISNUMBER(J1918),COUNTIFS($J$7:$J$1929,"&gt;"&amp;J1918)+1,"")</x:f>
        <x:v>160</x:v>
      </x:c>
      <x:c r="M1918" s="9" t="str">
        <x:v>URL identity aligns</x:v>
      </x:c>
      <x:c r="N1918" s="9" t="str">
        <x:v>Brand, name tokens and concentration agree in saved URLs</x:v>
      </x:c>
      <x:c r="O1918" s="9" t="str">
        <x:v>https://www.parfumo.com/Perfumes/Marc_Antoine_Barrois/ganymede-extrait</x:v>
      </x:c>
      <x:c r="P1918" s="9" t="str">
        <x:v>https://www.fragrantica.com/perfume/Marc-Antoine-Barrois/Ganymede-Extrait-79632.html</x:v>
      </x:c>
      <x:c r="Q1918" s="9" t="str">
        <x:v>https://media.parfumo.com/perfumes/c9/c96142-ganymede-extrait-marc-antoine-barrois_1200.jpg?width=720&amp;aspect_ratio=1:1</x:v>
      </x:c>
      <x:c r="R1918" s="9" t="str">
        <x:v>https://fimgs.net/mdimg/perfume-thumbs/375x500.79632.jpg</x:v>
      </x:c>
      <x:c r="S1918" s="9" t="str">
        <x:v>Ganymede Extrait</x:v>
      </x:c>
      <x:c r="T1918" s="11" t="str">
        <x:v>2023</x:v>
      </x:c>
      <x:c r="U1918" s="10" t="n">
        <x:v>469</x:v>
      </x:c>
      <x:c r="V1918" s="14" t="n">
        <x:f>IF(AND(ISNUMBER(G1918),G1918&gt;0),LOG10(G1918)*'Method'!$B$8,"")</x:f>
        <x:v>2.854077481137768</x:v>
      </x:c>
      <x:c r="W1918" s="14" t="n">
        <x:f>IF(AND(ISNUMBER(I1918),I1918&gt;0),LOG10(I1918)*'Method'!$B$9,"")</x:f>
        <x:v>2.385816986431656</x:v>
      </x:c>
      <x:c r="X1918" s="10" t="n">
        <x:f>IF(ISNUMBER(J1918),SUM(G1918,I1918),"")</x:f>
        <x:v>1199</x:v>
      </x:c>
      <x:c r="Y1918" s="10" t="n">
        <x:f>IF(ISNUMBER(K1918),COUNTIFS($K$7:$K$1929,"&gt;"&amp;K1918)+1,"")</x:f>
        <x:v>157</x:v>
      </x:c>
      <x:c r="Z1918" s="9" t="str"/>
      <x:c r="AA1918" s="15" t="n">
        <x:v>46108</x:v>
      </x:c>
      <x:c r="AB1918" s="9" t="str">
        <x:v>Unknown</x:v>
      </x:c>
    </x:row>
    <x:row r="1919" ht="50" customHeight="1">
      <x:c r="A1919" s="10" t="n">
        <x:f>IF(ISNUMBER(F1919),RANK(F1919,$F$7:$F$1929,0),"")</x:f>
        <x:v>1912</x:v>
      </x:c>
      <x:c r="B1919" s="9" t="str">
        <x:v>Maison Francis Kurkdjian</x:v>
      </x:c>
      <x:c r="C1919" s="9" t="str">
        <x:v>724 Maison Francis Kurkdjian  Brume Cheveux</x:v>
      </x:c>
      <x:c r="D1919" s="9" t="str">
        <x:v>Brume Cheveux</x:v>
      </x:c>
      <x:c r="E1919" s="11" t="n">
        <x:v>2023</x:v>
      </x:c>
      <x:c r="F1919" s="13" t="n">
        <x:v>6</x:v>
      </x:c>
      <x:c r="G1919" s="10" t="n">
        <x:v>26</x:v>
      </x:c>
      <x:c r="H1919" s="12" t="n">
        <x:v>3.71</x:v>
      </x:c>
      <x:c r="I1919" s="10" t="n">
        <x:v>104</x:v>
      </x:c>
      <x:c r="J1919" s="12" t="str">
        <x:f>IF(AND(M1919="URL identity aligns",ISNUMBER(F1919),ISNUMBER(H1919),G1919&gt;0,I1919&gt;0,SUM(V1919:W1919)&gt;0),(F1919*V1919+((H1919-1)/4*10)*W1919)/SUM(V1919:W1919),"")</x:f>
      </x:c>
      <x:c r="K1919" s="12" t="str">
        <x:f>IF(ISNUMBER(J1919),(X1919*J1919+'Method'!$B$10*'Method'!$B$11)/(X1919+'Method'!$B$10),"")</x:f>
      </x:c>
      <x:c r="L1919" s="10" t="str">
        <x:f>IF(ISNUMBER(J1919),COUNTIFS($J$7:$J$1929,"&gt;"&amp;J1919)+1,"")</x:f>
      </x:c>
      <x:c r="M1919" s="9" t="str">
        <x:v>Review required</x:v>
      </x:c>
      <x:c r="N1919" s="9" t="str">
        <x:v>Product, variant, gender or year terms differ between URLs; Concentration not explicit on both saved identities</x:v>
      </x:c>
      <x:c r="O1919" s="9" t="str">
        <x:v>https://www.parfumo.com/Perfumes/Maison_Francis_Kurkdjian/724-brume-cheveux</x:v>
      </x:c>
      <x:c r="P1919" s="9" t="str">
        <x:v>https://www.fragrantica.com/perfume/Maison-Francis-Kurkdjian/Baccarat-Rouge-540-Scented-Hair-Mist-77573.html</x:v>
      </x:c>
      <x:c r="Q1919" s="9" t="str">
        <x:v>https://media.parfumo.com/perfumes/53/53e733-724-brume-cheveux-maison-francis-kurkdjian_1200.jpg?width=720&amp;aspect_ratio=1:1</x:v>
      </x:c>
      <x:c r="R1919" s="9" t="str">
        <x:v>https://fimgs.net/mdimg/perfume-thumbs/375x500.77573.jpg</x:v>
      </x:c>
      <x:c r="S1919" s="9" t="str">
        <x:v>724 Maison Francis Kurkdjian  Brume Cheveux</x:v>
      </x:c>
      <x:c r="T1919" s="11" t="str">
        <x:v>2023</x:v>
      </x:c>
      <x:c r="U1919" s="10" t="n">
        <x:v>1858</x:v>
      </x:c>
      <x:c r="V1919" s="14" t="n">
        <x:f>IF(AND(ISNUMBER(G1919),G1919&gt;0),LOG10(G1919)*'Method'!$B$8,"")</x:f>
        <x:v>1.6979680175649838</x:v>
      </x:c>
      <x:c r="W1919" s="14" t="n">
        <x:f>IF(AND(ISNUMBER(I1919),I1919&gt;0),LOG10(I1919)*'Method'!$B$9,"")</x:f>
        <x:v>1.613626671439024</x:v>
      </x:c>
      <x:c r="X1919" s="10" t="str">
        <x:f>IF(ISNUMBER(J1919),SUM(G1919,I1919),"")</x:f>
      </x:c>
      <x:c r="Y1919" s="10" t="str">
        <x:f>IF(ISNUMBER(K1919),COUNTIFS($K$7:$K$1929,"&gt;"&amp;K1919)+1,"")</x:f>
      </x:c>
      <x:c r="Z1919" s="9" t="str"/>
      <x:c r="AA1919" s="15" t="n">
        <x:v>46108</x:v>
      </x:c>
      <x:c r="AB1919" s="9" t="str">
        <x:v>Unknown</x:v>
      </x:c>
    </x:row>
    <x:row r="1920" ht="50" customHeight="1">
      <x:c r="A1920" s="10" t="n">
        <x:f>IF(ISNUMBER(F1920),RANK(F1920,$F$7:$F$1929,0),"")</x:f>
        <x:v>1914</x:v>
      </x:c>
      <x:c r="B1920" s="9" t="str">
        <x:v>Hugo Boss</x:v>
      </x:c>
      <x:c r="C1920" s="9" t="str">
        <x:v>Hugo Just Different</x:v>
      </x:c>
      <x:c r="D1920" s="9" t="str">
        <x:v>Eau de Toilette</x:v>
      </x:c>
      <x:c r="E1920" s="11" t="n">
        <x:v>2011</x:v>
      </x:c>
      <x:c r="F1920" s="13" t="n">
        <x:v>5.9</x:v>
      </x:c>
      <x:c r="G1920" s="10" t="n">
        <x:v>324</x:v>
      </x:c>
      <x:c r="H1920" s="12" t="n">
        <x:v>3.87</x:v>
      </x:c>
      <x:c r="I1920" s="10" t="n">
        <x:v>2463</x:v>
      </x:c>
      <x:c r="J1920" s="12" t="str">
        <x:f>IF(AND(M1920="URL identity aligns",ISNUMBER(F1920),ISNUMBER(H1920),G1920&gt;0,I1920&gt;0,SUM(V1920:W1920)&gt;0),(F1920*V1920+((H1920-1)/4*10)*W1920)/SUM(V1920:W1920),"")</x:f>
      </x:c>
      <x:c r="K1920" s="12" t="str">
        <x:f>IF(ISNUMBER(J1920),(X1920*J1920+'Method'!$B$10*'Method'!$B$11)/(X1920+'Method'!$B$10),"")</x:f>
      </x:c>
      <x:c r="L1920" s="10" t="str">
        <x:f>IF(ISNUMBER(J1920),COUNTIFS($J$7:$J$1929,"&gt;"&amp;J1920)+1,"")</x:f>
      </x:c>
      <x:c r="M1920" s="9" t="str">
        <x:v>Review required</x:v>
      </x:c>
      <x:c r="N1920" s="9" t="str">
        <x:v>Concentration not explicit on both saved identities</x:v>
      </x:c>
      <x:c r="O1920" s="9" t="str">
        <x:v>https://www.parfumo.com/Perfumes/Hugo_Boss/Hugo_Just_Different_Eau_de_Toilette</x:v>
      </x:c>
      <x:c r="P1920" s="9" t="str">
        <x:v>https://www.fragrantica.com/perfume/Hugo-Boss/Hugo-Just-Different-12311.html</x:v>
      </x:c>
      <x:c r="Q1920" s="9" t="str">
        <x:v>https://media.parfumo.com/perfumes/ac/ac5ada-hugo-just-different-eau-de-toilette-hugo-boss_1200.jpg?width=720&amp;aspect_ratio=1:1</x:v>
      </x:c>
      <x:c r="R1920" s="9" t="str">
        <x:v>https://fimgs.net/mdimg/perfume-thumbs/375x500.12311.jpg</x:v>
      </x:c>
      <x:c r="S1920" s="9" t="str">
        <x:v>Hugo Just Different</x:v>
      </x:c>
      <x:c r="T1920" s="11" t="str">
        <x:v>2011</x:v>
      </x:c>
      <x:c r="U1920" s="10" t="n">
        <x:v>333</x:v>
      </x:c>
      <x:c r="V1920" s="14" t="n">
        <x:f>IF(AND(ISNUMBER(G1920),G1920&gt;0),LOG10(G1920)*'Method'!$B$8,"")</x:f>
        <x:v>3.0126540122479315</x:v>
      </x:c>
      <x:c r="W1920" s="14" t="n">
        <x:f>IF(AND(ISNUMBER(I1920),I1920&gt;0),LOG10(I1920)*'Method'!$B$9,"")</x:f>
        <x:v>2.71317152947128</x:v>
      </x:c>
      <x:c r="X1920" s="10" t="str">
        <x:f>IF(ISNUMBER(J1920),SUM(G1920,I1920),"")</x:f>
      </x:c>
      <x:c r="Y1920" s="10" t="str">
        <x:f>IF(ISNUMBER(K1920),COUNTIFS($K$7:$K$1929,"&gt;"&amp;K1920)+1,"")</x:f>
      </x:c>
      <x:c r="Z1920" s="9" t="str"/>
      <x:c r="AA1920" s="15" t="n">
        <x:v>46108</x:v>
      </x:c>
      <x:c r="AB1920" s="9" t="str">
        <x:v>Unknown</x:v>
      </x:c>
    </x:row>
    <x:row r="1921" ht="50" customHeight="1">
      <x:c r="A1921" s="10" t="n">
        <x:f>IF(ISNUMBER(F1921),RANK(F1921,$F$7:$F$1929,0),"")</x:f>
        <x:v>1914</x:v>
      </x:c>
      <x:c r="B1921" s="9" t="str">
        <x:v>Jo Malone</x:v>
      </x:c>
      <x:c r="C1921" s="9" t="str">
        <x:v>Raspberry Ripple</x:v>
      </x:c>
      <x:c r="D1921" s="9" t="str">
        <x:v>Not recorded</x:v>
      </x:c>
      <x:c r="E1921" s="11" t="n">
        <x:v>2025</x:v>
      </x:c>
      <x:c r="F1921" s="13" t="n">
        <x:v>5.9</x:v>
      </x:c>
      <x:c r="G1921" s="10" t="n">
        <x:v>67</x:v>
      </x:c>
      <x:c r="H1921" s="12" t="n">
        <x:v>3.62</x:v>
      </x:c>
      <x:c r="I1921" s="10" t="n">
        <x:v>542</x:v>
      </x:c>
      <x:c r="J1921" s="12" t="str">
        <x:f>IF(AND(M1921="URL identity aligns",ISNUMBER(F1921),ISNUMBER(H1921),G1921&gt;0,I1921&gt;0,SUM(V1921:W1921)&gt;0),(F1921*V1921+((H1921-1)/4*10)*W1921)/SUM(V1921:W1921),"")</x:f>
      </x:c>
      <x:c r="K1921" s="12" t="str">
        <x:f>IF(ISNUMBER(J1921),(X1921*J1921+'Method'!$B$10*'Method'!$B$11)/(X1921+'Method'!$B$10),"")</x:f>
      </x:c>
      <x:c r="L1921" s="10" t="str">
        <x:f>IF(ISNUMBER(J1921),COUNTIFS($J$7:$J$1929,"&gt;"&amp;J1921)+1,"")</x:f>
      </x:c>
      <x:c r="M1921" s="9" t="str">
        <x:v>Review required</x:v>
      </x:c>
      <x:c r="N1921" s="9" t="str">
        <x:v>Brand differs between product URLs; Concentration not explicit on both saved identities</x:v>
      </x:c>
      <x:c r="O1921" s="9" t="str">
        <x:v>https://www.parfumo.com/Perfumes/Jo_Malone/raspberry-ripple</x:v>
      </x:c>
      <x:c r="P1921" s="9" t="str">
        <x:v>https://www.fragrantica.com/perfume/Jo-Malone-London/Raspberry-Ripple-108293.html</x:v>
      </x:c>
      <x:c r="Q1921" s="9" t="str">
        <x:v>https://media.parfumo.com/perfumes/fd/fd89f3_raspberry-ripple-jo-malone_1200.jpg?width=720&amp;aspect_ratio=1:1</x:v>
      </x:c>
      <x:c r="R1921" s="9" t="str">
        <x:v>https://fimgs.net/mdimg/perfume-thumbs/375x500.108293.jpg</x:v>
      </x:c>
      <x:c r="S1921" s="9" t="str">
        <x:v>Raspberry Ripple</x:v>
      </x:c>
      <x:c r="T1921" s="11" t="str">
        <x:v>2025</x:v>
      </x:c>
      <x:c r="U1921" s="10" t="n">
        <x:v>143</x:v>
      </x:c>
      <x:c r="V1921" s="14" t="n">
        <x:f>IF(AND(ISNUMBER(G1921),G1921&gt;0),LOG10(G1921)*'Method'!$B$8,"")</x:f>
        <x:v>2.191289763240996</x:v>
      </x:c>
      <x:c r="W1921" s="14" t="n">
        <x:f>IF(AND(ISNUMBER(I1921),I1921&gt;0),LOG10(I1921)*'Method'!$B$9,"")</x:f>
        <x:v>2.1871994292307124</x:v>
      </x:c>
      <x:c r="X1921" s="10" t="str">
        <x:f>IF(ISNUMBER(J1921),SUM(G1921,I1921),"")</x:f>
      </x:c>
      <x:c r="Y1921" s="10" t="str">
        <x:f>IF(ISNUMBER(K1921),COUNTIFS($K$7:$K$1929,"&gt;"&amp;K1921)+1,"")</x:f>
      </x:c>
      <x:c r="Z1921" s="9" t="str"/>
      <x:c r="AA1921" s="15" t="n">
        <x:v>46108</x:v>
      </x:c>
      <x:c r="AB1921" s="9" t="str">
        <x:v>Unknown</x:v>
      </x:c>
    </x:row>
    <x:row r="1922" ht="50" customHeight="1">
      <x:c r="A1922" s="10" t="n">
        <x:f>IF(ISNUMBER(F1922),RANK(F1922,$F$7:$F$1929,0),"")</x:f>
        <x:v>1916</x:v>
      </x:c>
      <x:c r="B1922" s="9" t="str">
        <x:v>Dior</x:v>
      </x:c>
      <x:c r="C1922" s="9" t="str">
        <x:v>Sauvage Eau Forte</x:v>
      </x:c>
      <x:c r="D1922" s="9" t="str">
        <x:v>Parfum d'Eau</x:v>
      </x:c>
      <x:c r="E1922" s="11" t="n">
        <x:v>2024</x:v>
      </x:c>
      <x:c r="F1922" s="13" t="n">
        <x:v>5.8</x:v>
      </x:c>
      <x:c r="G1922" s="10" t="n">
        <x:v>382</x:v>
      </x:c>
      <x:c r="H1922" s="12" t="n">
        <x:v>2.43</x:v>
      </x:c>
      <x:c r="I1922" s="10" t="n">
        <x:v>2676</x:v>
      </x:c>
      <x:c r="J1922" s="12" t="str">
        <x:f>IF(AND(M1922="URL identity aligns",ISNUMBER(F1922),ISNUMBER(H1922),G1922&gt;0,I1922&gt;0,SUM(V1922:W1922)&gt;0),(F1922*V1922+((H1922-1)/4*10)*W1922)/SUM(V1922:W1922),"")</x:f>
      </x:c>
      <x:c r="K1922" s="12" t="str">
        <x:f>IF(ISNUMBER(J1922),(X1922*J1922+'Method'!$B$10*'Method'!$B$11)/(X1922+'Method'!$B$10),"")</x:f>
      </x:c>
      <x:c r="L1922" s="10" t="str">
        <x:f>IF(ISNUMBER(J1922),COUNTIFS($J$7:$J$1929,"&gt;"&amp;J1922)+1,"")</x:f>
      </x:c>
      <x:c r="M1922" s="9" t="str">
        <x:v>Review required</x:v>
      </x:c>
      <x:c r="N1922" s="9" t="str">
        <x:v>Concentration not explicit on both saved identities</x:v>
      </x:c>
      <x:c r="O1922" s="9" t="str">
        <x:v>https://www.parfumo.com/Perfumes/Dior/sauvage-eau-forte</x:v>
      </x:c>
      <x:c r="P1922" s="9" t="str">
        <x:v>https://www.fragrantica.com/perfume/Dior/Sauvage-Eau-Forte-95863.html</x:v>
      </x:c>
      <x:c r="Q1922" s="9" t="str">
        <x:v>https://media.parfumo.com/perfumes/89/89c400-sauvage-eau-forte-dior_1200.jpg?width=720&amp;aspect_ratio=1:1</x:v>
      </x:c>
      <x:c r="R1922" s="9" t="str">
        <x:v>https://fimgs.net/mdimg/perfume-thumbs/375x500.95863.jpg</x:v>
      </x:c>
      <x:c r="S1922" s="9" t="str">
        <x:v>Sauvage Eau Forte</x:v>
      </x:c>
      <x:c r="T1922" s="11" t="str">
        <x:v>2024</x:v>
      </x:c>
      <x:c r="U1922" s="10" t="n">
        <x:v>1349</x:v>
      </x:c>
      <x:c r="V1922" s="14" t="n">
        <x:f>IF(AND(ISNUMBER(G1922),G1922&gt;0),LOG10(G1922)*'Method'!$B$8,"")</x:f>
        <x:v>3.0984760354940515</x:v>
      </x:c>
      <x:c r="W1922" s="14" t="n">
        <x:f>IF(AND(ISNUMBER(I1922),I1922&gt;0),LOG10(I1922)*'Method'!$B$9,"")</x:f>
        <x:v>2.7419888872766243</x:v>
      </x:c>
      <x:c r="X1922" s="10" t="str">
        <x:f>IF(ISNUMBER(J1922),SUM(G1922,I1922),"")</x:f>
      </x:c>
      <x:c r="Y1922" s="10" t="str">
        <x:f>IF(ISNUMBER(K1922),COUNTIFS($K$7:$K$1929,"&gt;"&amp;K1922)+1,"")</x:f>
      </x:c>
      <x:c r="Z1922" s="9" t="str"/>
      <x:c r="AA1922" s="15" t="n">
        <x:v>46108</x:v>
      </x:c>
      <x:c r="AB1922" s="9" t="str">
        <x:v>Unknown</x:v>
      </x:c>
    </x:row>
    <x:row r="1923" ht="50" customHeight="1">
      <x:c r="A1923" s="10" t="n">
        <x:f>IF(ISNUMBER(F1923),RANK(F1923,$F$7:$F$1929,0),"")</x:f>
        <x:v>1916</x:v>
      </x:c>
      <x:c r="B1923" s="9" t="str">
        <x:v>Azzaro</x:v>
      </x:c>
      <x:c r="C1923" s="9" t="str">
        <x:v>Wanted</x:v>
      </x:c>
      <x:c r="D1923" s="9" t="str">
        <x:v>Eau de Parfum</x:v>
      </x:c>
      <x:c r="E1923" s="11" t="n">
        <x:v>2023</x:v>
      </x:c>
      <x:c r="F1923" s="13" t="n">
        <x:v>5.8</x:v>
      </x:c>
      <x:c r="G1923" s="10" t="n">
        <x:v>242</x:v>
      </x:c>
      <x:c r="H1923" s="12" t="n">
        <x:v>3.79</x:v>
      </x:c>
      <x:c r="I1923" s="10" t="n">
        <x:v>1095</x:v>
      </x:c>
      <x:c r="J1923" s="12" t="n">
        <x:f>IF(AND(M1923="URL identity aligns",ISNUMBER(F1923),ISNUMBER(H1923),G1923&gt;0,I1923&gt;0,SUM(V1923:W1923)&gt;0),(F1923*V1923+((H1923-1)/4*10)*W1923)/SUM(V1923:W1923),"")</x:f>
        <x:v>6.339869620123458</x:v>
      </x:c>
      <x:c r="K1923" s="12" t="n">
        <x:f>IF(ISNUMBER(J1923),(X1923*J1923+'Method'!$B$10*'Method'!$B$11)/(X1923+'Method'!$B$10),"")</x:f>
        <x:v>7.294031050890443</x:v>
      </x:c>
      <x:c r="L1923" s="10" t="n">
        <x:f>IF(ISNUMBER(J1923),COUNTIFS($J$7:$J$1929,"&gt;"&amp;J1923)+1,"")</x:f>
        <x:v>159</x:v>
      </x:c>
      <x:c r="M1923" s="9" t="str">
        <x:v>URL identity aligns</x:v>
      </x:c>
      <x:c r="N1923" s="9" t="str">
        <x:v>Brand, name tokens and concentration agree in saved URLs</x:v>
      </x:c>
      <x:c r="O1923" s="9" t="str">
        <x:v>https://www.parfumo.com/Perfumes/Azzaro/wanted-eau-de-parfum</x:v>
      </x:c>
      <x:c r="P1923" s="9" t="str">
        <x:v>https://www.fragrantica.com/perfume/Azzaro/Wanted-Eau-de-Parfum-80257.html</x:v>
      </x:c>
      <x:c r="Q1923" s="9" t="str">
        <x:v>https://media.parfumo.com/perfumes/31/31e557-wanted-eau-de-parfum-azzaro_1200.jpg?width=720&amp;aspect_ratio=1:1</x:v>
      </x:c>
      <x:c r="R1923" s="9" t="str">
        <x:v>https://fimgs.net/mdimg/perfume-thumbs/375x500.80257.jpg</x:v>
      </x:c>
      <x:c r="S1923" s="9" t="str">
        <x:v>Wanted</x:v>
      </x:c>
      <x:c r="T1923" s="11" t="str">
        <x:v>2023</x:v>
      </x:c>
      <x:c r="U1923" s="10" t="n">
        <x:v>1775</x:v>
      </x:c>
      <x:c r="V1923" s="14" t="n">
        <x:f>IF(AND(ISNUMBER(G1923),G1923&gt;0),LOG10(G1923)*'Method'!$B$8,"")</x:f>
        <x:v>2.8605784391765163</x:v>
      </x:c>
      <x:c r="W1923" s="14" t="n">
        <x:f>IF(AND(ISNUMBER(I1923),I1923&gt;0),LOG10(I1923)*'Method'!$B$9,"")</x:f>
        <x:v>2.4315312953409123</x:v>
      </x:c>
      <x:c r="X1923" s="10" t="n">
        <x:f>IF(ISNUMBER(J1923),SUM(G1923,I1923),"")</x:f>
        <x:v>1337</x:v>
      </x:c>
      <x:c r="Y1923" s="10" t="n">
        <x:f>IF(ISNUMBER(K1923),COUNTIFS($K$7:$K$1929,"&gt;"&amp;K1923)+1,"")</x:f>
        <x:v>158</x:v>
      </x:c>
      <x:c r="Z1923" s="9" t="str"/>
      <x:c r="AA1923" s="15" t="n">
        <x:v>46108</x:v>
      </x:c>
      <x:c r="AB1923" s="9" t="str">
        <x:v>Unknown</x:v>
      </x:c>
    </x:row>
    <x:row r="1924" ht="50" customHeight="1">
      <x:c r="A1924" s="10" t="n">
        <x:f>IF(ISNUMBER(F1924),RANK(F1924,$F$7:$F$1929,0),"")</x:f>
        <x:v>1918</x:v>
      </x:c>
      <x:c r="B1924" s="9" t="str">
        <x:v>Paco Rabanne</x:v>
      </x:c>
      <x:c r="C1924" s="9" t="str">
        <x:v>Phantom Rabanne</x:v>
      </x:c>
      <x:c r="D1924" s="9" t="str">
        <x:v>Not recorded</x:v>
      </x:c>
      <x:c r="E1924" s="11" t="n">
        <x:v>2021</x:v>
      </x:c>
      <x:c r="F1924" s="13" t="n">
        <x:v>5.7</x:v>
      </x:c>
      <x:c r="G1924" s="10" t="n">
        <x:v>948</x:v>
      </x:c>
      <x:c r="H1924" s="12" t="n">
        <x:v>3.54</x:v>
      </x:c>
      <x:c r="I1924" s="10" t="n">
        <x:v>6536</x:v>
      </x:c>
      <x:c r="J1924" s="12" t="str">
        <x:f>IF(AND(M1924="URL identity aligns",ISNUMBER(F1924),ISNUMBER(H1924),G1924&gt;0,I1924&gt;0,SUM(V1924:W1924)&gt;0),(F1924*V1924+((H1924-1)/4*10)*W1924)/SUM(V1924:W1924),"")</x:f>
      </x:c>
      <x:c r="K1924" s="12" t="str">
        <x:f>IF(ISNUMBER(J1924),(X1924*J1924+'Method'!$B$10*'Method'!$B$11)/(X1924+'Method'!$B$10),"")</x:f>
      </x:c>
      <x:c r="L1924" s="10" t="str">
        <x:f>IF(ISNUMBER(J1924),COUNTIFS($J$7:$J$1929,"&gt;"&amp;J1924)+1,"")</x:f>
      </x:c>
      <x:c r="M1924" s="9" t="str">
        <x:v>Review required</x:v>
      </x:c>
      <x:c r="N1924" s="9" t="str">
        <x:v>Concentration not explicit on both saved identities</x:v>
      </x:c>
      <x:c r="O1924" s="9" t="str">
        <x:v>https://www.parfumo.com/Perfumes/Rabanne/phantom</x:v>
      </x:c>
      <x:c r="P1924" s="9" t="str">
        <x:v>https://www.fragrantica.com/perfume/Rabanne/Phantom-68226.html</x:v>
      </x:c>
      <x:c r="Q1924" s="9" t="str">
        <x:v>https://media.parfumo.com/perfumes/c4/c4c66f-phantom-rabanne_1200.jpg?width=720&amp;aspect_ratio=1:1</x:v>
      </x:c>
      <x:c r="R1924" s="9" t="str">
        <x:v>https://fimgs.net/mdimg/perfume-thumbs/375x500.68226.jpg</x:v>
      </x:c>
      <x:c r="S1924" s="9" t="str">
        <x:v>Phantom Rabanne</x:v>
      </x:c>
      <x:c r="T1924" s="11" t="str">
        <x:v>2021</x:v>
      </x:c>
      <x:c r="U1924" s="10" t="n">
        <x:v>603</x:v>
      </x:c>
      <x:c r="V1924" s="14" t="n">
        <x:f>IF(AND(ISNUMBER(G1924),G1924&gt;0),LOG10(G1924)*'Method'!$B$8,"")</x:f>
        <x:v>3.572170004805684</x:v>
      </x:c>
      <x:c r="W1924" s="14" t="n">
        <x:f>IF(AND(ISNUMBER(I1924),I1924&gt;0),LOG10(I1924)*'Method'!$B$9,"")</x:f>
        <x:v>3.0522496348194883</x:v>
      </x:c>
      <x:c r="X1924" s="10" t="str">
        <x:f>IF(ISNUMBER(J1924),SUM(G1924,I1924),"")</x:f>
      </x:c>
      <x:c r="Y1924" s="10" t="str">
        <x:f>IF(ISNUMBER(K1924),COUNTIFS($K$7:$K$1929,"&gt;"&amp;K1924)+1,"")</x:f>
      </x:c>
      <x:c r="Z1924" s="9" t="str"/>
      <x:c r="AA1924" s="15" t="n">
        <x:v>46108</x:v>
      </x:c>
      <x:c r="AB1924" s="9" t="str">
        <x:v>Unknown</x:v>
      </x:c>
    </x:row>
    <x:row r="1925" ht="50" customHeight="1">
      <x:c r="A1925" s="10" t="n">
        <x:f>IF(ISNUMBER(F1925),RANK(F1925,$F$7:$F$1929,0),"")</x:f>
        <x:v>1919</x:v>
      </x:c>
      <x:c r="B1925" s="9" t="str">
        <x:v>Calvin Klein</x:v>
      </x:c>
      <x:c r="C1925" s="9" t="str">
        <x:v>CK Free</x:v>
      </x:c>
      <x:c r="D1925" s="9" t="str">
        <x:v>Eau de Toilette</x:v>
      </x:c>
      <x:c r="E1925" s="11" t="n">
        <x:v>2009</x:v>
      </x:c>
      <x:c r="F1925" s="13" t="n">
        <x:v>5.6</x:v>
      </x:c>
      <x:c r="G1925" s="10" t="n">
        <x:v>255</x:v>
      </x:c>
      <x:c r="H1925" s="12" t="n">
        <x:v>3.4</x:v>
      </x:c>
      <x:c r="I1925" s="10" t="n">
        <x:v>1916</x:v>
      </x:c>
      <x:c r="J1925" s="12" t="str">
        <x:f>IF(AND(M1925="URL identity aligns",ISNUMBER(F1925),ISNUMBER(H1925),G1925&gt;0,I1925&gt;0,SUM(V1925:W1925)&gt;0),(F1925*V1925+((H1925-1)/4*10)*W1925)/SUM(V1925:W1925),"")</x:f>
      </x:c>
      <x:c r="K1925" s="12" t="str">
        <x:f>IF(ISNUMBER(J1925),(X1925*J1925+'Method'!$B$10*'Method'!$B$11)/(X1925+'Method'!$B$10),"")</x:f>
      </x:c>
      <x:c r="L1925" s="10" t="str">
        <x:f>IF(ISNUMBER(J1925),COUNTIFS($J$7:$J$1929,"&gt;"&amp;J1925)+1,"")</x:f>
      </x:c>
      <x:c r="M1925" s="9" t="str">
        <x:v>Review required</x:v>
      </x:c>
      <x:c r="N1925" s="9" t="str">
        <x:v>Concentration not explicit on both saved identities</x:v>
      </x:c>
      <x:c r="O1925" s="9" t="str">
        <x:v>https://www.parfumo.com/Perfumes/Calvin_Klein/CK_Free_Eau_de_Toilette</x:v>
      </x:c>
      <x:c r="P1925" s="9" t="str">
        <x:v>https://www.fragrantica.com/perfume/Calvin-Klein/CK-Free-6281.html</x:v>
      </x:c>
      <x:c r="Q1925" s="9" t="str">
        <x:v>https://media.parfumo.com/perfumes/3c/3c52ba-ck-free-eau-de-toilette-calvin-klein_1200.jpg?width=720&amp;aspect_ratio=1:1</x:v>
      </x:c>
      <x:c r="R1925" s="9" t="str">
        <x:v>https://fimgs.net/mdimg/perfume-thumbs/375x500.6281.jpg</x:v>
      </x:c>
      <x:c r="S1925" s="9" t="str">
        <x:v>CK Free</x:v>
      </x:c>
      <x:c r="T1925" s="11" t="str">
        <x:v>2009</x:v>
      </x:c>
      <x:c r="U1925" s="10" t="n">
        <x:v>1015</x:v>
      </x:c>
      <x:c r="V1925" s="14" t="n">
        <x:f>IF(AND(ISNUMBER(G1925),G1925&gt;0),LOG10(G1925)*'Method'!$B$8,"")</x:f>
        <x:v>2.88784821652074</x:v>
      </x:c>
      <x:c r="W1925" s="14" t="n">
        <x:f>IF(AND(ISNUMBER(I1925),I1925&gt;0),LOG10(I1925)*'Method'!$B$9,"")</x:f>
        <x:v>2.625916403794024</x:v>
      </x:c>
      <x:c r="X1925" s="10" t="str">
        <x:f>IF(ISNUMBER(J1925),SUM(G1925,I1925),"")</x:f>
      </x:c>
      <x:c r="Y1925" s="10" t="str">
        <x:f>IF(ISNUMBER(K1925),COUNTIFS($K$7:$K$1929,"&gt;"&amp;K1925)+1,"")</x:f>
      </x:c>
      <x:c r="Z1925" s="9" t="str"/>
      <x:c r="AA1925" s="15" t="n">
        <x:v>46108</x:v>
      </x:c>
      <x:c r="AB1925" s="9" t="str">
        <x:v>Unknown</x:v>
      </x:c>
    </x:row>
    <x:row r="1926" ht="50" customHeight="1">
      <x:c r="A1926" s="10" t="n">
        <x:f>IF(ISNUMBER(F1926),RANK(F1926,$F$7:$F$1929,0),"")</x:f>
        <x:v>1920</x:v>
      </x:c>
      <x:c r="B1926" s="9" t="str">
        <x:v>Paris Corner</x:v>
      </x:c>
      <x:c r="C1926" s="9" t="str">
        <x:v>Taskeen Caramel Cascade</x:v>
      </x:c>
      <x:c r="D1926" s="9" t="str">
        <x:v>Not recorded</x:v>
      </x:c>
      <x:c r="E1926" s="11" t="n">
        <x:v>2024</x:v>
      </x:c>
      <x:c r="F1926" s="13" t="n">
        <x:v>5.4</x:v>
      </x:c>
      <x:c r="G1926" s="10" t="n">
        <x:v>47</x:v>
      </x:c>
      <x:c r="H1926" s="12" t="n">
        <x:v>3.4</x:v>
      </x:c>
      <x:c r="I1926" s="10" t="n">
        <x:v>1080</x:v>
      </x:c>
      <x:c r="J1926" s="12" t="str">
        <x:f>IF(AND(M1926="URL identity aligns",ISNUMBER(F1926),ISNUMBER(H1926),G1926&gt;0,I1926&gt;0,SUM(V1926:W1926)&gt;0),(F1926*V1926+((H1926-1)/4*10)*W1926)/SUM(V1926:W1926),"")</x:f>
      </x:c>
      <x:c r="K1926" s="12" t="str">
        <x:f>IF(ISNUMBER(J1926),(X1926*J1926+'Method'!$B$10*'Method'!$B$11)/(X1926+'Method'!$B$10),"")</x:f>
      </x:c>
      <x:c r="L1926" s="10" t="str">
        <x:f>IF(ISNUMBER(J1926),COUNTIFS($J$7:$J$1929,"&gt;"&amp;J1926)+1,"")</x:f>
      </x:c>
      <x:c r="M1926" s="9" t="str">
        <x:v>Review required</x:v>
      </x:c>
      <x:c r="N1926" s="9" t="str">
        <x:v>Concentration not explicit on both saved identities</x:v>
      </x:c>
      <x:c r="O1926" s="9" t="str">
        <x:v>https://www.parfumo.com/Perfumes/paris-corner/taskeen-caramel-cascade</x:v>
      </x:c>
      <x:c r="P1926" s="9" t="str">
        <x:v>https://www.fragrantica.com/perfume/PARIS-CORNER/Taskeen-Caramel-Cascade-95545.html</x:v>
      </x:c>
      <x:c r="Q1926" s="9" t="str">
        <x:v>https://media.parfumo.com/perfumes/2b/2be6f6_taskeen-caramel-cascade-paris-corner_1200.jpg?width=720&amp;aspect_ratio=1:1</x:v>
      </x:c>
      <x:c r="R1926" s="9" t="str">
        <x:v>https://fimgs.net/mdimg/perfume-thumbs/375x500.95545.jpg</x:v>
      </x:c>
      <x:c r="S1926" s="9" t="str">
        <x:v>Taskeen Caramel Cascade</x:v>
      </x:c>
      <x:c r="T1926" s="11" t="str">
        <x:v>2024</x:v>
      </x:c>
      <x:c r="U1926" s="10" t="n">
        <x:v>595</x:v>
      </x:c>
      <x:c r="V1926" s="14" t="n">
        <x:f>IF(AND(ISNUMBER(G1926),G1926&gt;0),LOG10(G1926)*'Method'!$B$8,"")</x:f>
        <x:v>2.006517429522864</x:v>
      </x:c>
      <x:c r="W1926" s="14" t="n">
        <x:f>IF(AND(ISNUMBER(I1926),I1926&gt;0),LOG10(I1926)*'Method'!$B$9,"")</x:f>
        <x:v>2.4267390043895603</x:v>
      </x:c>
      <x:c r="X1926" s="10" t="str">
        <x:f>IF(ISNUMBER(J1926),SUM(G1926,I1926),"")</x:f>
      </x:c>
      <x:c r="Y1926" s="10" t="str">
        <x:f>IF(ISNUMBER(K1926),COUNTIFS($K$7:$K$1929,"&gt;"&amp;K1926)+1,"")</x:f>
      </x:c>
      <x:c r="Z1926" s="9" t="str"/>
      <x:c r="AA1926" s="15" t="n">
        <x:v>46108</x:v>
      </x:c>
      <x:c r="AB1926" s="9" t="str">
        <x:v>Unknown</x:v>
      </x:c>
    </x:row>
    <x:row r="1927" ht="50" customHeight="1">
      <x:c r="A1927" s="10" t="n">
        <x:f>IF(ISNUMBER(F1927),RANK(F1927,$F$7:$F$1929,0),"")</x:f>
        <x:v>1921</x:v>
      </x:c>
      <x:c r="B1927" s="9" t="str">
        <x:v>Dolce &amp; Gabbana</x:v>
      </x:c>
      <x:c r="C1927" s="9" t="str">
        <x:v>Devotion pour Homme</x:v>
      </x:c>
      <x:c r="D1927" s="9" t="str">
        <x:v>Eau de Parfum</x:v>
      </x:c>
      <x:c r="E1927" s="11" t="n">
        <x:v>2025</x:v>
      </x:c>
      <x:c r="F1927" s="13" t="n">
        <x:v>5.3</x:v>
      </x:c>
      <x:c r="G1927" s="10" t="n">
        <x:v>255</x:v>
      </x:c>
      <x:c r="H1927" s="12" t="n">
        <x:v>3.3</x:v>
      </x:c>
      <x:c r="I1927" s="10" t="n">
        <x:v>1458</x:v>
      </x:c>
      <x:c r="J1927" s="12" t="str">
        <x:f>IF(AND(M1927="URL identity aligns",ISNUMBER(F1927),ISNUMBER(H1927),G1927&gt;0,I1927&gt;0,SUM(V1927:W1927)&gt;0),(F1927*V1927+((H1927-1)/4*10)*W1927)/SUM(V1927:W1927),"")</x:f>
      </x:c>
      <x:c r="K1927" s="12" t="str">
        <x:f>IF(ISNUMBER(J1927),(X1927*J1927+'Method'!$B$10*'Method'!$B$11)/(X1927+'Method'!$B$10),"")</x:f>
      </x:c>
      <x:c r="L1927" s="10" t="str">
        <x:f>IF(ISNUMBER(J1927),COUNTIFS($J$7:$J$1929,"&gt;"&amp;J1927)+1,"")</x:f>
      </x:c>
      <x:c r="M1927" s="9" t="str">
        <x:v>Review required</x:v>
      </x:c>
      <x:c r="N1927" s="9" t="str">
        <x:v>Concentration not explicit on both saved identities</x:v>
      </x:c>
      <x:c r="O1927" s="9" t="str">
        <x:v>https://www.parfumo.com/Perfumes/Dolce_Gabbana/devotion-pour-homme-eau-de-parfum</x:v>
      </x:c>
      <x:c r="P1927" s="9" t="str">
        <x:v>https://www.fragrantica.com/perfume/Dolce-Gabbana/Devotion-Pour-Homme-101353.html</x:v>
      </x:c>
      <x:c r="Q1927" s="9" t="str">
        <x:v>https://media.parfumo.com/perfumes/83/833208-devotion-pour-homme-dolce-gabbana_1200.jpg?width=720&amp;aspect_ratio=1:1</x:v>
      </x:c>
      <x:c r="R1927" s="9" t="str">
        <x:v>https://fimgs.net/mdimg/perfume-thumbs/375x500.101353.jpg</x:v>
      </x:c>
      <x:c r="S1927" s="9" t="str">
        <x:v>Devotion pour Homme</x:v>
      </x:c>
      <x:c r="T1927" s="11" t="str">
        <x:v>2025</x:v>
      </x:c>
      <x:c r="U1927" s="10" t="n">
        <x:v>650</x:v>
      </x:c>
      <x:c r="V1927" s="14" t="n">
        <x:f>IF(AND(ISNUMBER(G1927),G1927&gt;0),LOG10(G1927)*'Method'!$B$8,"")</x:f>
        <x:v>2.88784821652074</x:v>
      </x:c>
      <x:c r="W1927" s="14" t="n">
        <x:f>IF(AND(ISNUMBER(I1927),I1927&gt;0),LOG10(I1927)*'Method'!$B$9,"")</x:f>
        <x:v>2.5310060191855683</x:v>
      </x:c>
      <x:c r="X1927" s="10" t="str">
        <x:f>IF(ISNUMBER(J1927),SUM(G1927,I1927),"")</x:f>
      </x:c>
      <x:c r="Y1927" s="10" t="str">
        <x:f>IF(ISNUMBER(K1927),COUNTIFS($K$7:$K$1929,"&gt;"&amp;K1927)+1,"")</x:f>
      </x:c>
      <x:c r="Z1927" s="9" t="str"/>
      <x:c r="AA1927" s="15" t="n">
        <x:v>46108</x:v>
      </x:c>
      <x:c r="AB1927" s="9" t="str">
        <x:v>Unknown</x:v>
      </x:c>
    </x:row>
    <x:row r="1928" ht="50" customHeight="1">
      <x:c r="A1928" s="10" t="n">
        <x:f>IF(ISNUMBER(F1928),RANK(F1928,$F$7:$F$1929,0),"")</x:f>
        <x:v>1922</x:v>
      </x:c>
      <x:c r="B1928" s="9" t="str">
        <x:v>French Avenue</x:v>
      </x:c>
      <x:c r="C1928" s="9" t="str">
        <x:v>Cocolatte Lassi</x:v>
      </x:c>
      <x:c r="D1928" s="9" t="str">
        <x:v>Not recorded</x:v>
      </x:c>
      <x:c r="E1928" s="11" t="n">
        <x:v>2025</x:v>
      </x:c>
      <x:c r="F1928" s="13" t="n">
        <x:v>4.7</x:v>
      </x:c>
      <x:c r="G1928" s="10" t="n">
        <x:v>8</x:v>
      </x:c>
      <x:c r="H1928" s="12" t="n">
        <x:v>3.5</x:v>
      </x:c>
      <x:c r="I1928" s="10" t="n">
        <x:v>24</x:v>
      </x:c>
      <x:c r="J1928" s="12" t="str">
        <x:f>IF(AND(M1928="URL identity aligns",ISNUMBER(F1928),ISNUMBER(H1928),G1928&gt;0,I1928&gt;0,SUM(V1928:W1928)&gt;0),(F1928*V1928+((H1928-1)/4*10)*W1928)/SUM(V1928:W1928),"")</x:f>
      </x:c>
      <x:c r="K1928" s="12" t="str">
        <x:f>IF(ISNUMBER(J1928),(X1928*J1928+'Method'!$B$10*'Method'!$B$11)/(X1928+'Method'!$B$10),"")</x:f>
      </x:c>
      <x:c r="L1928" s="10" t="str">
        <x:f>IF(ISNUMBER(J1928),COUNTIFS($J$7:$J$1929,"&gt;"&amp;J1928)+1,"")</x:f>
      </x:c>
      <x:c r="M1928" s="9" t="str">
        <x:v>Review required</x:v>
      </x:c>
      <x:c r="N1928" s="9" t="str">
        <x:v>Concentration not explicit on both saved identities</x:v>
      </x:c>
      <x:c r="O1928" s="9" t="str">
        <x:v>https://www.parfumo.com/Perfumes/french-avenue/cocolatte-lassi</x:v>
      </x:c>
      <x:c r="P1928" s="9" t="str">
        <x:v>https://www.fragrantica.com/perfume/French-Avenue/Cocolatte-Lassi-123020.html</x:v>
      </x:c>
      <x:c r="Q1928" s="9" t="str">
        <x:v>https://media.parfumo.com/perfumes/e5/e5ca27_cocolatte-lassi-french-avenue_1200.jpg?width=720&amp;aspect_ratio=1:1</x:v>
      </x:c>
      <x:c r="R1928" s="9" t="str">
        <x:v>https://fimgs.net/mdimg/perfume-thumbs/375x500.123020.jpg</x:v>
      </x:c>
      <x:c r="S1928" s="9" t="str">
        <x:v>Cocolatte Lassi</x:v>
      </x:c>
      <x:c r="T1928" s="11" t="str">
        <x:v>2025</x:v>
      </x:c>
      <x:c r="U1928" s="10" t="n">
        <x:v>569</x:v>
      </x:c>
      <x:c r="V1928" s="14" t="n">
        <x:f>IF(AND(ISNUMBER(G1928),G1928&gt;0),LOG10(G1928)*'Method'!$B$8,"")</x:f>
        <x:v>1.0837079843903314</x:v>
      </x:c>
      <x:c r="W1928" s="14" t="n">
        <x:f>IF(AND(ISNUMBER(I1928),I1928&gt;0),LOG10(I1928)*'Method'!$B$9,"")</x:f>
        <x:v>1.104168993369288</x:v>
      </x:c>
      <x:c r="X1928" s="10" t="str">
        <x:f>IF(ISNUMBER(J1928),SUM(G1928,I1928),"")</x:f>
      </x:c>
      <x:c r="Y1928" s="10" t="str">
        <x:f>IF(ISNUMBER(K1928),COUNTIFS($K$7:$K$1929,"&gt;"&amp;K1928)+1,"")</x:f>
      </x:c>
      <x:c r="Z1928" s="9" t="str"/>
      <x:c r="AA1928" s="15" t="n">
        <x:v>46108</x:v>
      </x:c>
      <x:c r="AB1928" s="9" t="str">
        <x:v>Unknown</x:v>
      </x:c>
    </x:row>
    <x:row r="1929" ht="50" customHeight="1">
      <x:c r="A1929" s="10" t="n">
        <x:f>IF(ISNUMBER(F1929),RANK(F1929,$F$7:$F$1929,0),"")</x:f>
        <x:v>1923</x:v>
      </x:c>
      <x:c r="B1929" s="9" t="str">
        <x:v>Etat Libre d'Orange</x:v>
      </x:c>
      <x:c r="C1929" s="9" t="str">
        <x:v>Sécrétions Magnifiques</x:v>
      </x:c>
      <x:c r="D1929" s="9" t="str">
        <x:v>Not recorded</x:v>
      </x:c>
      <x:c r="E1929" s="11" t="n">
        <x:v>2006</x:v>
      </x:c>
      <x:c r="F1929" s="13" t="n">
        <x:v>3.2</x:v>
      </x:c>
      <x:c r="G1929" s="10" t="n">
        <x:v>522</x:v>
      </x:c>
      <x:c r="H1929" s="12" t="n">
        <x:v>2.42</x:v>
      </x:c>
      <x:c r="I1929" s="10" t="n">
        <x:v>3804</x:v>
      </x:c>
      <x:c r="J1929" s="12" t="str">
        <x:f>IF(AND(M1929="URL identity aligns",ISNUMBER(F1929),ISNUMBER(H1929),G1929&gt;0,I1929&gt;0,SUM(V1929:W1929)&gt;0),(F1929*V1929+((H1929-1)/4*10)*W1929)/SUM(V1929:W1929),"")</x:f>
      </x:c>
      <x:c r="K1929" s="12" t="str">
        <x:f>IF(ISNUMBER(J1929),(X1929*J1929+'Method'!$B$10*'Method'!$B$11)/(X1929+'Method'!$B$10),"")</x:f>
      </x:c>
      <x:c r="L1929" s="10" t="str">
        <x:f>IF(ISNUMBER(J1929),COUNTIFS($J$7:$J$1929,"&gt;"&amp;J1929)+1,"")</x:f>
      </x:c>
      <x:c r="M1929" s="9" t="str">
        <x:v>Review required</x:v>
      </x:c>
      <x:c r="N1929" s="9" t="str">
        <x:v>Concentration not explicit on both saved identities</x:v>
      </x:c>
      <x:c r="O1929" s="9" t="str">
        <x:v>https://www.parfumo.com/Perfumes/Etat_Libre_d_Orange/Secretions_Magnifiques</x:v>
      </x:c>
      <x:c r="P1929" s="9" t="str">
        <x:v>https://www.fragrantica.com/perfume/Etat-Libre-d-Orange/Secretions-Magnifiques-4523.html</x:v>
      </x:c>
      <x:c r="Q1929" s="9" t="str">
        <x:v>https://media.parfumo.com/perfumes/3b/3ba8d5-secretions-magnifiques-etat-libre-d-orange_1200.jpg?width=720&amp;aspect_ratio=1:1</x:v>
      </x:c>
      <x:c r="R1929" s="9" t="str">
        <x:v>https://fimgs.net/mdimg/perfume-thumbs/375x500.4523.jpg</x:v>
      </x:c>
      <x:c r="S1929" s="9" t="str">
        <x:v>Sécrétions Magnifiques</x:v>
      </x:c>
      <x:c r="T1929" s="11" t="str">
        <x:v>2006</x:v>
      </x:c>
      <x:c r="U1929" s="10" t="n">
        <x:v>686</x:v>
      </x:c>
      <x:c r="V1929" s="14" t="n">
        <x:f>IF(AND(ISNUMBER(G1929),G1929&gt;0),LOG10(G1929)*'Method'!$B$8,"")</x:f>
        <x:v>3.2612046036027116</x:v>
      </x:c>
      <x:c r="W1929" s="14" t="n">
        <x:f>IF(AND(ISNUMBER(I1929),I1929&gt;0),LOG10(I1929)*'Method'!$B$9,"")</x:f>
        <x:v>2.864192406612304</x:v>
      </x:c>
      <x:c r="X1929" s="10" t="str">
        <x:f>IF(ISNUMBER(J1929),SUM(G1929,I1929),"")</x:f>
      </x:c>
      <x:c r="Y1929" s="10" t="str">
        <x:f>IF(ISNUMBER(K1929),COUNTIFS($K$7:$K$1929,"&gt;"&amp;K1929)+1,"")</x:f>
      </x:c>
      <x:c r="Z1929" s="9" t="str"/>
      <x:c r="AA1929" s="15" t="n">
        <x:v>46108</x:v>
      </x:c>
      <x:c r="AB1929" s="9" t="str">
        <x:v>Unknown</x:v>
      </x:c>
    </x:row>
  </x:sheetData>
  <x:conditionalFormatting sqref="M7:N1929">
    <x:cfRule type="containsText" dxfId="0" priority="1" operator="containsText" text="Review required"/>
  </x:conditionalFormatting>
  <x:conditionalFormatting sqref="J7:K1929">
    <x:cfRule type="colorScale" priority="2">
      <x:colorScale>
        <x:cfvo type="min"/>
        <x:cfvo type="percentile" val="50"/>
        <x:cfvo type="max"/>
        <x:color rgb="FFF3F1E6"/>
        <x:color rgb="FFDCE7CF"/>
        <x:color rgb="FF96B183"/>
      </x:colorScale>
    </x:cfRule>
  </x:conditionalFormatting>
  <x:pageMargins left="0.7" right="0.7" top="0.75" bottom="0.75" header="0.3" footer="0.3"/>
  <x:tableParts count="1">
    <x:tablePart xmlns:r="http://schemas.openxmlformats.org/officeDocument/2006/relationships" r:id="R37b6aeed68da42e1"/>
  </x:tableParts>
</x:worksheet>
</file>

<file path=xl/worksheets/sheet2.xml><?xml version="1.0" encoding="utf-8"?>
<x:worksheet xmlns:x="http://schemas.openxmlformats.org/spreadsheetml/2006/main">
  <x:sheetPr>
    <x:tabColor rgb="FF919C83"/>
  </x:sheetPr>
  <x:sheetViews>
    <x:sheetView showGridLines="0" workbookViewId="0"/>
  </x:sheetViews>
  <x:sheetFormatPr defaultRowHeight="15"/>
  <x:cols>
    <x:col min="1" max="1" width="34" hidden="0" customWidth="1"/>
    <x:col min="2" max="2" width="122" hidden="0" customWidth="1"/>
  </x:cols>
  <x:sheetData>
    <x:row r="2">
      <x:c r="A2" s="16" t="str">
        <x:v>Method and provenance</x:v>
      </x:c>
      <x:c r="B2" s="1"/>
    </x:row>
    <x:row r="3">
      <x:c r="A3" s="1"/>
      <x:c r="B3" s="1"/>
    </x:row>
    <x:row r="4" ht="26" customHeight="1">
      <x:c r="A4" s="18" t="str">
        <x:v>Ranking controls</x:v>
      </x:c>
      <x:c r="B4" s="18" t="str">
        <x:v>Value</x:v>
      </x:c>
    </x:row>
    <x:row r="5" ht="26" customHeight="1">
      <x:c r="A5" s="1" t="str">
        <x:v>Eligible pairs</x:v>
      </x:c>
      <x:c r="B5" s="1" t="n">
        <x:f>COUNTIFS('Atlas'!$M$7:$M$1929,"URL identity aligns")</x:f>
        <x:v>160</x:v>
      </x:c>
    </x:row>
    <x:row r="6" ht="26" customHeight="1">
      <x:c r="A6" s="1" t="str">
        <x:v>Default threshold in web view</x:v>
      </x:c>
      <x:c r="B6" s="1" t="n">
        <x:v>100</x:v>
      </x:c>
    </x:row>
    <x:row r="7" ht="26" customHeight="1">
      <x:c r="A7" s="1" t="str">
        <x:v>Rating basis</x:v>
      </x:c>
      <x:c r="B7" s="1" t="str">
        <x:v>Parfumo / 10; Fragrantica affinely mapped 1–5 to 0–10</x:v>
      </x:c>
    </x:row>
    <x:row r="8" ht="26" customHeight="1">
      <x:c r="A8" s="1" t="str">
        <x:v>Parfumo log-vote multiplier</x:v>
      </x:c>
      <x:c r="B8" s="20" t="n">
        <x:v>1.2</x:v>
      </x:c>
    </x:row>
    <x:row r="9" ht="26" customHeight="1">
      <x:c r="A9" s="1" t="str">
        <x:v>Fragrantica log-vote multiplier</x:v>
      </x:c>
      <x:c r="B9" s="20" t="n">
        <x:v>0.8</x:v>
      </x:c>
    </x:row>
    <x:row r="10" ht="26" customHeight="1">
      <x:c r="A10" s="1" t="str">
        <x:v>Median eligible total votes</x:v>
      </x:c>
      <x:c r="B10" s="21" t="n">
        <x:f>MEDIAN('Atlas'!$X$7:$X$1929)</x:f>
        <x:v>2094</x:v>
      </x:c>
    </x:row>
    <x:row r="11" ht="26" customHeight="1">
      <x:c r="A11" s="1" t="str">
        <x:v>Mean eligible combined score</x:v>
      </x:c>
      <x:c r="B11" s="22" t="n">
        <x:f>AVERAGE('Atlas'!$J$7:$J$1929)</x:f>
        <x:v>7.903254466809957</x:v>
      </x:c>
    </x:row>
    <x:row r="12">
      <x:c r="A12" s="1"/>
      <x:c r="B12" s="1"/>
    </x:row>
    <x:row r="13">
      <x:c r="A13" s="1"/>
      <x:c r="B13" s="1"/>
    </x:row>
    <x:row r="14" ht="62" customHeight="1">
      <x:c r="A14" s="25" t="str">
        <x:v>Historical snapshot</x:v>
      </x:c>
      <x:c r="B14" s="24" t="str">
        <x:v>Bulk work is evidenced by December 2025 crawler logs. March 27, 2026 is the saved export date, not a verified scrape date. No source refresh was run.</x:v>
      </x:c>
    </x:row>
    <x:row r="15" ht="62" customHeight="1">
      <x:c r="A15" s="25" t="str">
        <x:v>Selected source</x:v>
      </x:c>
      <x:c r="B15" s="24" t="str">
        <x:v>links - perfume_master_data_cleaned.csv: 1,923 unique Parfumo URLs, 141 saved brand labels, ratings, vote counts, note pyramids and image links. The duplicate export is byte-identical.</x:v>
      </x:c>
    </x:row>
    <x:row r="16" ht="62" customHeight="1">
      <x:c r="A16" s="25" t="str">
        <x:v>Pair checks</x:v>
      </x:c>
      <x:c r="B16" s="24" t="str">
        <x:v>A pair contributes to a combined score only when its normalized URL brand and product tokens agree, both identities explicitly state the same concentration, and its Fragrantica URL is unique. 160 pairs pass; incomplete evidence causes review, not a claim that the pair is wrong.</x:v>
      </x:c>
    </x:row>
    <x:row r="17" ht="62" customHeight="1">
      <x:c r="A17" s="25" t="str">
        <x:v>Variants</x:v>
      </x:c>
      <x:c r="B17" s="24" t="str">
        <x:v>Elixir, Absolu, Intense, gender terms and product-year tokens are retained. Extrait de Parfum and Parfum Cologne are distinct. Fuzzy similarity is a suggestion only.</x:v>
      </x:c>
    </x:row>
    <x:row r="18" ht="62" customHeight="1">
      <x:c r="A18" s="25" t="str">
        <x:v>Combined score</x:v>
      </x:c>
      <x:c r="B18" s="24" t="str">
        <x:v>Original project method: ((Fragrantica rating - 1) / 4) * 10; then a weighted average with log10(votes) times the two multipliers above. These are project-defined weights, not official site rankings.</x:v>
      </x:c>
    </x:row>
    <x:row r="19" ht="62" customHeight="1">
      <x:c r="A19" s="25" t="str">
        <x:v>Adjusted score</x:v>
      </x:c>
      <x:c r="B19" s="24" t="str">
        <x:v>(total votes * combined score + median eligible votes * mean eligible score) / (total votes + median eligible votes). Prior inputs use the full eligible population with fixed range ends. No circular references. Votes across sites may represent the same people.</x:v>
      </x:c>
    </x:row>
    <x:row r="20" ht="62" customHeight="1">
      <x:c r="A20" s="25" t="str">
        <x:v>Ranking</x:v>
      </x:c>
      <x:c r="B20" s="24" t="str">
        <x:v>Ranks use full-precision values and shared ranks for ties. Workbook ranks use all saved records; web ranks use the active filters. Table order is the saved presentation order; re-sort the table after editing rating inputs.</x:v>
      </x:c>
    </x:row>
    <x:row r="21" ht="62" customHeight="1">
      <x:c r="A21" s="25" t="str">
        <x:v>Corrected labels</x:v>
      </x:c>
      <x:c r="B21" s="24" t="str">
        <x:v>Chanel 2018 was labeled from a year; both URLs identify 1957. Its release year remains unresolved (2018 versus the saved Fragrantica description’s 2019). Boadicea the Victorious 2024 is 1907, launched in 2024 in the saved description. Original fields remain visible.</x:v>
      </x:c>
    </x:row>
    <x:row r="22" ht="62" customHeight="1">
      <x:c r="A22" s="25" t="str">
        <x:v>Image links</x:v>
      </x:c>
      <x:c r="B22" s="24" t="str">
        <x:v>The export has 1,923 Parfumo image URLs. No images are embedded in this workbook. Photo availability and rights were not recorded. The web page displays source-linked photos with fallback illustrations; no photos were copied or relicensed.</x:v>
      </x:c>
    </x:row>
    <x:row r="23" ht="62" customHeight="1">
      <x:c r="A23" s="25" t="str">
        <x:v>Selection bias</x:v>
      </x:c>
      <x:c r="B23" s="24" t="str">
        <x:v>The original crawler selected brands, male/unisex categories and minimum-vote sweeps. This sample is not the whole fragrance market.</x:v>
      </x:c>
    </x:row>
    <x:row r="24" ht="62" customHeight="1">
      <x:c r="A24" s="25" t="str">
        <x:v>Public fields</x:v>
      </x:c>
      <x:c r="B24" s="24" t="str">
        <x:v>Review prose, shopping prices, account details, diagnostic HTML and hidden worksheets are excluded. Each row retains both source URLs, individual ratings and vote counts, source row and original labels.</x:v>
      </x:c>
    </x:row>
    <x:row r="25" ht="62" customHeight="1">
      <x:c r="A25" s="25" t="str">
        <x:v>Export SHA-256</x:v>
      </x:c>
      <x:c r="B25" s="24" t="str">
        <x:v>5b1f853816c263294e3baf0814fb1e1b9f20aa6147b6cbe0f7272d559636e0e0</x:v>
      </x:c>
    </x:row>
    <x:row r="26" ht="62" customHeight="1">
      <x:c r="A26" s="25" t="str">
        <x:v>Public rebuild date</x:v>
      </x:c>
      <x:c r="B26" s="24" t="str">
        <x:v>October 4, 2026. Presentation and calculations only.</x:v>
      </x:c>
    </x:row>
    <x:row r="27" ht="62" customHeight="1">
      <x:c r="A27" s="25" t="str">
        <x:v>Source links</x:v>
      </x:c>
      <x:c r="B27" s="24" t="str">
        <x:v>Product URLs and existing photo URLs sit beside their inputs on Atlas. Photo rights remain with the original owners.</x:v>
      </x:c>
    </x:row>
  </x:sheetData>
  <x:pageMargins left="0.7" right="0.7" top="0.75" bottom="0.75" header="0.3" footer="0.3"/>
</x:worksheet>
</file>